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16ac7c210776540/Bureaublad/Thesis/App/excelsFiles/"/>
    </mc:Choice>
  </mc:AlternateContent>
  <xr:revisionPtr revIDLastSave="505" documentId="8_{376F686B-7BB6-44AE-A007-96DAB6AFF9AA}" xr6:coauthVersionLast="47" xr6:coauthVersionMax="47" xr10:uidLastSave="{B3BFE9B7-5551-4E1D-BC13-92CB928A579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F82" i="1"/>
  <c r="G65" i="1"/>
  <c r="G66" i="1"/>
  <c r="G40" i="1"/>
  <c r="G41" i="1"/>
  <c r="G56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G32" i="1"/>
  <c r="BM81" i="1" l="1"/>
  <c r="BM80" i="1"/>
  <c r="BU81" i="1"/>
  <c r="BC81" i="1"/>
  <c r="AK81" i="1"/>
  <c r="CD83" i="1"/>
  <c r="CC80" i="1"/>
  <c r="CC81" i="1"/>
  <c r="CC83" i="1"/>
  <c r="CB83" i="1"/>
  <c r="CA80" i="1"/>
  <c r="CA81" i="1"/>
  <c r="CA83" i="1"/>
  <c r="BZ83" i="1"/>
  <c r="BY80" i="1"/>
  <c r="BY81" i="1"/>
  <c r="BY83" i="1"/>
  <c r="BX83" i="1"/>
  <c r="BW80" i="1"/>
  <c r="BW81" i="1"/>
  <c r="BW83" i="1"/>
  <c r="BV83" i="1"/>
  <c r="BU80" i="1"/>
  <c r="BU83" i="1"/>
  <c r="BT83" i="1"/>
  <c r="BS80" i="1"/>
  <c r="BS81" i="1"/>
  <c r="BS83" i="1"/>
  <c r="BR83" i="1"/>
  <c r="BQ80" i="1"/>
  <c r="BQ81" i="1"/>
  <c r="BQ83" i="1"/>
  <c r="BP83" i="1"/>
  <c r="BO80" i="1"/>
  <c r="BO81" i="1"/>
  <c r="BO83" i="1"/>
  <c r="BN83" i="1"/>
  <c r="BM83" i="1"/>
  <c r="BL83" i="1"/>
  <c r="BK80" i="1"/>
  <c r="BK81" i="1"/>
  <c r="BK83" i="1"/>
  <c r="BJ83" i="1"/>
  <c r="BI80" i="1"/>
  <c r="BI81" i="1"/>
  <c r="BI83" i="1"/>
  <c r="BH83" i="1"/>
  <c r="BG80" i="1"/>
  <c r="BG81" i="1"/>
  <c r="BG83" i="1"/>
  <c r="BF83" i="1"/>
  <c r="BE80" i="1"/>
  <c r="BE81" i="1"/>
  <c r="BE83" i="1"/>
  <c r="BD83" i="1"/>
  <c r="BC80" i="1"/>
  <c r="BC83" i="1"/>
  <c r="BB83" i="1"/>
  <c r="BA80" i="1"/>
  <c r="BA81" i="1"/>
  <c r="BA83" i="1"/>
  <c r="AZ83" i="1"/>
  <c r="AY80" i="1"/>
  <c r="AY81" i="1"/>
  <c r="AY83" i="1"/>
  <c r="AX83" i="1"/>
  <c r="AW80" i="1"/>
  <c r="AW81" i="1"/>
  <c r="AW83" i="1"/>
  <c r="AV83" i="1"/>
  <c r="AU80" i="1"/>
  <c r="AU81" i="1"/>
  <c r="AU83" i="1"/>
  <c r="AT83" i="1"/>
  <c r="AS80" i="1"/>
  <c r="AS81" i="1"/>
  <c r="AS83" i="1"/>
  <c r="AR83" i="1"/>
  <c r="AQ80" i="1"/>
  <c r="AQ81" i="1"/>
  <c r="AQ83" i="1"/>
  <c r="AP83" i="1"/>
  <c r="AO80" i="1"/>
  <c r="AO81" i="1"/>
  <c r="AO83" i="1"/>
  <c r="AN83" i="1"/>
  <c r="AM80" i="1"/>
  <c r="AM81" i="1"/>
  <c r="AM83" i="1"/>
  <c r="AL83" i="1"/>
  <c r="AK80" i="1"/>
  <c r="AK83" i="1"/>
  <c r="AJ83" i="1"/>
  <c r="AI80" i="1"/>
  <c r="AI81" i="1"/>
  <c r="AI83" i="1"/>
  <c r="AH83" i="1"/>
  <c r="AG80" i="1"/>
  <c r="AG81" i="1"/>
  <c r="AG83" i="1"/>
  <c r="AF83" i="1"/>
  <c r="AE80" i="1"/>
  <c r="AE81" i="1"/>
  <c r="AE83" i="1"/>
  <c r="AD83" i="1"/>
  <c r="AC80" i="1"/>
  <c r="AC81" i="1"/>
  <c r="AC83" i="1"/>
  <c r="AB83" i="1"/>
  <c r="AA83" i="1"/>
  <c r="AA81" i="1"/>
  <c r="AA80" i="1"/>
  <c r="Z83" i="1"/>
  <c r="Y80" i="1"/>
  <c r="Y81" i="1"/>
  <c r="Y83" i="1"/>
  <c r="X83" i="1"/>
  <c r="W80" i="1"/>
  <c r="W81" i="1"/>
  <c r="W83" i="1"/>
  <c r="V83" i="1"/>
  <c r="U80" i="1"/>
  <c r="U81" i="1"/>
  <c r="U83" i="1"/>
  <c r="T83" i="1"/>
  <c r="S80" i="1"/>
  <c r="S81" i="1"/>
  <c r="S83" i="1"/>
  <c r="R83" i="1"/>
  <c r="Q80" i="1"/>
  <c r="Q81" i="1"/>
  <c r="Q83" i="1"/>
  <c r="P83" i="1"/>
  <c r="O80" i="1"/>
  <c r="O81" i="1"/>
  <c r="O83" i="1"/>
  <c r="N83" i="1"/>
  <c r="M80" i="1"/>
  <c r="M81" i="1"/>
  <c r="M83" i="1"/>
  <c r="L83" i="1"/>
  <c r="K80" i="1"/>
  <c r="K81" i="1"/>
  <c r="K83" i="1"/>
  <c r="G78" i="1"/>
  <c r="G77" i="1"/>
  <c r="G76" i="1"/>
  <c r="G75" i="1"/>
  <c r="G74" i="1"/>
  <c r="G73" i="1"/>
  <c r="G72" i="1"/>
  <c r="G71" i="1"/>
  <c r="G70" i="1"/>
  <c r="G69" i="1"/>
  <c r="G68" i="1"/>
  <c r="G67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E80" i="1"/>
  <c r="CG80" i="1"/>
  <c r="CI80" i="1"/>
  <c r="CK80" i="1"/>
  <c r="CM80" i="1"/>
  <c r="CO80" i="1"/>
  <c r="CQ80" i="1"/>
  <c r="CS80" i="1"/>
  <c r="CU80" i="1"/>
  <c r="CW80" i="1"/>
  <c r="CY80" i="1"/>
  <c r="DA80" i="1"/>
  <c r="DC80" i="1"/>
  <c r="CE81" i="1"/>
  <c r="CG81" i="1"/>
  <c r="CI81" i="1"/>
  <c r="CK81" i="1"/>
  <c r="CM81" i="1"/>
  <c r="CO81" i="1"/>
  <c r="CQ81" i="1"/>
  <c r="CS81" i="1"/>
  <c r="CU81" i="1"/>
  <c r="CW81" i="1"/>
  <c r="CY81" i="1"/>
  <c r="DA81" i="1"/>
  <c r="DC81" i="1"/>
  <c r="I81" i="1"/>
  <c r="I80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J83" i="1"/>
  <c r="I83" i="1"/>
  <c r="F83" i="1" l="1"/>
  <c r="F84" i="1"/>
</calcChain>
</file>

<file path=xl/sharedStrings.xml><?xml version="1.0" encoding="utf-8"?>
<sst xmlns="http://schemas.openxmlformats.org/spreadsheetml/2006/main" count="932" uniqueCount="240">
  <si>
    <t>Per</t>
  </si>
  <si>
    <t>Bronnen</t>
  </si>
  <si>
    <t>Aardappelen</t>
  </si>
  <si>
    <t>–</t>
  </si>
  <si>
    <t>Aardbeien</t>
  </si>
  <si>
    <t>Amandel</t>
  </si>
  <si>
    <t>Wit</t>
  </si>
  <si>
    <t>Aubergine</t>
  </si>
  <si>
    <t>Avocado</t>
  </si>
  <si>
    <t>Banaan</t>
  </si>
  <si>
    <t>Bloemkool</t>
  </si>
  <si>
    <t>Boerenkool</t>
  </si>
  <si>
    <t>Kikkererwten</t>
  </si>
  <si>
    <t>[]</t>
  </si>
  <si>
    <t>Bosbessen</t>
  </si>
  <si>
    <t>Broccoli</t>
  </si>
  <si>
    <t>Cashewnoten</t>
  </si>
  <si>
    <t>Champignons</t>
  </si>
  <si>
    <t>Citroensap</t>
  </si>
  <si>
    <t>Courgette</t>
  </si>
  <si>
    <t>Dille</t>
  </si>
  <si>
    <t>Doperwten</t>
  </si>
  <si>
    <t>Feta</t>
  </si>
  <si>
    <t>Gember</t>
  </si>
  <si>
    <t>Zalm</t>
  </si>
  <si>
    <t>Paprika</t>
  </si>
  <si>
    <t>Havermout</t>
  </si>
  <si>
    <t>Honing</t>
  </si>
  <si>
    <t>IJsbergsla</t>
  </si>
  <si>
    <t>Bereid</t>
  </si>
  <si>
    <t>Knoflook</t>
  </si>
  <si>
    <t>Komkommer</t>
  </si>
  <si>
    <t>Koriander</t>
  </si>
  <si>
    <t>Lamsvlees</t>
  </si>
  <si>
    <t>Limoen</t>
  </si>
  <si>
    <t>Ongezoet</t>
  </si>
  <si>
    <t>Olijven</t>
  </si>
  <si>
    <t>Paksoi</t>
  </si>
  <si>
    <t>Chilipeper</t>
  </si>
  <si>
    <t>Perziken</t>
  </si>
  <si>
    <t>Groene</t>
  </si>
  <si>
    <t>peterselie</t>
  </si>
  <si>
    <t>Pijnboompitten</t>
  </si>
  <si>
    <t>Pompoenpitten</t>
  </si>
  <si>
    <t>Prei</t>
  </si>
  <si>
    <t>Biefstuk</t>
  </si>
  <si>
    <t>Bleekselderij</t>
  </si>
  <si>
    <t>Sinaasappel</t>
  </si>
  <si>
    <t>Spinazie</t>
  </si>
  <si>
    <t>Ui</t>
  </si>
  <si>
    <t>Varkensvlees</t>
  </si>
  <si>
    <t>Veldsla</t>
  </si>
  <si>
    <t>Venkel</t>
  </si>
  <si>
    <t>Walnoten</t>
  </si>
  <si>
    <t>Wortel</t>
  </si>
  <si>
    <t>Tags</t>
  </si>
  <si>
    <t>Amandelen</t>
  </si>
  <si>
    <t>Appels</t>
  </si>
  <si>
    <t>Asperges</t>
  </si>
  <si>
    <t>Bananen</t>
  </si>
  <si>
    <t>Brood</t>
  </si>
  <si>
    <t>Courgettes</t>
  </si>
  <si>
    <t>Couscous</t>
  </si>
  <si>
    <t>Ei</t>
  </si>
  <si>
    <t>Erwten</t>
  </si>
  <si>
    <t>Havervlokken</t>
  </si>
  <si>
    <t>Ijsbergsla</t>
  </si>
  <si>
    <t>Kip</t>
  </si>
  <si>
    <t>Linzen</t>
  </si>
  <si>
    <t>Melk</t>
  </si>
  <si>
    <t>Sojamelk</t>
  </si>
  <si>
    <t>Mozzarella</t>
  </si>
  <si>
    <t>Munt</t>
  </si>
  <si>
    <t>Pasta</t>
  </si>
  <si>
    <t>Perzikken</t>
  </si>
  <si>
    <t>Pesto</t>
  </si>
  <si>
    <t>Peterselie</t>
  </si>
  <si>
    <t>Riblappen</t>
  </si>
  <si>
    <t>Rijst</t>
  </si>
  <si>
    <t>Rundergehakt</t>
  </si>
  <si>
    <t>Rundvlees</t>
  </si>
  <si>
    <t>Selderij</t>
  </si>
  <si>
    <t>Sesamzaadjes</t>
  </si>
  <si>
    <t>Spek</t>
  </si>
  <si>
    <t>Tofu</t>
  </si>
  <si>
    <t>Tomaat</t>
  </si>
  <si>
    <t>Wortels</t>
  </si>
  <si>
    <t>Yoghurt</t>
  </si>
  <si>
    <t>OK</t>
  </si>
  <si>
    <t>Tomaten</t>
  </si>
  <si>
    <t>Bacon</t>
  </si>
  <si>
    <t>Sesamzaad</t>
  </si>
  <si>
    <t>Appel</t>
  </si>
  <si>
    <t>ID</t>
  </si>
  <si>
    <t>ignore1</t>
  </si>
  <si>
    <t>ignore2</t>
  </si>
  <si>
    <t>TagSite</t>
  </si>
  <si>
    <t>kcal</t>
  </si>
  <si>
    <t>Kj</t>
  </si>
  <si>
    <t>Lycopeen</t>
  </si>
  <si>
    <t>Bèta-caroteen</t>
  </si>
  <si>
    <t>Luteïne</t>
  </si>
  <si>
    <t>Beta-caroteen(µg)</t>
  </si>
  <si>
    <t>Alfa-caroteen(µg)</t>
  </si>
  <si>
    <t>['http://nevo-online.rivm.nl/','https://ndb.nal.usda.gov/ndb/','https://www.ncbi.nlm.nih.gov/pubmed/','https://food-nutrition.canada.ca/cnf-fce/index-eng.jsp']</t>
  </si>
  <si>
    <t>Brood(volkoren)</t>
  </si>
  <si>
    <t>Couscous(gekookt)</t>
  </si>
  <si>
    <t>FetaKaas</t>
  </si>
  <si>
    <t>GerookteZalm</t>
  </si>
  <si>
    <t>GroenePaprika</t>
  </si>
  <si>
    <t>Kaas</t>
  </si>
  <si>
    <t>Kaas48+</t>
  </si>
  <si>
    <t>Linzen(droog)</t>
  </si>
  <si>
    <t>Melk(vol)</t>
  </si>
  <si>
    <t>Mozzarella(koe)</t>
  </si>
  <si>
    <t>GroeneOlijven</t>
  </si>
  <si>
    <t>ParmezaanseKaas</t>
  </si>
  <si>
    <t>Parmezaansekaas</t>
  </si>
  <si>
    <t>Volkorengekookt</t>
  </si>
  <si>
    <t>RodePeper</t>
  </si>
  <si>
    <t>Rijst(zilvervlies)</t>
  </si>
  <si>
    <t>RodePaprika</t>
  </si>
  <si>
    <t>RodeWijn</t>
  </si>
  <si>
    <t>Wijn(rood)</t>
  </si>
  <si>
    <t>Taugé(gekookt)</t>
  </si>
  <si>
    <t>Tofu(bereid)</t>
  </si>
  <si>
    <t>WitteKool</t>
  </si>
  <si>
    <t>Wittekool</t>
  </si>
  <si>
    <t>WitteWijn</t>
  </si>
  <si>
    <t>Wittewijn(droog)</t>
  </si>
  <si>
    <t>Yoghurt(halfvol)</t>
  </si>
  <si>
    <t>ZoeteAardappel</t>
  </si>
  <si>
    <t>Zoetebataat</t>
  </si>
  <si>
    <t>Gehakt(rund)</t>
  </si>
  <si>
    <t>RAE(µg)</t>
  </si>
  <si>
    <t>Retinolequivalenten(RE)(µg)</t>
  </si>
  <si>
    <t>Per 100 gram</t>
  </si>
  <si>
    <t>Per 100 g</t>
  </si>
  <si>
    <t>Per 100 g/ml</t>
  </si>
  <si>
    <t>Per 100 ml</t>
  </si>
  <si>
    <t>Water_g</t>
  </si>
  <si>
    <t>Eiwit_g</t>
  </si>
  <si>
    <t>Koolhydraten_g</t>
  </si>
  <si>
    <t>Suiker_g</t>
  </si>
  <si>
    <t>Vet_g</t>
  </si>
  <si>
    <t>Verzadigd_g</t>
  </si>
  <si>
    <t>Omega6_g</t>
  </si>
  <si>
    <t>Omega3_g</t>
  </si>
  <si>
    <t>Vezels_g</t>
  </si>
  <si>
    <t>Transvet_g</t>
  </si>
  <si>
    <t>Cholesterol_mg</t>
  </si>
  <si>
    <t>A_mg</t>
  </si>
  <si>
    <t>B1_mg</t>
  </si>
  <si>
    <t>B2_mg</t>
  </si>
  <si>
    <t>B3_mg</t>
  </si>
  <si>
    <t>B5_mg</t>
  </si>
  <si>
    <t>B6_mg</t>
  </si>
  <si>
    <t>C_mg</t>
  </si>
  <si>
    <t>E_mg</t>
  </si>
  <si>
    <t>Natrium_mg</t>
  </si>
  <si>
    <t>Kalium_mg</t>
  </si>
  <si>
    <t>Calcium_mg</t>
  </si>
  <si>
    <t>Fosfor_mg</t>
  </si>
  <si>
    <t>IJzer_mg</t>
  </si>
  <si>
    <t>Magnesium_mg</t>
  </si>
  <si>
    <t>Koper_mg</t>
  </si>
  <si>
    <t>Zink_mg</t>
  </si>
  <si>
    <t>Choline_mg</t>
  </si>
  <si>
    <t>A/Retinol_mg</t>
  </si>
  <si>
    <t>B12_ug</t>
  </si>
  <si>
    <t>D_ug</t>
  </si>
  <si>
    <t>Jodium_ug</t>
  </si>
  <si>
    <t>Selenium_ug</t>
  </si>
  <si>
    <t>Bètacaroteen_ug</t>
  </si>
  <si>
    <t>Luteïne+zeaxanthine_ug</t>
  </si>
  <si>
    <t>Cryptoxanthine_ug</t>
  </si>
  <si>
    <t>B11/Foliumzuur_ug</t>
  </si>
  <si>
    <t>kcal_ADH</t>
  </si>
  <si>
    <t>Kj_ADH</t>
  </si>
  <si>
    <t>Water_g_ADH</t>
  </si>
  <si>
    <t>Eiwit_g_ADH</t>
  </si>
  <si>
    <t>Koolhydraten_g_ADH</t>
  </si>
  <si>
    <t>Suiker_g_ADH</t>
  </si>
  <si>
    <t>Vet_g_ADH</t>
  </si>
  <si>
    <t>Verzadigd_g_ADH</t>
  </si>
  <si>
    <t>Omega6_g_ADH</t>
  </si>
  <si>
    <t>Omega3_g_ADH</t>
  </si>
  <si>
    <t>Cholesterol_mg_ADH</t>
  </si>
  <si>
    <t>Vezels_g_ADH</t>
  </si>
  <si>
    <t>A_mg_ADH</t>
  </si>
  <si>
    <t>B1_mg_ADH</t>
  </si>
  <si>
    <t>B2_mg_ADH</t>
  </si>
  <si>
    <t>B3_mg_ADH</t>
  </si>
  <si>
    <t>B5_mg_ADH</t>
  </si>
  <si>
    <t>B6_mg_ADH</t>
  </si>
  <si>
    <t>B11/Foliumzuur_ug_ADH</t>
  </si>
  <si>
    <t>B12_ug_ADH</t>
  </si>
  <si>
    <t>C_mg_ADH</t>
  </si>
  <si>
    <t>D_ug_ADH</t>
  </si>
  <si>
    <t>E_mg_ADH</t>
  </si>
  <si>
    <t>Natrium_mg_ADH</t>
  </si>
  <si>
    <t>Kalium_mg_ADH</t>
  </si>
  <si>
    <t>Calcium_mg_ADH</t>
  </si>
  <si>
    <t>Fosfor_mg_ADH</t>
  </si>
  <si>
    <t>IJzer_mg_ADH</t>
  </si>
  <si>
    <t>Jodium_ug_ADH</t>
  </si>
  <si>
    <t>Magnesium_mg_ADH</t>
  </si>
  <si>
    <t>Koper_mg_ADH</t>
  </si>
  <si>
    <t>Selenium_ug_ADH</t>
  </si>
  <si>
    <t>Zink_mg_ADH</t>
  </si>
  <si>
    <t>Transvet_g_ADH</t>
  </si>
  <si>
    <t>Bètacaroteen_ug_ADH</t>
  </si>
  <si>
    <t>Luteïne+zeaxanthine_ug_ADH</t>
  </si>
  <si>
    <t>Cryptoxanthine_ug_ADH</t>
  </si>
  <si>
    <t>Choline_mg_ADH</t>
  </si>
  <si>
    <t>Lycopeen_ADH</t>
  </si>
  <si>
    <t>Bèta-caroteen_ADH</t>
  </si>
  <si>
    <t>Luteïne_ADH</t>
  </si>
  <si>
    <t>A/Retinol_mg_ADH</t>
  </si>
  <si>
    <t>Beta-caroteen(µg)_ADH</t>
  </si>
  <si>
    <t>Alfa-caroteen(µg)_ADH</t>
  </si>
  <si>
    <t>RAE(µg)_ADH</t>
  </si>
  <si>
    <t>Retinolequivalenten(RE)(µg)_ADH</t>
  </si>
  <si>
    <t>Vitamine_K_ug</t>
  </si>
  <si>
    <t>Vitamine_K_ug_ADH</t>
  </si>
  <si>
    <t>B11_OR_Foliumzuur_ug</t>
  </si>
  <si>
    <t>B11_OR_Foliumzuur_ug_ADH</t>
  </si>
  <si>
    <t>MOV_g_ADH</t>
  </si>
  <si>
    <t>MOV_g</t>
  </si>
  <si>
    <t>EOV_g_ADH</t>
  </si>
  <si>
    <t>EOV_g</t>
  </si>
  <si>
    <t>Ei(gebakken)(gekookt)</t>
  </si>
  <si>
    <t>Amount</t>
  </si>
  <si>
    <t>Big</t>
  </si>
  <si>
    <t>Small</t>
  </si>
  <si>
    <t>Tiny</t>
  </si>
  <si>
    <t>Medium</t>
  </si>
  <si>
    <t>Citroen</t>
  </si>
  <si>
    <t>Sojascheuten</t>
  </si>
  <si>
    <t>Vegi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</si>
</sst>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87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D85" sqref="D85"/>
    </sheetView>
  </sheetViews>
  <sheetFormatPr defaultRowHeight="15" x14ac:dyDescent="0.25"/>
  <cols>
    <col min="1" max="2" width="20.7109375" customWidth="1"/>
    <col min="3" max="5" width="21.85546875" customWidth="1"/>
    <col min="6" max="49" width="20.7109375" customWidth="1"/>
    <col min="50" max="50" width="23.5703125" customWidth="1"/>
    <col min="51" max="82" width="20.7109375" customWidth="1"/>
    <col min="83" max="90" width="20.7109375" hidden="1" customWidth="1"/>
    <col min="91" max="91" width="25.5703125" hidden="1" customWidth="1"/>
    <col min="92" max="92" width="30.140625" hidden="1" customWidth="1"/>
    <col min="93" max="108" width="20.7109375" hidden="1" customWidth="1"/>
    <col min="109" max="109" width="20.7109375" customWidth="1"/>
  </cols>
  <sheetData>
    <row r="1" spans="1:109" x14ac:dyDescent="0.25">
      <c r="A1" t="s">
        <v>93</v>
      </c>
      <c r="B1" t="s">
        <v>55</v>
      </c>
      <c r="C1" s="1" t="s">
        <v>96</v>
      </c>
      <c r="D1" s="1" t="s">
        <v>239</v>
      </c>
      <c r="E1" s="1" t="s">
        <v>232</v>
      </c>
      <c r="F1" s="1" t="s">
        <v>94</v>
      </c>
      <c r="G1" s="1" t="s">
        <v>95</v>
      </c>
      <c r="H1" s="1" t="s">
        <v>0</v>
      </c>
      <c r="I1" s="3" t="s">
        <v>97</v>
      </c>
      <c r="J1" s="1" t="s">
        <v>177</v>
      </c>
      <c r="K1" s="1" t="s">
        <v>98</v>
      </c>
      <c r="L1" s="1" t="s">
        <v>178</v>
      </c>
      <c r="M1" s="1" t="s">
        <v>140</v>
      </c>
      <c r="N1" s="1" t="s">
        <v>179</v>
      </c>
      <c r="O1" s="3" t="s">
        <v>141</v>
      </c>
      <c r="P1" s="1" t="s">
        <v>180</v>
      </c>
      <c r="Q1" s="3" t="s">
        <v>142</v>
      </c>
      <c r="R1" s="1" t="s">
        <v>181</v>
      </c>
      <c r="S1" s="1" t="s">
        <v>143</v>
      </c>
      <c r="T1" s="1" t="s">
        <v>182</v>
      </c>
      <c r="U1" s="1" t="s">
        <v>144</v>
      </c>
      <c r="V1" s="1" t="s">
        <v>183</v>
      </c>
      <c r="W1" s="1" t="s">
        <v>145</v>
      </c>
      <c r="X1" s="1" t="s">
        <v>184</v>
      </c>
      <c r="Y1" s="1" t="s">
        <v>230</v>
      </c>
      <c r="Z1" s="1" t="s">
        <v>229</v>
      </c>
      <c r="AA1" s="1" t="s">
        <v>228</v>
      </c>
      <c r="AB1" s="1" t="s">
        <v>227</v>
      </c>
      <c r="AC1" s="1" t="s">
        <v>146</v>
      </c>
      <c r="AD1" s="1" t="s">
        <v>185</v>
      </c>
      <c r="AE1" s="1" t="s">
        <v>147</v>
      </c>
      <c r="AF1" s="1" t="s">
        <v>186</v>
      </c>
      <c r="AG1" s="1" t="s">
        <v>150</v>
      </c>
      <c r="AH1" s="1" t="s">
        <v>187</v>
      </c>
      <c r="AI1" s="1" t="s">
        <v>148</v>
      </c>
      <c r="AJ1" s="1" t="s">
        <v>188</v>
      </c>
      <c r="AK1" s="1" t="s">
        <v>151</v>
      </c>
      <c r="AL1" s="1" t="s">
        <v>189</v>
      </c>
      <c r="AM1" s="1" t="s">
        <v>152</v>
      </c>
      <c r="AN1" s="1" t="s">
        <v>190</v>
      </c>
      <c r="AO1" s="1" t="s">
        <v>153</v>
      </c>
      <c r="AP1" s="1" t="s">
        <v>191</v>
      </c>
      <c r="AQ1" s="1" t="s">
        <v>154</v>
      </c>
      <c r="AR1" s="1" t="s">
        <v>192</v>
      </c>
      <c r="AS1" s="1" t="s">
        <v>155</v>
      </c>
      <c r="AT1" s="1" t="s">
        <v>193</v>
      </c>
      <c r="AU1" s="1" t="s">
        <v>156</v>
      </c>
      <c r="AV1" s="1" t="s">
        <v>194</v>
      </c>
      <c r="AW1" s="1" t="s">
        <v>225</v>
      </c>
      <c r="AX1" s="1" t="s">
        <v>226</v>
      </c>
      <c r="AY1" s="1" t="s">
        <v>169</v>
      </c>
      <c r="AZ1" s="1" t="s">
        <v>196</v>
      </c>
      <c r="BA1" s="1" t="s">
        <v>157</v>
      </c>
      <c r="BB1" s="1" t="s">
        <v>197</v>
      </c>
      <c r="BC1" s="1" t="s">
        <v>170</v>
      </c>
      <c r="BD1" s="1" t="s">
        <v>198</v>
      </c>
      <c r="BE1" s="1" t="s">
        <v>158</v>
      </c>
      <c r="BF1" s="1" t="s">
        <v>199</v>
      </c>
      <c r="BG1" s="1" t="s">
        <v>223</v>
      </c>
      <c r="BH1" s="1" t="s">
        <v>224</v>
      </c>
      <c r="BI1" s="1" t="s">
        <v>159</v>
      </c>
      <c r="BJ1" s="1" t="s">
        <v>200</v>
      </c>
      <c r="BK1" s="1" t="s">
        <v>160</v>
      </c>
      <c r="BL1" s="1" t="s">
        <v>201</v>
      </c>
      <c r="BM1" s="1" t="s">
        <v>161</v>
      </c>
      <c r="BN1" s="1" t="s">
        <v>202</v>
      </c>
      <c r="BO1" s="1" t="s">
        <v>162</v>
      </c>
      <c r="BP1" s="1" t="s">
        <v>203</v>
      </c>
      <c r="BQ1" s="1" t="s">
        <v>163</v>
      </c>
      <c r="BR1" s="1" t="s">
        <v>204</v>
      </c>
      <c r="BS1" s="1" t="s">
        <v>171</v>
      </c>
      <c r="BT1" s="1" t="s">
        <v>205</v>
      </c>
      <c r="BU1" s="1" t="s">
        <v>164</v>
      </c>
      <c r="BV1" s="1" t="s">
        <v>206</v>
      </c>
      <c r="BW1" s="1" t="s">
        <v>165</v>
      </c>
      <c r="BX1" s="1" t="s">
        <v>207</v>
      </c>
      <c r="BY1" s="1" t="s">
        <v>172</v>
      </c>
      <c r="BZ1" s="1" t="s">
        <v>208</v>
      </c>
      <c r="CA1" s="1" t="s">
        <v>166</v>
      </c>
      <c r="CB1" s="1" t="s">
        <v>209</v>
      </c>
      <c r="CC1" s="1" t="s">
        <v>149</v>
      </c>
      <c r="CD1" s="1" t="s">
        <v>210</v>
      </c>
      <c r="CE1" s="1" t="s">
        <v>173</v>
      </c>
      <c r="CF1" s="1" t="s">
        <v>211</v>
      </c>
      <c r="CG1" s="1" t="s">
        <v>174</v>
      </c>
      <c r="CH1" s="1" t="s">
        <v>212</v>
      </c>
      <c r="CI1" s="1" t="s">
        <v>175</v>
      </c>
      <c r="CJ1" s="1" t="s">
        <v>213</v>
      </c>
      <c r="CK1" s="1" t="s">
        <v>167</v>
      </c>
      <c r="CL1" s="1" t="s">
        <v>214</v>
      </c>
      <c r="CM1" s="1" t="s">
        <v>176</v>
      </c>
      <c r="CN1" s="1" t="s">
        <v>195</v>
      </c>
      <c r="CO1" s="1" t="s">
        <v>99</v>
      </c>
      <c r="CP1" s="1" t="s">
        <v>215</v>
      </c>
      <c r="CQ1" s="1" t="s">
        <v>100</v>
      </c>
      <c r="CR1" s="1" t="s">
        <v>216</v>
      </c>
      <c r="CS1" s="1" t="s">
        <v>101</v>
      </c>
      <c r="CT1" s="1" t="s">
        <v>217</v>
      </c>
      <c r="CU1" s="1" t="s">
        <v>168</v>
      </c>
      <c r="CV1" s="1" t="s">
        <v>218</v>
      </c>
      <c r="CW1" s="1" t="s">
        <v>102</v>
      </c>
      <c r="CX1" s="1" t="s">
        <v>219</v>
      </c>
      <c r="CY1" s="1" t="s">
        <v>103</v>
      </c>
      <c r="CZ1" s="1" t="s">
        <v>220</v>
      </c>
      <c r="DA1" s="1" t="s">
        <v>134</v>
      </c>
      <c r="DB1" s="1" t="s">
        <v>221</v>
      </c>
      <c r="DC1" s="1" t="s">
        <v>135</v>
      </c>
      <c r="DD1" s="1" t="s">
        <v>222</v>
      </c>
      <c r="DE1" s="1" t="s">
        <v>1</v>
      </c>
    </row>
    <row r="2" spans="1:109" x14ac:dyDescent="0.25">
      <c r="A2" s="1">
        <v>0</v>
      </c>
      <c r="B2" t="s">
        <v>2</v>
      </c>
      <c r="C2" t="s">
        <v>2</v>
      </c>
      <c r="D2">
        <v>1</v>
      </c>
      <c r="E2" t="s">
        <v>233</v>
      </c>
      <c r="F2" t="s">
        <v>88</v>
      </c>
      <c r="G2" t="b">
        <f t="shared" ref="G2:G39" si="0">IF(AND(OR(B2=C2,F2="OK"),NOT(H2="")),TRUE,"XXXXXXXXXXXXXX")</f>
        <v>1</v>
      </c>
      <c r="H2" t="s">
        <v>136</v>
      </c>
      <c r="I2" s="5">
        <v>88</v>
      </c>
      <c r="J2" s="4">
        <v>4.3999999999999997E-2</v>
      </c>
      <c r="K2">
        <v>371</v>
      </c>
      <c r="L2" s="4">
        <v>4.3999999999999997E-2</v>
      </c>
      <c r="M2">
        <v>77</v>
      </c>
      <c r="N2" s="4">
        <v>3.85E-2</v>
      </c>
      <c r="O2">
        <v>2</v>
      </c>
      <c r="P2" s="4">
        <v>3.5700000000000003E-2</v>
      </c>
      <c r="Q2">
        <v>19</v>
      </c>
      <c r="R2" s="4">
        <v>7.3099999999999998E-2</v>
      </c>
      <c r="S2" t="s">
        <v>3</v>
      </c>
      <c r="U2">
        <v>0.1</v>
      </c>
      <c r="V2" s="4">
        <v>1.4E-3</v>
      </c>
      <c r="W2" t="s">
        <v>3</v>
      </c>
      <c r="Y2" t="s">
        <v>3</v>
      </c>
      <c r="AA2" t="s">
        <v>3</v>
      </c>
      <c r="AC2" t="s">
        <v>3</v>
      </c>
      <c r="AE2" t="s">
        <v>3</v>
      </c>
      <c r="AG2" t="s">
        <v>3</v>
      </c>
      <c r="AI2">
        <v>1.8</v>
      </c>
      <c r="AJ2" s="4">
        <v>5.1400000000000001E-2</v>
      </c>
      <c r="AK2" t="s">
        <v>3</v>
      </c>
      <c r="AM2">
        <v>0.12</v>
      </c>
      <c r="AN2" s="4">
        <v>0.1091</v>
      </c>
      <c r="AO2">
        <v>0.04</v>
      </c>
      <c r="AP2" s="4">
        <v>2.6700000000000002E-2</v>
      </c>
      <c r="AQ2">
        <v>1.2</v>
      </c>
      <c r="AR2" s="4">
        <v>7.4999999999999997E-2</v>
      </c>
      <c r="AS2">
        <v>0.36</v>
      </c>
      <c r="AT2" s="4">
        <v>7.1999999999999995E-2</v>
      </c>
      <c r="AU2">
        <v>0.32</v>
      </c>
      <c r="AV2" s="4">
        <v>0.21329999999999999</v>
      </c>
      <c r="AW2">
        <v>20</v>
      </c>
      <c r="AX2" s="4">
        <v>6.6699999999999995E-2</v>
      </c>
      <c r="AY2" t="s">
        <v>3</v>
      </c>
      <c r="BA2">
        <v>14</v>
      </c>
      <c r="BB2" s="4">
        <v>0.1867</v>
      </c>
      <c r="BC2" t="s">
        <v>3</v>
      </c>
      <c r="BE2" t="s">
        <v>3</v>
      </c>
      <c r="BG2" t="s">
        <v>3</v>
      </c>
      <c r="BI2">
        <v>2</v>
      </c>
      <c r="BJ2" s="4">
        <v>2E-3</v>
      </c>
      <c r="BK2">
        <v>450</v>
      </c>
      <c r="BL2" s="4">
        <v>0.12859999999999999</v>
      </c>
      <c r="BM2">
        <v>6</v>
      </c>
      <c r="BN2" s="4">
        <v>6.0000000000000001E-3</v>
      </c>
      <c r="BO2">
        <v>60</v>
      </c>
      <c r="BP2" s="4">
        <v>7.4999999999999997E-2</v>
      </c>
      <c r="BQ2">
        <v>0.5</v>
      </c>
      <c r="BR2" s="4">
        <v>6.25E-2</v>
      </c>
      <c r="BS2">
        <v>2.5</v>
      </c>
      <c r="BT2" s="4">
        <v>1.7000000000000001E-2</v>
      </c>
      <c r="BU2">
        <v>22</v>
      </c>
      <c r="BV2" s="4">
        <v>7.3300000000000004E-2</v>
      </c>
      <c r="BW2">
        <v>0.09</v>
      </c>
      <c r="BX2" s="4">
        <v>0.1</v>
      </c>
      <c r="BY2">
        <v>1</v>
      </c>
      <c r="BZ2" s="4">
        <v>1.8200000000000001E-2</v>
      </c>
      <c r="CA2">
        <v>0.37</v>
      </c>
      <c r="CB2" s="4">
        <v>2.47E-2</v>
      </c>
      <c r="DE2" t="s">
        <v>104</v>
      </c>
    </row>
    <row r="3" spans="1:109" x14ac:dyDescent="0.25">
      <c r="A3" s="1">
        <v>1</v>
      </c>
      <c r="B3" t="s">
        <v>4</v>
      </c>
      <c r="C3" t="s">
        <v>4</v>
      </c>
      <c r="D3">
        <v>1</v>
      </c>
      <c r="E3" t="s">
        <v>234</v>
      </c>
      <c r="G3" t="b">
        <f t="shared" si="0"/>
        <v>1</v>
      </c>
      <c r="H3" t="s">
        <v>137</v>
      </c>
      <c r="I3">
        <v>36</v>
      </c>
      <c r="J3" s="6">
        <v>1.7999999999999999E-2</v>
      </c>
      <c r="K3">
        <v>154</v>
      </c>
      <c r="L3" s="4">
        <v>1.83E-2</v>
      </c>
      <c r="M3">
        <v>89.3</v>
      </c>
      <c r="N3" s="4">
        <v>4.4699999999999997E-2</v>
      </c>
      <c r="O3">
        <v>0.8</v>
      </c>
      <c r="P3" s="4">
        <v>1.43E-2</v>
      </c>
      <c r="Q3">
        <v>6.5</v>
      </c>
      <c r="R3" s="4">
        <v>2.5000000000000001E-2</v>
      </c>
      <c r="S3">
        <v>5.4</v>
      </c>
      <c r="U3">
        <v>0.4</v>
      </c>
      <c r="V3" s="4">
        <v>5.7000000000000002E-3</v>
      </c>
      <c r="W3" t="s">
        <v>3</v>
      </c>
      <c r="Y3" t="s">
        <v>3</v>
      </c>
      <c r="AA3" t="s">
        <v>3</v>
      </c>
      <c r="AC3" t="s">
        <v>3</v>
      </c>
      <c r="AE3" t="s">
        <v>3</v>
      </c>
      <c r="AG3" t="s">
        <v>3</v>
      </c>
      <c r="AI3">
        <v>2</v>
      </c>
      <c r="AJ3" s="4">
        <v>5.7099999999999998E-2</v>
      </c>
      <c r="AK3" t="s">
        <v>3</v>
      </c>
      <c r="AM3">
        <v>0.03</v>
      </c>
      <c r="AN3" s="4">
        <v>2.7300000000000001E-2</v>
      </c>
      <c r="AO3">
        <v>0.05</v>
      </c>
      <c r="AP3" s="4">
        <v>3.3300000000000003E-2</v>
      </c>
      <c r="AQ3">
        <v>0.38</v>
      </c>
      <c r="AR3" s="4">
        <v>2.3800000000000002E-2</v>
      </c>
      <c r="AS3">
        <v>0.12</v>
      </c>
      <c r="AT3" s="4">
        <v>2.4E-2</v>
      </c>
      <c r="AU3">
        <v>0.06</v>
      </c>
      <c r="AV3" s="4">
        <v>0.04</v>
      </c>
      <c r="AW3">
        <v>65</v>
      </c>
      <c r="AX3" s="4">
        <v>0.2167</v>
      </c>
      <c r="AY3" t="s">
        <v>3</v>
      </c>
      <c r="BA3">
        <v>64</v>
      </c>
      <c r="BB3" s="4">
        <v>0.85329999999999995</v>
      </c>
      <c r="BC3" t="s">
        <v>3</v>
      </c>
      <c r="BE3" t="s">
        <v>3</v>
      </c>
      <c r="BG3">
        <v>3</v>
      </c>
      <c r="BH3" s="4">
        <v>2.5000000000000001E-2</v>
      </c>
      <c r="BI3">
        <v>2</v>
      </c>
      <c r="BJ3" s="4">
        <v>2E-3</v>
      </c>
      <c r="BK3">
        <v>150</v>
      </c>
      <c r="BL3" s="4">
        <v>4.2900000000000001E-2</v>
      </c>
      <c r="BM3">
        <v>25</v>
      </c>
      <c r="BN3" s="4">
        <v>2.5000000000000001E-2</v>
      </c>
      <c r="BO3">
        <v>30</v>
      </c>
      <c r="BP3" s="4">
        <v>3.7499999999999999E-2</v>
      </c>
      <c r="BQ3">
        <v>0.9</v>
      </c>
      <c r="BR3" s="4">
        <v>0.1125</v>
      </c>
      <c r="BS3">
        <v>0.6</v>
      </c>
      <c r="BT3" s="4">
        <v>4.0000000000000001E-3</v>
      </c>
      <c r="BU3">
        <v>15</v>
      </c>
      <c r="BV3" s="4">
        <v>0.05</v>
      </c>
      <c r="BW3">
        <v>0.12</v>
      </c>
      <c r="BX3" s="4">
        <v>0.1333</v>
      </c>
      <c r="BY3">
        <v>2</v>
      </c>
      <c r="BZ3" s="4">
        <v>3.6400000000000002E-2</v>
      </c>
      <c r="CA3">
        <v>0.12</v>
      </c>
      <c r="CB3" s="4">
        <v>8.0000000000000002E-3</v>
      </c>
      <c r="DE3" t="s">
        <v>104</v>
      </c>
    </row>
    <row r="4" spans="1:109" x14ac:dyDescent="0.25">
      <c r="A4" s="1">
        <v>2</v>
      </c>
      <c r="B4" t="s">
        <v>56</v>
      </c>
      <c r="C4" t="s">
        <v>5</v>
      </c>
      <c r="D4">
        <v>1</v>
      </c>
      <c r="E4" t="s">
        <v>235</v>
      </c>
      <c r="F4" t="s">
        <v>88</v>
      </c>
      <c r="G4" t="b">
        <f t="shared" si="0"/>
        <v>1</v>
      </c>
      <c r="H4" t="s">
        <v>137</v>
      </c>
      <c r="I4">
        <v>609</v>
      </c>
      <c r="J4" s="4">
        <v>0.30449999999999999</v>
      </c>
      <c r="K4">
        <v>2548</v>
      </c>
      <c r="L4" s="4">
        <v>0.30330000000000001</v>
      </c>
      <c r="M4">
        <v>6</v>
      </c>
      <c r="N4" s="4">
        <v>3.0000000000000001E-3</v>
      </c>
      <c r="O4">
        <v>21.7</v>
      </c>
      <c r="P4" s="4">
        <v>0.38750000000000001</v>
      </c>
      <c r="Q4">
        <v>10.4</v>
      </c>
      <c r="R4" s="4">
        <v>0.04</v>
      </c>
      <c r="S4">
        <v>3.1</v>
      </c>
      <c r="U4">
        <v>52</v>
      </c>
      <c r="V4" s="4">
        <v>0.7429</v>
      </c>
      <c r="W4">
        <v>3.8</v>
      </c>
      <c r="Y4">
        <v>34.5</v>
      </c>
      <c r="AA4">
        <v>12</v>
      </c>
      <c r="AC4">
        <v>1.2</v>
      </c>
      <c r="AE4">
        <v>0.06</v>
      </c>
      <c r="AG4" t="s">
        <v>3</v>
      </c>
      <c r="AI4">
        <v>10.6</v>
      </c>
      <c r="AJ4" s="4">
        <v>0.3029</v>
      </c>
      <c r="AK4">
        <v>0.02</v>
      </c>
      <c r="AL4" s="4">
        <v>2.2200000000000001E-2</v>
      </c>
      <c r="AM4">
        <v>0.22</v>
      </c>
      <c r="AN4" s="4">
        <v>0.2</v>
      </c>
      <c r="AO4">
        <v>0.6</v>
      </c>
      <c r="AP4" s="4">
        <v>0.4</v>
      </c>
      <c r="AQ4">
        <v>3.6</v>
      </c>
      <c r="AR4" s="4">
        <v>0.22500000000000001</v>
      </c>
      <c r="AS4">
        <v>0.47</v>
      </c>
      <c r="AT4" s="4">
        <v>9.4E-2</v>
      </c>
      <c r="AU4">
        <v>0.06</v>
      </c>
      <c r="AV4" s="4">
        <v>0.04</v>
      </c>
      <c r="AW4">
        <v>30</v>
      </c>
      <c r="AX4" s="4">
        <v>0.1</v>
      </c>
      <c r="AY4" t="s">
        <v>3</v>
      </c>
      <c r="BA4" t="s">
        <v>3</v>
      </c>
      <c r="BC4" t="s">
        <v>3</v>
      </c>
      <c r="BE4">
        <v>21.8</v>
      </c>
      <c r="BF4" s="4">
        <v>2.1800000000000002</v>
      </c>
      <c r="BG4" t="s">
        <v>3</v>
      </c>
      <c r="BI4">
        <v>5</v>
      </c>
      <c r="BJ4" s="4">
        <v>5.0000000000000001E-3</v>
      </c>
      <c r="BK4">
        <v>850</v>
      </c>
      <c r="BL4" s="4">
        <v>0.2429</v>
      </c>
      <c r="BM4">
        <v>250</v>
      </c>
      <c r="BN4" s="4">
        <v>0.25</v>
      </c>
      <c r="BO4">
        <v>450</v>
      </c>
      <c r="BP4" s="4">
        <v>0.5625</v>
      </c>
      <c r="BQ4">
        <v>4.0999999999999996</v>
      </c>
      <c r="BR4" s="4">
        <v>0.51249999999999996</v>
      </c>
      <c r="BS4">
        <v>2.5</v>
      </c>
      <c r="BT4" s="4">
        <v>1.7000000000000001E-2</v>
      </c>
      <c r="BU4">
        <v>150</v>
      </c>
      <c r="BV4" s="4">
        <v>0.5</v>
      </c>
      <c r="BW4">
        <v>0.8</v>
      </c>
      <c r="BX4" s="4">
        <v>0.88890000000000002</v>
      </c>
      <c r="BY4">
        <v>2</v>
      </c>
      <c r="BZ4" s="4">
        <v>3.6400000000000002E-2</v>
      </c>
      <c r="CA4">
        <v>2.1</v>
      </c>
      <c r="CB4" s="4">
        <v>0.14000000000000001</v>
      </c>
      <c r="DE4" t="s">
        <v>104</v>
      </c>
    </row>
    <row r="5" spans="1:109" x14ac:dyDescent="0.25">
      <c r="A5" s="1">
        <v>3</v>
      </c>
      <c r="B5" t="s">
        <v>57</v>
      </c>
      <c r="C5" t="s">
        <v>92</v>
      </c>
      <c r="D5">
        <v>1</v>
      </c>
      <c r="E5" t="s">
        <v>234</v>
      </c>
      <c r="F5" t="s">
        <v>88</v>
      </c>
      <c r="G5" t="b">
        <f t="shared" si="0"/>
        <v>1</v>
      </c>
      <c r="H5" t="s">
        <v>137</v>
      </c>
      <c r="I5">
        <v>54</v>
      </c>
      <c r="J5" s="4">
        <v>2.7E-2</v>
      </c>
      <c r="K5">
        <v>299</v>
      </c>
      <c r="L5" s="4">
        <v>3.56E-2</v>
      </c>
      <c r="M5">
        <v>84.3</v>
      </c>
      <c r="N5" s="4">
        <v>4.2200000000000001E-2</v>
      </c>
      <c r="O5">
        <v>0.4</v>
      </c>
      <c r="P5" s="4">
        <v>7.1000000000000004E-3</v>
      </c>
      <c r="Q5">
        <v>12</v>
      </c>
      <c r="R5" s="4">
        <v>4.6199999999999998E-2</v>
      </c>
      <c r="S5">
        <v>11.8</v>
      </c>
      <c r="U5" t="s">
        <v>3</v>
      </c>
      <c r="W5" t="s">
        <v>3</v>
      </c>
      <c r="Y5" t="s">
        <v>3</v>
      </c>
      <c r="AA5" t="s">
        <v>3</v>
      </c>
      <c r="AC5" t="s">
        <v>3</v>
      </c>
      <c r="AE5" t="s">
        <v>3</v>
      </c>
      <c r="AG5" t="s">
        <v>3</v>
      </c>
      <c r="AI5">
        <v>2.2999999999999998</v>
      </c>
      <c r="AJ5" s="4">
        <v>6.5699999999999995E-2</v>
      </c>
      <c r="AK5" t="s">
        <v>3</v>
      </c>
      <c r="AM5">
        <v>0.02</v>
      </c>
      <c r="AN5" s="4">
        <v>1.8200000000000001E-2</v>
      </c>
      <c r="AO5">
        <v>0.01</v>
      </c>
      <c r="AP5" s="4">
        <v>6.7000000000000002E-3</v>
      </c>
      <c r="AQ5">
        <v>0.09</v>
      </c>
      <c r="AR5" s="4">
        <v>5.5999999999999999E-3</v>
      </c>
      <c r="AS5">
        <v>0.06</v>
      </c>
      <c r="AT5" s="4">
        <v>1.2E-2</v>
      </c>
      <c r="AU5">
        <v>0.05</v>
      </c>
      <c r="AV5" s="4">
        <v>3.3300000000000003E-2</v>
      </c>
      <c r="AW5">
        <v>3</v>
      </c>
      <c r="AX5" s="4">
        <v>0.01</v>
      </c>
      <c r="AY5" t="s">
        <v>3</v>
      </c>
      <c r="BA5">
        <v>10</v>
      </c>
      <c r="BB5" s="4">
        <v>0.1333</v>
      </c>
      <c r="BC5" t="s">
        <v>3</v>
      </c>
      <c r="BE5">
        <v>0.1</v>
      </c>
      <c r="BF5" s="4">
        <v>0.01</v>
      </c>
      <c r="BG5">
        <v>3</v>
      </c>
      <c r="BH5" s="4">
        <v>2.5000000000000001E-2</v>
      </c>
      <c r="BI5">
        <v>2</v>
      </c>
      <c r="BJ5" s="4">
        <v>2E-3</v>
      </c>
      <c r="BK5">
        <v>120</v>
      </c>
      <c r="BL5" s="4">
        <v>3.4299999999999997E-2</v>
      </c>
      <c r="BM5">
        <v>4</v>
      </c>
      <c r="BN5" s="4">
        <v>4.0000000000000001E-3</v>
      </c>
      <c r="BO5">
        <v>10</v>
      </c>
      <c r="BP5" s="4">
        <v>1.2500000000000001E-2</v>
      </c>
      <c r="BQ5">
        <v>0.2</v>
      </c>
      <c r="BR5" s="4">
        <v>2.5000000000000001E-2</v>
      </c>
      <c r="BS5">
        <v>2.5</v>
      </c>
      <c r="BT5" s="4">
        <v>1.7000000000000001E-2</v>
      </c>
      <c r="BU5">
        <v>5</v>
      </c>
      <c r="BV5" s="4">
        <v>1.67E-2</v>
      </c>
      <c r="BW5">
        <v>0.1</v>
      </c>
      <c r="BX5" s="4">
        <v>0.1111</v>
      </c>
      <c r="BY5">
        <v>0.2</v>
      </c>
      <c r="BZ5" s="4">
        <v>3.5999999999999999E-3</v>
      </c>
      <c r="CA5">
        <v>0.04</v>
      </c>
      <c r="CB5" s="4">
        <v>2.7000000000000001E-3</v>
      </c>
      <c r="DE5" t="s">
        <v>104</v>
      </c>
    </row>
    <row r="6" spans="1:109" x14ac:dyDescent="0.25">
      <c r="A6" s="1">
        <v>4</v>
      </c>
      <c r="B6" t="s">
        <v>58</v>
      </c>
      <c r="C6" t="s">
        <v>6</v>
      </c>
      <c r="D6">
        <v>1</v>
      </c>
      <c r="E6" t="s">
        <v>236</v>
      </c>
      <c r="F6" t="s">
        <v>88</v>
      </c>
      <c r="G6" t="b">
        <f t="shared" si="0"/>
        <v>1</v>
      </c>
      <c r="H6" t="s">
        <v>137</v>
      </c>
      <c r="I6">
        <v>19</v>
      </c>
      <c r="J6" s="4">
        <v>9.5999999999999992E-3</v>
      </c>
      <c r="K6">
        <v>82</v>
      </c>
      <c r="L6" s="4">
        <v>9.5999999999999992E-3</v>
      </c>
      <c r="M6">
        <v>94</v>
      </c>
      <c r="N6" s="4">
        <v>4.7E-2</v>
      </c>
      <c r="O6">
        <v>1</v>
      </c>
      <c r="P6" s="4">
        <v>1.7899999999999999E-2</v>
      </c>
      <c r="Q6">
        <v>3</v>
      </c>
      <c r="R6" s="4">
        <v>1.15E-2</v>
      </c>
      <c r="S6">
        <v>1</v>
      </c>
      <c r="U6">
        <v>0</v>
      </c>
      <c r="V6" s="4">
        <v>0</v>
      </c>
      <c r="AG6">
        <v>0</v>
      </c>
      <c r="AI6">
        <v>1.7</v>
      </c>
      <c r="AJ6" s="4">
        <v>4.8599999999999997E-2</v>
      </c>
      <c r="AK6">
        <v>0</v>
      </c>
      <c r="AL6" s="4">
        <v>0</v>
      </c>
      <c r="AM6">
        <v>0.1</v>
      </c>
      <c r="AN6" s="4">
        <v>9.0899999999999995E-2</v>
      </c>
      <c r="AO6">
        <v>7.0000000000000001E-3</v>
      </c>
      <c r="AP6" s="4">
        <v>4.7000000000000002E-3</v>
      </c>
      <c r="AQ6">
        <v>0.6</v>
      </c>
      <c r="AR6" s="4">
        <v>3.7499999999999999E-2</v>
      </c>
      <c r="AT6" s="4">
        <v>0</v>
      </c>
      <c r="AU6">
        <v>0.03</v>
      </c>
      <c r="AV6" s="4">
        <v>0.02</v>
      </c>
      <c r="AW6">
        <v>175</v>
      </c>
      <c r="AX6" s="4">
        <v>0.58330000000000004</v>
      </c>
      <c r="AY6">
        <v>0</v>
      </c>
      <c r="AZ6" s="4">
        <v>0</v>
      </c>
      <c r="BA6">
        <v>30</v>
      </c>
      <c r="BB6" s="4">
        <v>0.4</v>
      </c>
      <c r="BC6">
        <v>0</v>
      </c>
      <c r="BD6" s="4">
        <v>0</v>
      </c>
      <c r="BE6">
        <v>1.2</v>
      </c>
      <c r="BF6" s="4">
        <v>0.12</v>
      </c>
      <c r="BG6">
        <v>41.6</v>
      </c>
      <c r="BH6" s="4">
        <v>0.34670000000000001</v>
      </c>
      <c r="BI6">
        <v>1</v>
      </c>
      <c r="BJ6" s="4">
        <v>1E-3</v>
      </c>
      <c r="BK6">
        <v>200</v>
      </c>
      <c r="BL6" s="4">
        <v>5.7099999999999998E-2</v>
      </c>
      <c r="BM6">
        <v>20</v>
      </c>
      <c r="BN6" s="4">
        <v>0.02</v>
      </c>
      <c r="BO6">
        <v>60</v>
      </c>
      <c r="BP6" s="4">
        <v>7.4999999999999997E-2</v>
      </c>
      <c r="BQ6">
        <v>1</v>
      </c>
      <c r="BR6" s="4">
        <v>0.125</v>
      </c>
      <c r="BS6">
        <v>0.2</v>
      </c>
      <c r="BT6" s="4">
        <v>1.2999999999999999E-3</v>
      </c>
      <c r="BU6">
        <v>20</v>
      </c>
      <c r="BV6" s="4">
        <v>6.6699999999999995E-2</v>
      </c>
      <c r="BW6">
        <v>0.08</v>
      </c>
      <c r="BX6" s="4">
        <v>8.8900000000000007E-2</v>
      </c>
      <c r="BY6">
        <v>1</v>
      </c>
      <c r="BZ6" s="4">
        <v>1.8200000000000001E-2</v>
      </c>
      <c r="CA6">
        <v>0.5</v>
      </c>
      <c r="CB6" s="4">
        <v>3.3300000000000003E-2</v>
      </c>
      <c r="CC6">
        <v>0</v>
      </c>
      <c r="DE6" t="s">
        <v>104</v>
      </c>
    </row>
    <row r="7" spans="1:109" x14ac:dyDescent="0.25">
      <c r="A7" s="1">
        <v>5</v>
      </c>
      <c r="B7" t="s">
        <v>7</v>
      </c>
      <c r="C7" t="s">
        <v>7</v>
      </c>
      <c r="D7">
        <v>1</v>
      </c>
      <c r="E7" t="s">
        <v>236</v>
      </c>
      <c r="G7" t="b">
        <f t="shared" si="0"/>
        <v>1</v>
      </c>
      <c r="H7" t="s">
        <v>138</v>
      </c>
      <c r="I7">
        <v>20</v>
      </c>
      <c r="J7" s="4">
        <v>0.01</v>
      </c>
      <c r="K7">
        <v>84</v>
      </c>
      <c r="L7" s="4">
        <v>0.01</v>
      </c>
      <c r="M7">
        <v>93</v>
      </c>
      <c r="N7" s="4">
        <v>4.65E-2</v>
      </c>
      <c r="O7">
        <v>1</v>
      </c>
      <c r="P7" s="4">
        <v>1.7899999999999999E-2</v>
      </c>
      <c r="Q7">
        <v>3</v>
      </c>
      <c r="R7" s="4">
        <v>1.15E-2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>
        <v>2</v>
      </c>
      <c r="AJ7" s="4">
        <v>5.7099999999999998E-2</v>
      </c>
      <c r="AK7" t="s">
        <v>3</v>
      </c>
      <c r="AM7">
        <v>0.04</v>
      </c>
      <c r="AN7" s="4">
        <v>3.6400000000000002E-2</v>
      </c>
      <c r="AO7">
        <v>0.05</v>
      </c>
      <c r="AP7" s="4">
        <v>3.3300000000000003E-2</v>
      </c>
      <c r="AQ7">
        <v>0.65</v>
      </c>
      <c r="AR7" s="4">
        <v>4.0599999999999997E-2</v>
      </c>
      <c r="AS7">
        <v>0.28000000000000003</v>
      </c>
      <c r="AT7" s="4">
        <v>5.6000000000000001E-2</v>
      </c>
      <c r="AU7">
        <v>7.0000000000000007E-2</v>
      </c>
      <c r="AV7" s="4">
        <v>4.6699999999999998E-2</v>
      </c>
      <c r="AW7">
        <v>18</v>
      </c>
      <c r="AX7" s="4">
        <v>0.06</v>
      </c>
      <c r="AY7" t="s">
        <v>3</v>
      </c>
      <c r="BA7">
        <v>10</v>
      </c>
      <c r="BB7" s="4">
        <v>0.1333</v>
      </c>
      <c r="BC7" t="s">
        <v>3</v>
      </c>
      <c r="BE7" t="s">
        <v>3</v>
      </c>
      <c r="BG7">
        <v>6.1</v>
      </c>
      <c r="BH7" s="4">
        <v>5.0799999999999998E-2</v>
      </c>
      <c r="BI7">
        <v>2</v>
      </c>
      <c r="BJ7" s="4">
        <v>2E-3</v>
      </c>
      <c r="BK7">
        <v>200</v>
      </c>
      <c r="BL7" s="4">
        <v>5.7099999999999998E-2</v>
      </c>
      <c r="BM7">
        <v>10</v>
      </c>
      <c r="BN7" s="4">
        <v>0.01</v>
      </c>
      <c r="BO7">
        <v>12</v>
      </c>
      <c r="BP7" s="4">
        <v>1.4999999999999999E-2</v>
      </c>
      <c r="BQ7">
        <v>0.5</v>
      </c>
      <c r="BR7" s="4">
        <v>6.25E-2</v>
      </c>
      <c r="BS7">
        <v>1</v>
      </c>
      <c r="BT7" s="4">
        <v>6.7000000000000002E-3</v>
      </c>
      <c r="BU7">
        <v>10</v>
      </c>
      <c r="BV7" s="4">
        <v>3.3300000000000003E-2</v>
      </c>
      <c r="BW7">
        <v>0.01</v>
      </c>
      <c r="BX7" s="4">
        <v>1.11E-2</v>
      </c>
      <c r="BY7">
        <v>1</v>
      </c>
      <c r="BZ7" s="4">
        <v>1.8200000000000001E-2</v>
      </c>
      <c r="CA7">
        <v>0.16</v>
      </c>
      <c r="CB7" s="4">
        <v>1.0699999999999999E-2</v>
      </c>
      <c r="DE7" t="s">
        <v>104</v>
      </c>
    </row>
    <row r="8" spans="1:109" x14ac:dyDescent="0.25">
      <c r="A8" s="1">
        <v>6</v>
      </c>
      <c r="B8" t="s">
        <v>8</v>
      </c>
      <c r="C8" t="s">
        <v>8</v>
      </c>
      <c r="D8">
        <v>1</v>
      </c>
      <c r="E8" t="s">
        <v>234</v>
      </c>
      <c r="G8" t="b">
        <f t="shared" si="0"/>
        <v>1</v>
      </c>
      <c r="H8" t="s">
        <v>138</v>
      </c>
      <c r="I8">
        <v>188</v>
      </c>
      <c r="J8" s="4">
        <v>9.4E-2</v>
      </c>
      <c r="K8">
        <v>790</v>
      </c>
      <c r="L8" s="4">
        <v>9.4E-2</v>
      </c>
      <c r="M8">
        <v>70.400000000000006</v>
      </c>
      <c r="N8" s="4">
        <v>3.5200000000000002E-2</v>
      </c>
      <c r="O8">
        <v>2.6</v>
      </c>
      <c r="P8" s="4">
        <v>4.6399999999999997E-2</v>
      </c>
      <c r="Q8">
        <v>1.4</v>
      </c>
      <c r="R8" s="4">
        <v>5.4000000000000003E-3</v>
      </c>
      <c r="S8">
        <v>1.4</v>
      </c>
      <c r="U8">
        <v>19.5</v>
      </c>
      <c r="V8" s="4">
        <v>0.27860000000000001</v>
      </c>
      <c r="W8">
        <v>2.2000000000000002</v>
      </c>
      <c r="Y8">
        <v>13.9</v>
      </c>
      <c r="AA8">
        <v>1.7</v>
      </c>
      <c r="AC8">
        <v>1.5</v>
      </c>
      <c r="AE8">
        <v>0.1</v>
      </c>
      <c r="AG8" t="s">
        <v>3</v>
      </c>
      <c r="AI8">
        <v>6.4</v>
      </c>
      <c r="AJ8" s="4">
        <v>0.18290000000000001</v>
      </c>
      <c r="AK8">
        <v>5.0000000000000001E-3</v>
      </c>
      <c r="AL8" s="4">
        <v>4.4999999999999997E-3</v>
      </c>
      <c r="AM8">
        <v>0.08</v>
      </c>
      <c r="AN8" s="4">
        <v>7.2700000000000001E-2</v>
      </c>
      <c r="AO8">
        <v>0.3</v>
      </c>
      <c r="AP8" s="4">
        <v>0.2</v>
      </c>
      <c r="AQ8">
        <v>1.7</v>
      </c>
      <c r="AR8" s="4">
        <v>0.10630000000000001</v>
      </c>
      <c r="AS8">
        <v>1.4</v>
      </c>
      <c r="AT8" s="4">
        <v>0.28000000000000003</v>
      </c>
      <c r="AU8">
        <v>0.4</v>
      </c>
      <c r="AV8" s="4">
        <v>0.26669999999999999</v>
      </c>
      <c r="AW8">
        <v>10</v>
      </c>
      <c r="AX8" s="4">
        <v>3.3300000000000003E-2</v>
      </c>
      <c r="AY8" t="s">
        <v>3</v>
      </c>
      <c r="BA8">
        <v>3</v>
      </c>
      <c r="BB8" s="4">
        <v>0.04</v>
      </c>
      <c r="BC8" t="s">
        <v>3</v>
      </c>
      <c r="BE8">
        <v>3.2</v>
      </c>
      <c r="BF8" s="4">
        <v>0.32</v>
      </c>
      <c r="BG8">
        <v>21</v>
      </c>
      <c r="BH8" s="4">
        <v>0.17499999999999999</v>
      </c>
      <c r="BI8">
        <v>5</v>
      </c>
      <c r="BJ8" s="4">
        <v>5.0000000000000001E-3</v>
      </c>
      <c r="BK8">
        <v>450</v>
      </c>
      <c r="BL8" s="4">
        <v>0.12859999999999999</v>
      </c>
      <c r="BM8">
        <v>10</v>
      </c>
      <c r="BN8" s="4">
        <v>0.01</v>
      </c>
      <c r="BO8">
        <v>30</v>
      </c>
      <c r="BP8" s="4">
        <v>3.7499999999999999E-2</v>
      </c>
      <c r="BQ8">
        <v>0.4</v>
      </c>
      <c r="BR8" s="4">
        <v>0.05</v>
      </c>
      <c r="BS8" t="s">
        <v>3</v>
      </c>
      <c r="BU8">
        <v>30</v>
      </c>
      <c r="BV8" s="4">
        <v>0.1</v>
      </c>
      <c r="BW8">
        <v>0.4</v>
      </c>
      <c r="BX8" s="4">
        <v>0.44440000000000002</v>
      </c>
      <c r="BY8">
        <v>1</v>
      </c>
      <c r="BZ8" s="4">
        <v>1.8200000000000001E-2</v>
      </c>
      <c r="CA8">
        <v>0.6</v>
      </c>
      <c r="CB8" s="4">
        <v>0.04</v>
      </c>
      <c r="DE8" t="s">
        <v>104</v>
      </c>
    </row>
    <row r="9" spans="1:109" x14ac:dyDescent="0.25">
      <c r="A9" s="1">
        <v>7</v>
      </c>
      <c r="B9" t="s">
        <v>59</v>
      </c>
      <c r="C9" t="s">
        <v>9</v>
      </c>
      <c r="D9">
        <v>1</v>
      </c>
      <c r="E9" t="s">
        <v>234</v>
      </c>
      <c r="F9" t="s">
        <v>88</v>
      </c>
      <c r="G9" t="b">
        <f t="shared" si="0"/>
        <v>1</v>
      </c>
      <c r="H9" t="s">
        <v>138</v>
      </c>
      <c r="I9">
        <v>86</v>
      </c>
      <c r="J9" s="4">
        <v>4.2999999999999997E-2</v>
      </c>
      <c r="K9">
        <v>363</v>
      </c>
      <c r="L9" s="4">
        <v>4.3200000000000002E-2</v>
      </c>
      <c r="M9">
        <v>76.8</v>
      </c>
      <c r="N9" s="4">
        <v>3.8399999999999997E-2</v>
      </c>
      <c r="O9">
        <v>1.2</v>
      </c>
      <c r="P9" s="4">
        <v>2.1399999999999999E-2</v>
      </c>
      <c r="Q9">
        <v>18.8</v>
      </c>
      <c r="R9" s="4">
        <v>7.2300000000000003E-2</v>
      </c>
      <c r="S9">
        <v>18.2</v>
      </c>
      <c r="U9">
        <v>0.2</v>
      </c>
      <c r="V9" s="4">
        <v>2.8999999999999998E-3</v>
      </c>
      <c r="W9" t="s">
        <v>3</v>
      </c>
      <c r="Y9" t="s">
        <v>3</v>
      </c>
      <c r="AA9">
        <v>0.1</v>
      </c>
      <c r="AC9" t="s">
        <v>3</v>
      </c>
      <c r="AE9" t="s">
        <v>3</v>
      </c>
      <c r="AG9" t="s">
        <v>3</v>
      </c>
      <c r="AI9">
        <v>2.2000000000000002</v>
      </c>
      <c r="AJ9" s="4">
        <v>6.2899999999999998E-2</v>
      </c>
      <c r="AK9">
        <v>0.01</v>
      </c>
      <c r="AL9" s="4">
        <v>1.11E-2</v>
      </c>
      <c r="AM9">
        <v>0.04</v>
      </c>
      <c r="AN9" s="4">
        <v>3.6400000000000002E-2</v>
      </c>
      <c r="AO9">
        <v>0.06</v>
      </c>
      <c r="AP9" s="4">
        <v>0.04</v>
      </c>
      <c r="AQ9">
        <v>0.65</v>
      </c>
      <c r="AR9" s="4">
        <v>4.0599999999999997E-2</v>
      </c>
      <c r="AS9">
        <v>0.35</v>
      </c>
      <c r="AT9" s="4">
        <v>7.0000000000000007E-2</v>
      </c>
      <c r="AU9">
        <v>0.37</v>
      </c>
      <c r="AV9" s="4">
        <v>0.2467</v>
      </c>
      <c r="AW9">
        <v>15</v>
      </c>
      <c r="AX9" s="4">
        <v>0.05</v>
      </c>
      <c r="AY9" t="s">
        <v>3</v>
      </c>
      <c r="BA9">
        <v>12</v>
      </c>
      <c r="BB9" s="4">
        <v>0.16</v>
      </c>
      <c r="BC9" t="s">
        <v>3</v>
      </c>
      <c r="BE9">
        <v>0.1</v>
      </c>
      <c r="BF9" s="4">
        <v>0.01</v>
      </c>
      <c r="BG9">
        <v>0.3</v>
      </c>
      <c r="BH9" s="4">
        <v>2.5000000000000001E-3</v>
      </c>
      <c r="BI9">
        <v>1</v>
      </c>
      <c r="BJ9" s="4">
        <v>1E-3</v>
      </c>
      <c r="BK9">
        <v>400</v>
      </c>
      <c r="BL9" s="4">
        <v>0.1143</v>
      </c>
      <c r="BM9">
        <v>8.6999999999999993</v>
      </c>
      <c r="BN9" s="4">
        <v>8.6999999999999994E-3</v>
      </c>
      <c r="BO9">
        <v>28</v>
      </c>
      <c r="BP9" s="4">
        <v>3.5000000000000003E-2</v>
      </c>
      <c r="BQ9">
        <v>0.6</v>
      </c>
      <c r="BR9" s="4">
        <v>7.4999999999999997E-2</v>
      </c>
      <c r="BS9">
        <v>2.5</v>
      </c>
      <c r="BT9" s="4">
        <v>1.6799999999999999E-2</v>
      </c>
      <c r="BU9">
        <v>30</v>
      </c>
      <c r="BV9" s="4">
        <v>0.1</v>
      </c>
      <c r="BW9">
        <v>0.13</v>
      </c>
      <c r="BX9" s="4">
        <v>0.1444</v>
      </c>
      <c r="BY9">
        <v>4</v>
      </c>
      <c r="BZ9" s="4">
        <v>7.2700000000000001E-2</v>
      </c>
      <c r="CA9">
        <v>0.22</v>
      </c>
      <c r="CB9" s="4">
        <v>1.47E-2</v>
      </c>
      <c r="DE9" t="s">
        <v>104</v>
      </c>
    </row>
    <row r="10" spans="1:109" x14ac:dyDescent="0.25">
      <c r="A10" s="1">
        <v>8</v>
      </c>
      <c r="B10" t="s">
        <v>10</v>
      </c>
      <c r="C10" t="s">
        <v>10</v>
      </c>
      <c r="D10">
        <v>1</v>
      </c>
      <c r="E10" t="s">
        <v>236</v>
      </c>
      <c r="G10" t="b">
        <f t="shared" si="0"/>
        <v>1</v>
      </c>
      <c r="H10" t="s">
        <v>138</v>
      </c>
      <c r="I10">
        <v>25</v>
      </c>
      <c r="J10" s="4">
        <v>1.2500000000000001E-2</v>
      </c>
      <c r="K10">
        <v>106</v>
      </c>
      <c r="L10" s="4">
        <v>1.26E-2</v>
      </c>
      <c r="M10">
        <v>91.8</v>
      </c>
      <c r="N10" s="4">
        <v>4.5900000000000003E-2</v>
      </c>
      <c r="O10">
        <v>1.9</v>
      </c>
      <c r="P10" s="4">
        <v>3.39E-2</v>
      </c>
      <c r="Q10">
        <v>2.9</v>
      </c>
      <c r="R10" s="4">
        <v>1.12E-2</v>
      </c>
      <c r="S10" t="s">
        <v>3</v>
      </c>
      <c r="U10">
        <v>0.2</v>
      </c>
      <c r="V10" s="4">
        <v>2.8999999999999998E-3</v>
      </c>
      <c r="W10" t="s">
        <v>3</v>
      </c>
      <c r="Y10" t="s">
        <v>3</v>
      </c>
      <c r="AA10" t="s">
        <v>3</v>
      </c>
      <c r="AC10" t="s">
        <v>3</v>
      </c>
      <c r="AE10" t="s">
        <v>3</v>
      </c>
      <c r="AG10" t="s">
        <v>3</v>
      </c>
      <c r="AI10">
        <v>2.2000000000000002</v>
      </c>
      <c r="AJ10" s="4">
        <v>6.2899999999999998E-2</v>
      </c>
      <c r="AK10" t="s">
        <v>3</v>
      </c>
      <c r="AM10">
        <v>0.04</v>
      </c>
      <c r="AN10" s="4">
        <v>3.6400000000000002E-2</v>
      </c>
      <c r="AO10">
        <v>0.04</v>
      </c>
      <c r="AP10" s="4">
        <v>2.6700000000000002E-2</v>
      </c>
      <c r="AQ10">
        <v>0.5</v>
      </c>
      <c r="AR10" s="4">
        <v>3.1300000000000001E-2</v>
      </c>
      <c r="AS10">
        <v>0.7</v>
      </c>
      <c r="AT10" s="4">
        <v>0.14000000000000001</v>
      </c>
      <c r="AU10">
        <v>0.13200000000000001</v>
      </c>
      <c r="AV10" s="4">
        <v>8.7999999999999995E-2</v>
      </c>
      <c r="AW10">
        <v>67</v>
      </c>
      <c r="AX10" s="4">
        <v>0.2233</v>
      </c>
      <c r="AY10" t="s">
        <v>3</v>
      </c>
      <c r="BA10">
        <v>25</v>
      </c>
      <c r="BB10" s="4">
        <v>0.33329999999999999</v>
      </c>
      <c r="BC10" t="s">
        <v>3</v>
      </c>
      <c r="BE10">
        <v>0.2</v>
      </c>
      <c r="BF10" s="4">
        <v>0.02</v>
      </c>
      <c r="BG10">
        <v>31</v>
      </c>
      <c r="BH10" s="4">
        <v>0.25829999999999997</v>
      </c>
      <c r="BI10">
        <v>8</v>
      </c>
      <c r="BJ10" s="4">
        <v>8.0000000000000002E-3</v>
      </c>
      <c r="BK10">
        <v>296</v>
      </c>
      <c r="BL10" s="4">
        <v>8.4599999999999995E-2</v>
      </c>
      <c r="BM10">
        <v>28</v>
      </c>
      <c r="BN10" s="4">
        <v>2.8000000000000001E-2</v>
      </c>
      <c r="BO10">
        <v>48</v>
      </c>
      <c r="BP10" s="4">
        <v>0.06</v>
      </c>
      <c r="BQ10">
        <v>0.3</v>
      </c>
      <c r="BR10" s="4">
        <v>3.7499999999999999E-2</v>
      </c>
      <c r="BS10">
        <v>2.5</v>
      </c>
      <c r="BT10" s="4">
        <v>1.67E-2</v>
      </c>
      <c r="BU10">
        <v>12</v>
      </c>
      <c r="BV10" s="4">
        <v>0.04</v>
      </c>
      <c r="BW10">
        <v>0.03</v>
      </c>
      <c r="BX10" s="4">
        <v>3.3300000000000003E-2</v>
      </c>
      <c r="BY10">
        <v>0.6</v>
      </c>
      <c r="BZ10" s="4">
        <v>1.09E-2</v>
      </c>
      <c r="CA10">
        <v>0.37</v>
      </c>
      <c r="CB10" s="4">
        <v>2.47E-2</v>
      </c>
      <c r="DE10" t="s">
        <v>104</v>
      </c>
    </row>
    <row r="11" spans="1:109" x14ac:dyDescent="0.25">
      <c r="A11" s="1">
        <v>9</v>
      </c>
      <c r="B11" t="s">
        <v>11</v>
      </c>
      <c r="C11" t="s">
        <v>11</v>
      </c>
      <c r="D11">
        <v>1</v>
      </c>
      <c r="E11" t="s">
        <v>236</v>
      </c>
      <c r="G11" t="b">
        <f t="shared" si="0"/>
        <v>1</v>
      </c>
      <c r="H11" t="s">
        <v>138</v>
      </c>
      <c r="I11">
        <v>46</v>
      </c>
      <c r="J11" s="4">
        <v>2.3E-2</v>
      </c>
      <c r="K11">
        <v>193</v>
      </c>
      <c r="L11" s="4">
        <v>2.3E-2</v>
      </c>
      <c r="M11">
        <v>86</v>
      </c>
      <c r="N11" s="4">
        <v>4.2999999999999997E-2</v>
      </c>
      <c r="O11">
        <v>4</v>
      </c>
      <c r="P11" s="4">
        <v>7.1400000000000005E-2</v>
      </c>
      <c r="Q11">
        <v>4</v>
      </c>
      <c r="R11" s="4">
        <v>1.54E-2</v>
      </c>
      <c r="S11" t="s">
        <v>3</v>
      </c>
      <c r="U11">
        <v>0.2</v>
      </c>
      <c r="V11" s="4">
        <v>2.8999999999999998E-3</v>
      </c>
      <c r="W11" t="s">
        <v>3</v>
      </c>
      <c r="Y11">
        <v>0.1</v>
      </c>
      <c r="AA11">
        <v>0.4</v>
      </c>
      <c r="AC11">
        <v>0.3</v>
      </c>
      <c r="AE11">
        <v>0.1</v>
      </c>
      <c r="AG11" t="s">
        <v>3</v>
      </c>
      <c r="AI11">
        <v>2.5</v>
      </c>
      <c r="AJ11" s="4">
        <v>7.1400000000000005E-2</v>
      </c>
      <c r="AK11">
        <v>0.5</v>
      </c>
      <c r="AL11" s="4">
        <v>0.55559999999999998</v>
      </c>
      <c r="AM11">
        <v>0.02</v>
      </c>
      <c r="AN11" s="4">
        <v>1.8200000000000001E-2</v>
      </c>
      <c r="AO11">
        <v>0.2</v>
      </c>
      <c r="AP11" s="4">
        <v>0.1333</v>
      </c>
      <c r="AQ11">
        <v>1</v>
      </c>
      <c r="AR11" s="4">
        <v>6.25E-2</v>
      </c>
      <c r="AS11">
        <v>0.01</v>
      </c>
      <c r="AT11" s="4">
        <v>2E-3</v>
      </c>
      <c r="AU11">
        <v>0.22</v>
      </c>
      <c r="AV11" s="4">
        <v>0.1467</v>
      </c>
      <c r="AW11">
        <v>50</v>
      </c>
      <c r="AX11" s="4">
        <v>0.16669999999999999</v>
      </c>
      <c r="AY11" t="s">
        <v>3</v>
      </c>
      <c r="BA11">
        <v>120</v>
      </c>
      <c r="BB11" s="4">
        <v>1.6</v>
      </c>
      <c r="BC11" t="s">
        <v>3</v>
      </c>
      <c r="BE11">
        <v>1.7</v>
      </c>
      <c r="BF11" s="4">
        <v>0.17</v>
      </c>
      <c r="BG11">
        <v>623</v>
      </c>
      <c r="BH11" s="4">
        <v>5.1917</v>
      </c>
      <c r="BI11">
        <v>50</v>
      </c>
      <c r="BJ11" s="4">
        <v>0.05</v>
      </c>
      <c r="BK11">
        <v>400</v>
      </c>
      <c r="BL11" s="4">
        <v>0.1143</v>
      </c>
      <c r="BM11">
        <v>180</v>
      </c>
      <c r="BN11" s="4">
        <v>0.18</v>
      </c>
      <c r="BO11">
        <v>80</v>
      </c>
      <c r="BP11" s="4">
        <v>0.1</v>
      </c>
      <c r="BQ11">
        <v>1</v>
      </c>
      <c r="BR11" s="4">
        <v>0.125</v>
      </c>
      <c r="BS11">
        <v>1.4</v>
      </c>
      <c r="BT11" s="4">
        <v>9.2999999999999992E-3</v>
      </c>
      <c r="BU11">
        <v>34</v>
      </c>
      <c r="BV11" s="4">
        <v>0.1133</v>
      </c>
      <c r="BW11">
        <v>0.03</v>
      </c>
      <c r="BX11" s="4">
        <v>3.3300000000000003E-2</v>
      </c>
      <c r="BY11">
        <v>2</v>
      </c>
      <c r="BZ11" s="4">
        <v>3.6400000000000002E-2</v>
      </c>
      <c r="CA11">
        <v>0.4</v>
      </c>
      <c r="CB11" s="4">
        <v>2.6700000000000002E-2</v>
      </c>
      <c r="DE11" t="s">
        <v>104</v>
      </c>
    </row>
    <row r="12" spans="1:109" x14ac:dyDescent="0.25">
      <c r="A12" s="1">
        <v>10</v>
      </c>
      <c r="B12" t="s">
        <v>12</v>
      </c>
      <c r="C12" t="s">
        <v>12</v>
      </c>
      <c r="D12">
        <v>1</v>
      </c>
      <c r="E12" t="s">
        <v>236</v>
      </c>
      <c r="G12" t="b">
        <f t="shared" si="0"/>
        <v>1</v>
      </c>
      <c r="H12" t="s">
        <v>137</v>
      </c>
      <c r="I12">
        <v>123</v>
      </c>
      <c r="J12" s="4">
        <v>6.1499999999999999E-2</v>
      </c>
      <c r="K12">
        <v>517</v>
      </c>
      <c r="L12" s="4">
        <v>6.1499999999999999E-2</v>
      </c>
      <c r="M12">
        <v>66.900000000000006</v>
      </c>
      <c r="N12" s="4">
        <v>3.3500000000000002E-2</v>
      </c>
      <c r="O12">
        <v>7.6</v>
      </c>
      <c r="P12" s="4">
        <v>0.13569999999999999</v>
      </c>
      <c r="Q12">
        <v>13.1</v>
      </c>
      <c r="R12" s="4">
        <v>5.04E-2</v>
      </c>
      <c r="U12">
        <v>3</v>
      </c>
      <c r="V12" s="4">
        <v>4.2900000000000001E-2</v>
      </c>
      <c r="W12">
        <v>0.4</v>
      </c>
      <c r="Y12">
        <v>0.6</v>
      </c>
      <c r="AA12">
        <v>1.2</v>
      </c>
      <c r="AC12">
        <v>1</v>
      </c>
      <c r="AE12">
        <v>0.2</v>
      </c>
      <c r="AG12" t="s">
        <v>3</v>
      </c>
      <c r="AI12">
        <v>6.7</v>
      </c>
      <c r="AJ12" s="4">
        <v>0.19139999999999999</v>
      </c>
      <c r="AK12">
        <v>0.02</v>
      </c>
      <c r="AL12" s="4">
        <v>2.2200000000000001E-2</v>
      </c>
      <c r="AM12">
        <v>0.05</v>
      </c>
      <c r="AN12" s="4">
        <v>4.5499999999999999E-2</v>
      </c>
      <c r="AO12">
        <v>0.03</v>
      </c>
      <c r="AP12" s="4">
        <v>0.02</v>
      </c>
      <c r="AQ12">
        <v>0.7</v>
      </c>
      <c r="AR12" s="4">
        <v>4.3799999999999999E-2</v>
      </c>
      <c r="AU12">
        <v>0.14000000000000001</v>
      </c>
      <c r="AV12" s="4">
        <v>9.3299999999999994E-2</v>
      </c>
      <c r="AW12">
        <v>66</v>
      </c>
      <c r="AX12" s="4">
        <v>0.22</v>
      </c>
      <c r="BE12">
        <v>1.1000000000000001</v>
      </c>
      <c r="BF12" s="4">
        <v>0.11</v>
      </c>
      <c r="BG12">
        <v>9.6</v>
      </c>
      <c r="BH12" s="4">
        <v>0.08</v>
      </c>
      <c r="BI12">
        <v>8</v>
      </c>
      <c r="BJ12" s="4">
        <v>8.0000000000000002E-3</v>
      </c>
      <c r="BK12">
        <v>297</v>
      </c>
      <c r="BL12" s="4">
        <v>8.4900000000000003E-2</v>
      </c>
      <c r="BM12">
        <v>46</v>
      </c>
      <c r="BN12" s="4">
        <v>4.5999999999999999E-2</v>
      </c>
      <c r="BO12">
        <v>83</v>
      </c>
      <c r="BP12" s="4">
        <v>0.1038</v>
      </c>
      <c r="BQ12">
        <v>1.8</v>
      </c>
      <c r="BR12" s="4">
        <v>0.22500000000000001</v>
      </c>
      <c r="BU12">
        <v>43</v>
      </c>
      <c r="BV12" s="4">
        <v>0.14330000000000001</v>
      </c>
      <c r="BW12">
        <v>0.28000000000000003</v>
      </c>
      <c r="BX12" s="4">
        <v>0.31109999999999999</v>
      </c>
      <c r="BY12">
        <v>1</v>
      </c>
      <c r="BZ12" s="4">
        <v>1.8200000000000001E-2</v>
      </c>
      <c r="CA12">
        <v>1.7</v>
      </c>
      <c r="CB12" s="4">
        <v>0.1133</v>
      </c>
      <c r="DE12" t="s">
        <v>13</v>
      </c>
    </row>
    <row r="13" spans="1:109" x14ac:dyDescent="0.25">
      <c r="A13" s="1">
        <v>11</v>
      </c>
      <c r="B13" t="s">
        <v>14</v>
      </c>
      <c r="C13" t="s">
        <v>14</v>
      </c>
      <c r="D13">
        <v>1</v>
      </c>
      <c r="E13" t="s">
        <v>234</v>
      </c>
      <c r="G13" t="b">
        <f t="shared" si="0"/>
        <v>1</v>
      </c>
      <c r="H13" t="s">
        <v>138</v>
      </c>
      <c r="I13">
        <v>75</v>
      </c>
      <c r="J13" s="4">
        <v>3.7499999999999999E-2</v>
      </c>
      <c r="K13">
        <v>316</v>
      </c>
      <c r="L13" s="4">
        <v>3.7600000000000001E-2</v>
      </c>
      <c r="M13">
        <v>77.099999999999994</v>
      </c>
      <c r="N13" s="4">
        <v>3.8600000000000002E-2</v>
      </c>
      <c r="O13">
        <v>0.6</v>
      </c>
      <c r="P13" s="4">
        <v>1.0699999999999999E-2</v>
      </c>
      <c r="Q13">
        <v>14.5</v>
      </c>
      <c r="R13" s="4">
        <v>5.5800000000000002E-2</v>
      </c>
      <c r="S13">
        <v>14</v>
      </c>
      <c r="U13">
        <v>0.2</v>
      </c>
      <c r="V13" s="4">
        <v>2.8999999999999998E-3</v>
      </c>
      <c r="W13" t="s">
        <v>3</v>
      </c>
      <c r="Y13" t="s">
        <v>3</v>
      </c>
      <c r="AA13" t="s">
        <v>3</v>
      </c>
      <c r="AC13" t="s">
        <v>3</v>
      </c>
      <c r="AE13" t="s">
        <v>3</v>
      </c>
      <c r="AG13" t="s">
        <v>3</v>
      </c>
      <c r="AI13">
        <v>6.6</v>
      </c>
      <c r="AJ13" s="4">
        <v>0.18859999999999999</v>
      </c>
      <c r="AK13">
        <v>0.02</v>
      </c>
      <c r="AL13" s="4">
        <v>2.2200000000000001E-2</v>
      </c>
      <c r="AM13">
        <v>0.02</v>
      </c>
      <c r="AN13" s="4">
        <v>1.8200000000000001E-2</v>
      </c>
      <c r="AO13">
        <v>0.02</v>
      </c>
      <c r="AP13" s="4">
        <v>1.3299999999999999E-2</v>
      </c>
      <c r="AQ13">
        <v>0.4</v>
      </c>
      <c r="AR13" s="4">
        <v>2.5000000000000001E-2</v>
      </c>
      <c r="AS13">
        <v>0.12</v>
      </c>
      <c r="AT13" s="4">
        <v>2.4E-2</v>
      </c>
      <c r="AU13">
        <v>0.06</v>
      </c>
      <c r="AV13" s="4">
        <v>0.04</v>
      </c>
      <c r="AW13">
        <v>10</v>
      </c>
      <c r="AX13" s="4">
        <v>3.3300000000000003E-2</v>
      </c>
      <c r="AY13" t="s">
        <v>3</v>
      </c>
      <c r="BA13">
        <v>12</v>
      </c>
      <c r="BB13" s="4">
        <v>0.16</v>
      </c>
      <c r="BC13" t="s">
        <v>3</v>
      </c>
      <c r="BE13">
        <v>5.5</v>
      </c>
      <c r="BF13" s="4">
        <v>0.55000000000000004</v>
      </c>
      <c r="BG13">
        <v>19.3</v>
      </c>
      <c r="BH13" s="4">
        <v>0.1608</v>
      </c>
      <c r="BI13">
        <v>4</v>
      </c>
      <c r="BJ13" s="4">
        <v>4.0000000000000001E-3</v>
      </c>
      <c r="BK13">
        <v>60</v>
      </c>
      <c r="BL13" s="4">
        <v>1.7100000000000001E-2</v>
      </c>
      <c r="BM13">
        <v>12</v>
      </c>
      <c r="BN13" s="4">
        <v>1.2E-2</v>
      </c>
      <c r="BO13">
        <v>16</v>
      </c>
      <c r="BP13" s="4">
        <v>0.02</v>
      </c>
      <c r="BQ13">
        <v>2.5</v>
      </c>
      <c r="BR13" s="4">
        <v>0.3125</v>
      </c>
      <c r="BS13">
        <v>1.2</v>
      </c>
      <c r="BT13" s="4">
        <v>8.0000000000000002E-3</v>
      </c>
      <c r="BU13">
        <v>5</v>
      </c>
      <c r="BV13" s="4">
        <v>1.67E-2</v>
      </c>
      <c r="BW13">
        <v>7.0000000000000007E-2</v>
      </c>
      <c r="BX13" s="4">
        <v>7.7799999999999994E-2</v>
      </c>
      <c r="BY13">
        <v>0.1</v>
      </c>
      <c r="BZ13" s="4">
        <v>1.8E-3</v>
      </c>
      <c r="CA13">
        <v>0.2</v>
      </c>
      <c r="CB13" s="4">
        <v>1.3299999999999999E-2</v>
      </c>
      <c r="DE13" t="s">
        <v>104</v>
      </c>
    </row>
    <row r="14" spans="1:109" x14ac:dyDescent="0.25">
      <c r="A14" s="1">
        <v>12</v>
      </c>
      <c r="B14" t="s">
        <v>15</v>
      </c>
      <c r="C14" t="s">
        <v>15</v>
      </c>
      <c r="D14">
        <v>1</v>
      </c>
      <c r="E14" t="s">
        <v>236</v>
      </c>
      <c r="G14" t="b">
        <f t="shared" si="0"/>
        <v>1</v>
      </c>
      <c r="H14" t="s">
        <v>138</v>
      </c>
      <c r="I14">
        <v>27</v>
      </c>
      <c r="J14" s="4">
        <v>1.35E-2</v>
      </c>
      <c r="K14">
        <v>112</v>
      </c>
      <c r="L14" s="4">
        <v>1.35E-2</v>
      </c>
      <c r="M14">
        <v>92.1</v>
      </c>
      <c r="N14" s="4">
        <v>4.6100000000000002E-2</v>
      </c>
      <c r="O14">
        <v>2.9</v>
      </c>
      <c r="P14" s="4">
        <v>5.1799999999999999E-2</v>
      </c>
      <c r="Q14">
        <v>0.8</v>
      </c>
      <c r="R14" s="4">
        <v>3.0999999999999999E-3</v>
      </c>
      <c r="S14" t="s">
        <v>3</v>
      </c>
      <c r="U14">
        <v>0.7</v>
      </c>
      <c r="V14" s="4">
        <v>0.01</v>
      </c>
      <c r="W14" t="s">
        <v>3</v>
      </c>
      <c r="Y14" t="s">
        <v>3</v>
      </c>
      <c r="AA14" t="s">
        <v>3</v>
      </c>
      <c r="AC14" t="s">
        <v>3</v>
      </c>
      <c r="AE14" t="s">
        <v>3</v>
      </c>
      <c r="AG14" t="s">
        <v>3</v>
      </c>
      <c r="AI14">
        <v>3.1</v>
      </c>
      <c r="AJ14" s="4">
        <v>8.8599999999999998E-2</v>
      </c>
      <c r="AK14">
        <v>5.8000000000000003E-2</v>
      </c>
      <c r="AL14" s="4">
        <v>6.4399999999999999E-2</v>
      </c>
      <c r="AM14">
        <v>7.0000000000000007E-2</v>
      </c>
      <c r="AN14" s="4">
        <v>6.3600000000000004E-2</v>
      </c>
      <c r="AO14">
        <v>0.11</v>
      </c>
      <c r="AP14" s="4">
        <v>7.3300000000000004E-2</v>
      </c>
      <c r="AQ14">
        <v>0.6</v>
      </c>
      <c r="AR14" s="4">
        <v>3.7499999999999999E-2</v>
      </c>
      <c r="AS14">
        <v>0.17</v>
      </c>
      <c r="AT14" s="4">
        <v>3.4000000000000002E-2</v>
      </c>
      <c r="AU14">
        <v>0.17</v>
      </c>
      <c r="AV14" s="4">
        <v>0.1133</v>
      </c>
      <c r="AW14">
        <v>68</v>
      </c>
      <c r="AX14" s="4">
        <v>0.22670000000000001</v>
      </c>
      <c r="AY14" t="s">
        <v>3</v>
      </c>
      <c r="BA14">
        <v>47</v>
      </c>
      <c r="BB14" s="4">
        <v>0.62670000000000003</v>
      </c>
      <c r="BC14" t="s">
        <v>3</v>
      </c>
      <c r="BE14">
        <v>2.5</v>
      </c>
      <c r="BF14" s="4">
        <v>0.25</v>
      </c>
      <c r="BG14">
        <v>185</v>
      </c>
      <c r="BH14" s="4">
        <v>1.5417000000000001</v>
      </c>
      <c r="BI14">
        <v>5</v>
      </c>
      <c r="BJ14" s="4">
        <v>5.0000000000000001E-3</v>
      </c>
      <c r="BK14">
        <v>227</v>
      </c>
      <c r="BL14" s="4">
        <v>6.4899999999999999E-2</v>
      </c>
      <c r="BM14">
        <v>38</v>
      </c>
      <c r="BN14" s="4">
        <v>3.7999999999999999E-2</v>
      </c>
      <c r="BO14">
        <v>69</v>
      </c>
      <c r="BP14" s="4">
        <v>8.6300000000000002E-2</v>
      </c>
      <c r="BQ14">
        <v>0.6</v>
      </c>
      <c r="BR14" s="4">
        <v>7.4999999999999997E-2</v>
      </c>
      <c r="BS14">
        <v>2</v>
      </c>
      <c r="BT14" s="4">
        <v>1.3299999999999999E-2</v>
      </c>
      <c r="BU14">
        <v>12</v>
      </c>
      <c r="BV14" s="4">
        <v>0.04</v>
      </c>
      <c r="BW14">
        <v>0.04</v>
      </c>
      <c r="BX14" s="4">
        <v>4.4400000000000002E-2</v>
      </c>
      <c r="BY14">
        <v>2.5</v>
      </c>
      <c r="BZ14" s="4">
        <v>4.5499999999999999E-2</v>
      </c>
      <c r="CA14">
        <v>0.32</v>
      </c>
      <c r="CB14" s="4">
        <v>2.1299999999999999E-2</v>
      </c>
      <c r="DE14" t="s">
        <v>104</v>
      </c>
    </row>
    <row r="15" spans="1:109" x14ac:dyDescent="0.25">
      <c r="A15" s="1">
        <v>13</v>
      </c>
      <c r="B15" t="s">
        <v>60</v>
      </c>
      <c r="C15" t="s">
        <v>105</v>
      </c>
      <c r="D15">
        <v>1</v>
      </c>
      <c r="E15" t="s">
        <v>236</v>
      </c>
      <c r="F15" t="s">
        <v>88</v>
      </c>
      <c r="G15" t="b">
        <f t="shared" si="0"/>
        <v>1</v>
      </c>
      <c r="H15" t="s">
        <v>138</v>
      </c>
      <c r="I15">
        <v>234</v>
      </c>
      <c r="J15" s="4">
        <v>0.11700000000000001</v>
      </c>
      <c r="K15">
        <v>990</v>
      </c>
      <c r="L15" s="4">
        <v>0.1179</v>
      </c>
      <c r="M15">
        <v>38.799999999999997</v>
      </c>
      <c r="N15" s="4">
        <v>1.9400000000000001E-2</v>
      </c>
      <c r="O15">
        <v>11.1</v>
      </c>
      <c r="P15" s="4">
        <v>0.19819999999999999</v>
      </c>
      <c r="Q15">
        <v>39</v>
      </c>
      <c r="R15" s="4">
        <v>0.15</v>
      </c>
      <c r="S15">
        <v>1.9</v>
      </c>
      <c r="U15">
        <v>2.2999999999999998</v>
      </c>
      <c r="V15" s="4">
        <v>3.2899999999999999E-2</v>
      </c>
      <c r="W15">
        <v>0.4</v>
      </c>
      <c r="Y15">
        <v>0.7</v>
      </c>
      <c r="AA15">
        <v>0.9</v>
      </c>
      <c r="AC15">
        <v>0.8</v>
      </c>
      <c r="AE15">
        <v>0.1</v>
      </c>
      <c r="AG15">
        <v>0.7</v>
      </c>
      <c r="AI15">
        <v>6.7</v>
      </c>
      <c r="AJ15" s="4">
        <v>0.19139999999999999</v>
      </c>
      <c r="AK15" t="s">
        <v>3</v>
      </c>
      <c r="AM15">
        <v>0.11</v>
      </c>
      <c r="AN15" s="4">
        <v>0.1</v>
      </c>
      <c r="AO15">
        <v>7.0000000000000007E-2</v>
      </c>
      <c r="AP15" s="4">
        <v>4.6699999999999998E-2</v>
      </c>
      <c r="AQ15">
        <v>1.6</v>
      </c>
      <c r="AR15" s="4">
        <v>0.1</v>
      </c>
      <c r="AS15">
        <v>0.8</v>
      </c>
      <c r="AT15" s="4">
        <v>0.16</v>
      </c>
      <c r="AU15">
        <v>0.1</v>
      </c>
      <c r="AV15" s="4">
        <v>6.6699999999999995E-2</v>
      </c>
      <c r="AW15">
        <v>40</v>
      </c>
      <c r="AX15" s="4">
        <v>0.1333</v>
      </c>
      <c r="AY15" t="s">
        <v>3</v>
      </c>
      <c r="BA15" t="s">
        <v>3</v>
      </c>
      <c r="BC15" t="s">
        <v>3</v>
      </c>
      <c r="BE15">
        <v>0.2</v>
      </c>
      <c r="BF15" s="4">
        <v>0.02</v>
      </c>
      <c r="BG15">
        <v>4.9000000000000004</v>
      </c>
      <c r="BH15" s="4">
        <v>4.0800000000000003E-2</v>
      </c>
      <c r="BI15">
        <v>427</v>
      </c>
      <c r="BJ15" s="4">
        <v>0.42699999999999999</v>
      </c>
      <c r="BK15">
        <v>247</v>
      </c>
      <c r="BL15" s="4">
        <v>7.0599999999999996E-2</v>
      </c>
      <c r="BM15">
        <v>34</v>
      </c>
      <c r="BN15" s="4">
        <v>3.4000000000000002E-2</v>
      </c>
      <c r="BO15">
        <v>200</v>
      </c>
      <c r="BP15" s="4">
        <v>0.25</v>
      </c>
      <c r="BQ15">
        <v>2</v>
      </c>
      <c r="BR15" s="4">
        <v>0.25</v>
      </c>
      <c r="BS15">
        <v>67.599999999999994</v>
      </c>
      <c r="BT15" s="4">
        <v>0.45069999999999999</v>
      </c>
      <c r="BU15">
        <v>66</v>
      </c>
      <c r="BV15" s="4">
        <v>0.22</v>
      </c>
      <c r="BW15">
        <v>0.22</v>
      </c>
      <c r="BX15" s="4">
        <v>0.24440000000000001</v>
      </c>
      <c r="BY15">
        <v>5</v>
      </c>
      <c r="BZ15" s="4">
        <v>9.0899999999999995E-2</v>
      </c>
      <c r="CA15">
        <v>1.4</v>
      </c>
      <c r="CB15" s="4">
        <v>9.3299999999999994E-2</v>
      </c>
      <c r="DE15" t="s">
        <v>104</v>
      </c>
    </row>
    <row r="16" spans="1:109" x14ac:dyDescent="0.25">
      <c r="A16" s="1">
        <v>14</v>
      </c>
      <c r="B16" t="s">
        <v>16</v>
      </c>
      <c r="C16" t="s">
        <v>16</v>
      </c>
      <c r="D16">
        <v>1</v>
      </c>
      <c r="E16" t="s">
        <v>235</v>
      </c>
      <c r="G16" t="b">
        <f t="shared" si="0"/>
        <v>1</v>
      </c>
      <c r="H16" t="s">
        <v>138</v>
      </c>
      <c r="I16">
        <v>591</v>
      </c>
      <c r="J16" s="4">
        <v>0.29549999999999998</v>
      </c>
      <c r="K16">
        <v>2477</v>
      </c>
      <c r="L16" s="4">
        <v>0.2949</v>
      </c>
      <c r="M16">
        <v>4</v>
      </c>
      <c r="N16" s="4">
        <v>2E-3</v>
      </c>
      <c r="O16">
        <v>21</v>
      </c>
      <c r="P16" s="4">
        <v>0.375</v>
      </c>
      <c r="Q16">
        <v>22.5</v>
      </c>
      <c r="R16" s="4">
        <v>8.6499999999999994E-2</v>
      </c>
      <c r="S16" t="s">
        <v>3</v>
      </c>
      <c r="U16">
        <v>46.5</v>
      </c>
      <c r="V16" s="4">
        <v>0.6643</v>
      </c>
      <c r="W16">
        <v>9.5</v>
      </c>
      <c r="Y16">
        <v>28</v>
      </c>
      <c r="AA16">
        <v>7.5</v>
      </c>
      <c r="AC16">
        <v>7.7</v>
      </c>
      <c r="AE16">
        <v>1.6</v>
      </c>
      <c r="AG16" t="s">
        <v>3</v>
      </c>
      <c r="AI16">
        <v>7.5</v>
      </c>
      <c r="AJ16" s="4">
        <v>0.21429999999999999</v>
      </c>
      <c r="AK16">
        <v>0.01</v>
      </c>
      <c r="AL16" s="4">
        <v>1.11E-2</v>
      </c>
      <c r="AM16">
        <v>0.63</v>
      </c>
      <c r="AN16" s="4">
        <v>0.57269999999999999</v>
      </c>
      <c r="AO16">
        <v>0.26</v>
      </c>
      <c r="AP16" s="4">
        <v>0.17330000000000001</v>
      </c>
      <c r="AQ16">
        <v>1</v>
      </c>
      <c r="AR16" s="4">
        <v>6.25E-2</v>
      </c>
      <c r="AS16">
        <v>0.86</v>
      </c>
      <c r="AT16" s="4">
        <v>0.17199999999999999</v>
      </c>
      <c r="AU16">
        <v>0.35</v>
      </c>
      <c r="AV16" s="4">
        <v>0.23330000000000001</v>
      </c>
      <c r="AW16">
        <v>50</v>
      </c>
      <c r="AX16" s="4">
        <v>0.16669999999999999</v>
      </c>
      <c r="AY16" t="s">
        <v>3</v>
      </c>
      <c r="BA16" t="s">
        <v>3</v>
      </c>
      <c r="BC16" t="s">
        <v>3</v>
      </c>
      <c r="BE16">
        <v>1.9</v>
      </c>
      <c r="BF16" s="4">
        <v>0.19</v>
      </c>
      <c r="BG16">
        <v>34.1</v>
      </c>
      <c r="BH16" s="4">
        <v>0.28420000000000001</v>
      </c>
      <c r="BI16">
        <v>14</v>
      </c>
      <c r="BJ16" s="4">
        <v>1.4E-2</v>
      </c>
      <c r="BK16">
        <v>550</v>
      </c>
      <c r="BL16" s="4">
        <v>0.15709999999999999</v>
      </c>
      <c r="BM16">
        <v>31</v>
      </c>
      <c r="BN16" s="4">
        <v>3.1E-2</v>
      </c>
      <c r="BO16">
        <v>370</v>
      </c>
      <c r="BP16" s="4">
        <v>0.46250000000000002</v>
      </c>
      <c r="BQ16">
        <v>2.8</v>
      </c>
      <c r="BR16" s="4">
        <v>0.35</v>
      </c>
      <c r="BS16">
        <v>2.5</v>
      </c>
      <c r="BT16" s="4">
        <v>1.67E-2</v>
      </c>
      <c r="BU16">
        <v>140</v>
      </c>
      <c r="BV16" s="4">
        <v>0.4667</v>
      </c>
      <c r="BW16">
        <v>1.7</v>
      </c>
      <c r="BX16" s="4">
        <v>1.8889</v>
      </c>
      <c r="BY16">
        <v>37</v>
      </c>
      <c r="BZ16" s="4">
        <v>0.67269999999999996</v>
      </c>
      <c r="CA16">
        <v>5.8</v>
      </c>
      <c r="CB16" s="4">
        <v>0.38669999999999999</v>
      </c>
      <c r="DE16" t="s">
        <v>104</v>
      </c>
    </row>
    <row r="17" spans="1:109" x14ac:dyDescent="0.25">
      <c r="A17" s="1">
        <v>15</v>
      </c>
      <c r="B17" t="s">
        <v>17</v>
      </c>
      <c r="C17" t="s">
        <v>17</v>
      </c>
      <c r="D17">
        <v>1</v>
      </c>
      <c r="E17" t="s">
        <v>236</v>
      </c>
      <c r="G17" t="b">
        <f t="shared" si="0"/>
        <v>1</v>
      </c>
      <c r="H17" t="s">
        <v>138</v>
      </c>
      <c r="I17">
        <v>16</v>
      </c>
      <c r="J17" s="4">
        <v>8.0000000000000002E-3</v>
      </c>
      <c r="K17">
        <v>71</v>
      </c>
      <c r="L17" s="4">
        <v>8.5000000000000006E-3</v>
      </c>
      <c r="M17">
        <v>93.5</v>
      </c>
      <c r="N17" s="4">
        <v>4.6800000000000001E-2</v>
      </c>
      <c r="O17">
        <v>2.7</v>
      </c>
      <c r="P17" s="4">
        <v>4.82E-2</v>
      </c>
      <c r="Q17">
        <v>0.3</v>
      </c>
      <c r="R17" s="4">
        <v>1.1999999999999999E-3</v>
      </c>
      <c r="S17">
        <v>0.2</v>
      </c>
      <c r="U17">
        <v>0.5</v>
      </c>
      <c r="V17" s="4">
        <v>7.1000000000000004E-3</v>
      </c>
      <c r="W17">
        <v>0.1</v>
      </c>
      <c r="Y17" t="s">
        <v>3</v>
      </c>
      <c r="AA17">
        <v>0.3</v>
      </c>
      <c r="AC17">
        <v>0.1</v>
      </c>
      <c r="AE17">
        <v>0.2</v>
      </c>
      <c r="AG17" t="s">
        <v>3</v>
      </c>
      <c r="AI17">
        <v>2.6</v>
      </c>
      <c r="AJ17" s="4">
        <v>7.4300000000000005E-2</v>
      </c>
      <c r="AK17" t="s">
        <v>3</v>
      </c>
      <c r="AM17">
        <v>0.1</v>
      </c>
      <c r="AN17" s="4">
        <v>9.0899999999999995E-2</v>
      </c>
      <c r="AO17">
        <v>0.44</v>
      </c>
      <c r="AP17" s="4">
        <v>0.29330000000000001</v>
      </c>
      <c r="AQ17">
        <v>6.3</v>
      </c>
      <c r="AR17" s="4">
        <v>0.39379999999999998</v>
      </c>
      <c r="AS17">
        <v>2.1</v>
      </c>
      <c r="AT17" s="4">
        <v>0.42</v>
      </c>
      <c r="AU17">
        <v>0.06</v>
      </c>
      <c r="AV17" s="4">
        <v>0.04</v>
      </c>
      <c r="AW17">
        <v>30</v>
      </c>
      <c r="AX17" s="4">
        <v>0.1</v>
      </c>
      <c r="AY17" t="s">
        <v>3</v>
      </c>
      <c r="BA17">
        <v>4.9000000000000004</v>
      </c>
      <c r="BB17" s="4">
        <v>6.5299999999999997E-2</v>
      </c>
      <c r="BC17">
        <v>0.2</v>
      </c>
      <c r="BD17" s="4">
        <v>0.02</v>
      </c>
      <c r="BE17">
        <v>0.01</v>
      </c>
      <c r="BF17" s="4">
        <v>1E-3</v>
      </c>
      <c r="BG17" t="s">
        <v>3</v>
      </c>
      <c r="BI17">
        <v>8</v>
      </c>
      <c r="BJ17" s="4">
        <v>8.0000000000000002E-3</v>
      </c>
      <c r="BK17">
        <v>425</v>
      </c>
      <c r="BL17" s="4">
        <v>0.12139999999999999</v>
      </c>
      <c r="BM17">
        <v>8</v>
      </c>
      <c r="BN17" s="4">
        <v>8.0000000000000002E-3</v>
      </c>
      <c r="BO17">
        <v>125</v>
      </c>
      <c r="BP17" s="4">
        <v>0.15629999999999999</v>
      </c>
      <c r="BQ17">
        <v>1.2</v>
      </c>
      <c r="BR17" s="4">
        <v>0.15</v>
      </c>
      <c r="BS17">
        <v>3</v>
      </c>
      <c r="BT17" s="4">
        <v>0.02</v>
      </c>
      <c r="BU17">
        <v>11</v>
      </c>
      <c r="BV17" s="4">
        <v>3.6700000000000003E-2</v>
      </c>
      <c r="BW17">
        <v>0.6</v>
      </c>
      <c r="BX17" s="4">
        <v>0.66669999999999996</v>
      </c>
      <c r="BY17">
        <v>7</v>
      </c>
      <c r="BZ17" s="4">
        <v>0.1273</v>
      </c>
      <c r="CA17">
        <v>0.4</v>
      </c>
      <c r="CB17" s="4">
        <v>2.6700000000000002E-2</v>
      </c>
      <c r="DE17" t="s">
        <v>104</v>
      </c>
    </row>
    <row r="18" spans="1:109" x14ac:dyDescent="0.25">
      <c r="A18" s="1">
        <v>16</v>
      </c>
      <c r="B18" t="s">
        <v>237</v>
      </c>
      <c r="C18" t="s">
        <v>18</v>
      </c>
      <c r="D18">
        <v>1</v>
      </c>
      <c r="E18" t="s">
        <v>235</v>
      </c>
      <c r="F18" t="s">
        <v>88</v>
      </c>
      <c r="G18" t="b">
        <f t="shared" si="0"/>
        <v>1</v>
      </c>
      <c r="H18" t="s">
        <v>139</v>
      </c>
      <c r="I18">
        <v>47</v>
      </c>
      <c r="J18" s="4">
        <v>2.35E-2</v>
      </c>
      <c r="K18">
        <v>202</v>
      </c>
      <c r="L18" s="4">
        <v>2.4E-2</v>
      </c>
      <c r="M18">
        <v>91</v>
      </c>
      <c r="N18" s="4">
        <v>4.5499999999999999E-2</v>
      </c>
      <c r="O18">
        <v>0.4</v>
      </c>
      <c r="P18" s="4">
        <v>7.1000000000000004E-3</v>
      </c>
      <c r="Q18">
        <v>8</v>
      </c>
      <c r="R18" s="4">
        <v>3.0800000000000001E-2</v>
      </c>
      <c r="U18">
        <v>0</v>
      </c>
      <c r="V18" s="4">
        <v>0</v>
      </c>
      <c r="AG18">
        <v>0</v>
      </c>
      <c r="AI18">
        <v>0.3</v>
      </c>
      <c r="AJ18" s="4">
        <v>8.6E-3</v>
      </c>
      <c r="AK18">
        <v>1E-3</v>
      </c>
      <c r="AL18" s="4">
        <v>1.1000000000000001E-3</v>
      </c>
      <c r="AM18">
        <v>0.04</v>
      </c>
      <c r="AN18" s="4">
        <v>3.6400000000000002E-2</v>
      </c>
      <c r="AO18">
        <v>0.01</v>
      </c>
      <c r="AP18" s="4">
        <v>6.7000000000000002E-3</v>
      </c>
      <c r="AQ18">
        <v>0.1</v>
      </c>
      <c r="AR18" s="4">
        <v>6.3E-3</v>
      </c>
      <c r="AT18" s="4">
        <v>0</v>
      </c>
      <c r="AU18">
        <v>0.04</v>
      </c>
      <c r="AV18" s="4">
        <v>2.6700000000000002E-2</v>
      </c>
      <c r="AW18">
        <v>13</v>
      </c>
      <c r="AX18" s="4">
        <v>4.3299999999999998E-2</v>
      </c>
      <c r="AY18">
        <v>0</v>
      </c>
      <c r="AZ18" s="4">
        <v>0</v>
      </c>
      <c r="BA18">
        <v>53</v>
      </c>
      <c r="BB18" s="4">
        <v>0.70669999999999999</v>
      </c>
      <c r="BC18">
        <v>0</v>
      </c>
      <c r="BD18" s="4">
        <v>0</v>
      </c>
      <c r="BE18">
        <v>0.43</v>
      </c>
      <c r="BF18" s="4">
        <v>4.2999999999999997E-2</v>
      </c>
      <c r="BG18">
        <v>0</v>
      </c>
      <c r="BH18" s="4">
        <v>0</v>
      </c>
      <c r="BI18">
        <v>1</v>
      </c>
      <c r="BJ18" s="4">
        <v>1E-3</v>
      </c>
      <c r="BK18">
        <v>138</v>
      </c>
      <c r="BL18" s="4">
        <v>3.9399999999999998E-2</v>
      </c>
      <c r="BM18">
        <v>11</v>
      </c>
      <c r="BN18" s="4">
        <v>1.0999999999999999E-2</v>
      </c>
      <c r="BO18">
        <v>11</v>
      </c>
      <c r="BP18" s="4">
        <v>1.38E-2</v>
      </c>
      <c r="BQ18">
        <v>0.1</v>
      </c>
      <c r="BR18" s="4">
        <v>1.2500000000000001E-2</v>
      </c>
      <c r="BS18">
        <v>0</v>
      </c>
      <c r="BT18" s="4">
        <v>0</v>
      </c>
      <c r="BU18">
        <v>7</v>
      </c>
      <c r="BV18" s="4">
        <v>2.3300000000000001E-2</v>
      </c>
      <c r="BW18">
        <v>0.03</v>
      </c>
      <c r="BX18" s="4">
        <v>3.3300000000000003E-2</v>
      </c>
      <c r="BY18">
        <v>1</v>
      </c>
      <c r="BZ18" s="4">
        <v>1.8200000000000001E-2</v>
      </c>
      <c r="CA18">
        <v>0.13</v>
      </c>
      <c r="CB18" s="4">
        <v>8.6999999999999994E-3</v>
      </c>
      <c r="CC18">
        <v>0</v>
      </c>
      <c r="DE18" t="s">
        <v>104</v>
      </c>
    </row>
    <row r="19" spans="1:109" x14ac:dyDescent="0.25">
      <c r="A19" s="1">
        <v>17</v>
      </c>
      <c r="B19" t="s">
        <v>61</v>
      </c>
      <c r="C19" t="s">
        <v>19</v>
      </c>
      <c r="D19">
        <v>1</v>
      </c>
      <c r="E19" t="s">
        <v>236</v>
      </c>
      <c r="F19" t="s">
        <v>88</v>
      </c>
      <c r="G19" t="b">
        <f t="shared" si="0"/>
        <v>1</v>
      </c>
      <c r="H19" t="s">
        <v>138</v>
      </c>
      <c r="I19">
        <v>27</v>
      </c>
      <c r="J19" s="4">
        <v>1.35E-2</v>
      </c>
      <c r="K19">
        <v>115</v>
      </c>
      <c r="L19" s="4">
        <v>1.37E-2</v>
      </c>
      <c r="M19">
        <v>91.6</v>
      </c>
      <c r="N19" s="4">
        <v>4.58E-2</v>
      </c>
      <c r="O19">
        <v>1.8</v>
      </c>
      <c r="P19" s="4">
        <v>3.2099999999999997E-2</v>
      </c>
      <c r="Q19">
        <v>4.5</v>
      </c>
      <c r="R19" s="4">
        <v>1.7299999999999999E-2</v>
      </c>
      <c r="S19">
        <v>4.5</v>
      </c>
      <c r="U19" t="s">
        <v>3</v>
      </c>
      <c r="W19" t="s">
        <v>3</v>
      </c>
      <c r="Y19" t="s">
        <v>3</v>
      </c>
      <c r="AA19" t="s">
        <v>3</v>
      </c>
      <c r="AC19" t="s">
        <v>3</v>
      </c>
      <c r="AE19" t="s">
        <v>3</v>
      </c>
      <c r="AG19" t="s">
        <v>3</v>
      </c>
      <c r="AI19">
        <v>1.1000000000000001</v>
      </c>
      <c r="AJ19" s="4">
        <v>3.1399999999999997E-2</v>
      </c>
      <c r="AK19">
        <v>0.06</v>
      </c>
      <c r="AL19" s="4">
        <v>6.6699999999999995E-2</v>
      </c>
      <c r="AM19">
        <v>0.05</v>
      </c>
      <c r="AN19" s="4">
        <v>4.5499999999999999E-2</v>
      </c>
      <c r="AO19">
        <v>0.08</v>
      </c>
      <c r="AP19" s="4">
        <v>5.33E-2</v>
      </c>
      <c r="AQ19">
        <v>0.45</v>
      </c>
      <c r="AR19" s="4">
        <v>2.81E-2</v>
      </c>
      <c r="AS19">
        <v>0.2</v>
      </c>
      <c r="AT19" s="4">
        <v>0.04</v>
      </c>
      <c r="AU19">
        <v>0.15</v>
      </c>
      <c r="AV19" s="4">
        <v>0.1</v>
      </c>
      <c r="AW19">
        <v>40</v>
      </c>
      <c r="AX19" s="4">
        <v>0.1333</v>
      </c>
      <c r="AY19" t="s">
        <v>3</v>
      </c>
      <c r="BA19">
        <v>15</v>
      </c>
      <c r="BB19" s="4">
        <v>0.2</v>
      </c>
      <c r="BC19" t="s">
        <v>3</v>
      </c>
      <c r="BE19">
        <v>0.1</v>
      </c>
      <c r="BF19" s="4">
        <v>0.01</v>
      </c>
      <c r="BG19">
        <v>3.3</v>
      </c>
      <c r="BH19" s="4">
        <v>2.75E-2</v>
      </c>
      <c r="BI19">
        <v>1</v>
      </c>
      <c r="BJ19" s="4">
        <v>1E-3</v>
      </c>
      <c r="BK19">
        <v>200</v>
      </c>
      <c r="BL19" s="4">
        <v>5.7099999999999998E-2</v>
      </c>
      <c r="BM19">
        <v>30</v>
      </c>
      <c r="BN19" s="4">
        <v>0.03</v>
      </c>
      <c r="BO19">
        <v>20</v>
      </c>
      <c r="BP19" s="4">
        <v>2.5000000000000001E-2</v>
      </c>
      <c r="BQ19">
        <v>2.5</v>
      </c>
      <c r="BR19" s="4">
        <v>0.3125</v>
      </c>
      <c r="BS19">
        <v>2.2999999999999998</v>
      </c>
      <c r="BT19" s="4">
        <v>1.5299999999999999E-2</v>
      </c>
      <c r="BU19">
        <v>5</v>
      </c>
      <c r="BV19" s="4">
        <v>1.67E-2</v>
      </c>
      <c r="BW19">
        <v>0.05</v>
      </c>
      <c r="BX19" s="4">
        <v>5.5599999999999997E-2</v>
      </c>
      <c r="BY19">
        <v>1</v>
      </c>
      <c r="BZ19" s="4">
        <v>1.8200000000000001E-2</v>
      </c>
      <c r="CA19">
        <v>0.3</v>
      </c>
      <c r="CB19" s="4">
        <v>0.02</v>
      </c>
      <c r="DE19" t="s">
        <v>104</v>
      </c>
    </row>
    <row r="20" spans="1:109" x14ac:dyDescent="0.25">
      <c r="A20" s="1">
        <v>18</v>
      </c>
      <c r="B20" t="s">
        <v>62</v>
      </c>
      <c r="C20" t="s">
        <v>106</v>
      </c>
      <c r="D20">
        <v>1</v>
      </c>
      <c r="E20" t="s">
        <v>233</v>
      </c>
      <c r="F20" t="s">
        <v>88</v>
      </c>
      <c r="G20" t="b">
        <f t="shared" si="0"/>
        <v>1</v>
      </c>
      <c r="H20" t="s">
        <v>137</v>
      </c>
      <c r="I20">
        <v>126</v>
      </c>
      <c r="J20" s="4">
        <v>6.3E-2</v>
      </c>
      <c r="K20">
        <v>532</v>
      </c>
      <c r="L20" s="4">
        <v>6.3299999999999995E-2</v>
      </c>
      <c r="M20">
        <v>69.5</v>
      </c>
      <c r="N20" s="4">
        <v>3.4799999999999998E-2</v>
      </c>
      <c r="O20">
        <v>4.3</v>
      </c>
      <c r="P20" s="4">
        <v>7.6799999999999993E-2</v>
      </c>
      <c r="Q20">
        <v>25.8</v>
      </c>
      <c r="R20" s="4">
        <v>9.9199999999999997E-2</v>
      </c>
      <c r="S20">
        <v>0.3</v>
      </c>
      <c r="U20">
        <v>0.2</v>
      </c>
      <c r="V20" s="4">
        <v>2.8999999999999998E-3</v>
      </c>
      <c r="AI20">
        <v>1.7</v>
      </c>
      <c r="AJ20" s="4">
        <v>4.8599999999999997E-2</v>
      </c>
      <c r="AK20">
        <v>0</v>
      </c>
      <c r="AL20" s="4">
        <v>0</v>
      </c>
      <c r="AM20">
        <v>0.05</v>
      </c>
      <c r="AN20" s="4">
        <v>4.5499999999999999E-2</v>
      </c>
      <c r="AO20">
        <v>0.03</v>
      </c>
      <c r="AP20" s="4">
        <v>0.02</v>
      </c>
      <c r="AQ20">
        <v>1.2</v>
      </c>
      <c r="AR20" s="4">
        <v>7.4999999999999997E-2</v>
      </c>
      <c r="AS20">
        <v>0</v>
      </c>
      <c r="AT20" s="4">
        <v>0</v>
      </c>
      <c r="AU20">
        <v>3.6999999999999998E-2</v>
      </c>
      <c r="AV20" s="4">
        <v>2.47E-2</v>
      </c>
      <c r="AW20">
        <v>6.7</v>
      </c>
      <c r="AX20" s="4">
        <v>2.23E-2</v>
      </c>
      <c r="AY20">
        <v>0</v>
      </c>
      <c r="AZ20" s="4">
        <v>0</v>
      </c>
      <c r="BA20">
        <v>0</v>
      </c>
      <c r="BB20" s="4">
        <v>0</v>
      </c>
      <c r="BC20">
        <v>0</v>
      </c>
      <c r="BD20" s="4">
        <v>0</v>
      </c>
      <c r="BE20">
        <v>0</v>
      </c>
      <c r="BF20" s="4">
        <v>0</v>
      </c>
      <c r="BG20">
        <v>0.1</v>
      </c>
      <c r="BH20" s="4">
        <v>8.0000000000000004E-4</v>
      </c>
      <c r="BI20">
        <v>4</v>
      </c>
      <c r="BJ20" s="4">
        <v>4.0000000000000001E-3</v>
      </c>
      <c r="BK20">
        <v>56</v>
      </c>
      <c r="BL20" s="4">
        <v>1.6E-2</v>
      </c>
      <c r="BM20">
        <v>11</v>
      </c>
      <c r="BN20" s="4">
        <v>1.0999999999999999E-2</v>
      </c>
      <c r="BO20">
        <v>57</v>
      </c>
      <c r="BP20" s="4">
        <v>7.1300000000000002E-2</v>
      </c>
      <c r="BQ20">
        <v>0.4</v>
      </c>
      <c r="BR20" s="4">
        <v>0.05</v>
      </c>
      <c r="BS20">
        <v>0.4</v>
      </c>
      <c r="BT20" s="4">
        <v>2.7000000000000001E-3</v>
      </c>
      <c r="BU20">
        <v>15</v>
      </c>
      <c r="BV20" s="4">
        <v>0.05</v>
      </c>
      <c r="BW20">
        <v>0.09</v>
      </c>
      <c r="BX20" s="4">
        <v>0.1</v>
      </c>
      <c r="BY20">
        <v>0</v>
      </c>
      <c r="BZ20" s="4">
        <v>0</v>
      </c>
      <c r="CA20">
        <v>0.28000000000000003</v>
      </c>
      <c r="CB20" s="4">
        <v>1.8700000000000001E-2</v>
      </c>
      <c r="DE20" t="s">
        <v>13</v>
      </c>
    </row>
    <row r="21" spans="1:109" x14ac:dyDescent="0.25">
      <c r="A21" s="1">
        <v>19</v>
      </c>
      <c r="B21" t="s">
        <v>20</v>
      </c>
      <c r="C21" t="s">
        <v>20</v>
      </c>
      <c r="D21">
        <v>1</v>
      </c>
      <c r="E21" t="s">
        <v>234</v>
      </c>
      <c r="G21" t="b">
        <f t="shared" si="0"/>
        <v>1</v>
      </c>
      <c r="H21" t="s">
        <v>138</v>
      </c>
      <c r="I21">
        <v>43</v>
      </c>
      <c r="J21" s="4">
        <v>2.1499999999999998E-2</v>
      </c>
      <c r="K21">
        <v>180</v>
      </c>
      <c r="L21" s="4">
        <v>2.1399999999999999E-2</v>
      </c>
      <c r="M21">
        <v>85.95</v>
      </c>
      <c r="N21" s="4">
        <v>4.2999999999999997E-2</v>
      </c>
      <c r="O21">
        <v>3.46</v>
      </c>
      <c r="P21" s="4">
        <v>6.1800000000000001E-2</v>
      </c>
      <c r="Q21">
        <v>7.02</v>
      </c>
      <c r="R21" s="4">
        <v>2.7E-2</v>
      </c>
      <c r="U21">
        <v>1.1200000000000001</v>
      </c>
      <c r="V21" s="4">
        <v>1.6E-2</v>
      </c>
      <c r="W21">
        <v>0.06</v>
      </c>
      <c r="Y21">
        <v>0.80200000000000005</v>
      </c>
      <c r="AA21">
        <v>9.5000000000000001E-2</v>
      </c>
      <c r="AC21">
        <v>0</v>
      </c>
      <c r="AE21">
        <v>0</v>
      </c>
      <c r="AG21">
        <v>0</v>
      </c>
      <c r="AI21">
        <v>2.1</v>
      </c>
      <c r="AJ21" s="4">
        <v>0.06</v>
      </c>
      <c r="AM21">
        <v>5.8000000000000003E-2</v>
      </c>
      <c r="AN21" s="4">
        <v>5.2699999999999997E-2</v>
      </c>
      <c r="AO21">
        <v>0.29599999999999999</v>
      </c>
      <c r="AP21" s="4">
        <v>0.1973</v>
      </c>
      <c r="AQ21">
        <v>1.57</v>
      </c>
      <c r="AR21" s="4">
        <v>9.8100000000000007E-2</v>
      </c>
      <c r="AS21">
        <v>0.39700000000000002</v>
      </c>
      <c r="AT21" s="4">
        <v>7.9399999999999998E-2</v>
      </c>
      <c r="AU21">
        <v>0.185</v>
      </c>
      <c r="AV21" s="4">
        <v>0.12330000000000001</v>
      </c>
      <c r="AW21">
        <v>150</v>
      </c>
      <c r="AX21" s="4">
        <v>0.5</v>
      </c>
      <c r="BA21">
        <v>85</v>
      </c>
      <c r="BB21" s="4">
        <v>1.1333</v>
      </c>
      <c r="BC21">
        <v>0</v>
      </c>
      <c r="BD21" s="4">
        <v>0</v>
      </c>
      <c r="BE21">
        <v>1.7</v>
      </c>
      <c r="BF21" s="4">
        <v>0.17</v>
      </c>
      <c r="BG21">
        <v>0</v>
      </c>
      <c r="BH21" s="4">
        <v>0</v>
      </c>
      <c r="BI21">
        <v>0</v>
      </c>
      <c r="BJ21" s="4">
        <v>0</v>
      </c>
      <c r="BK21">
        <v>738</v>
      </c>
      <c r="BL21" s="4">
        <v>0.2109</v>
      </c>
      <c r="BM21">
        <v>208</v>
      </c>
      <c r="BN21" s="4">
        <v>0.20799999999999999</v>
      </c>
      <c r="BO21">
        <v>66</v>
      </c>
      <c r="BP21" s="4">
        <v>8.2500000000000004E-2</v>
      </c>
      <c r="BQ21">
        <v>6.59</v>
      </c>
      <c r="BR21" s="4">
        <v>0.82379999999999998</v>
      </c>
      <c r="BU21">
        <v>55</v>
      </c>
      <c r="BV21" s="4">
        <v>0.18329999999999999</v>
      </c>
      <c r="BW21">
        <v>0.14599999999999999</v>
      </c>
      <c r="BX21" s="4">
        <v>0.16220000000000001</v>
      </c>
      <c r="CA21">
        <v>0.91</v>
      </c>
      <c r="CB21" s="4">
        <v>6.0699999999999997E-2</v>
      </c>
      <c r="DE21" t="s">
        <v>104</v>
      </c>
    </row>
    <row r="22" spans="1:109" x14ac:dyDescent="0.25">
      <c r="A22" s="1">
        <v>20</v>
      </c>
      <c r="B22" t="s">
        <v>63</v>
      </c>
      <c r="C22" t="s">
        <v>231</v>
      </c>
      <c r="D22">
        <v>1</v>
      </c>
      <c r="E22" t="s">
        <v>236</v>
      </c>
      <c r="F22" t="s">
        <v>88</v>
      </c>
      <c r="G22" t="b">
        <f t="shared" si="0"/>
        <v>1</v>
      </c>
      <c r="H22" t="s">
        <v>137</v>
      </c>
      <c r="I22">
        <v>196.5</v>
      </c>
      <c r="J22" s="4">
        <v>9.8250000000000004E-2</v>
      </c>
      <c r="K22">
        <v>825</v>
      </c>
      <c r="L22" s="4">
        <v>9.820000000000001E-2</v>
      </c>
      <c r="M22">
        <v>68.95</v>
      </c>
      <c r="N22" s="4">
        <v>3.4500000000000003E-2</v>
      </c>
      <c r="O22">
        <v>13.2</v>
      </c>
      <c r="P22" s="4">
        <v>0.23575000000000002</v>
      </c>
      <c r="Q22">
        <v>1.25</v>
      </c>
      <c r="R22" s="4">
        <v>4.7999999999999996E-3</v>
      </c>
      <c r="S22" t="e">
        <v>#VALUE!</v>
      </c>
      <c r="T22" s="4">
        <v>0</v>
      </c>
      <c r="U22">
        <v>14.4</v>
      </c>
      <c r="V22" s="4">
        <v>0.20569999999999999</v>
      </c>
      <c r="W22">
        <v>5.2</v>
      </c>
      <c r="X22" s="4">
        <v>0</v>
      </c>
      <c r="Y22">
        <v>4.9000000000000004</v>
      </c>
      <c r="Z22" s="4">
        <v>0</v>
      </c>
      <c r="AA22">
        <v>2.2999999999999998</v>
      </c>
      <c r="AB22" s="4">
        <v>0</v>
      </c>
      <c r="AC22">
        <v>1.9000000000000001</v>
      </c>
      <c r="AD22" s="4">
        <v>0</v>
      </c>
      <c r="AE22">
        <v>0.2</v>
      </c>
      <c r="AF22" s="4">
        <v>0</v>
      </c>
      <c r="AG22">
        <v>335.5</v>
      </c>
      <c r="AH22" s="4">
        <v>0</v>
      </c>
      <c r="AI22" t="e">
        <v>#VALUE!</v>
      </c>
      <c r="AJ22" s="4">
        <v>0</v>
      </c>
      <c r="AK22">
        <v>0.20500000000000002</v>
      </c>
      <c r="AL22" s="4">
        <v>0.22775000000000001</v>
      </c>
      <c r="AM22">
        <v>7.0000000000000007E-2</v>
      </c>
      <c r="AN22" s="4">
        <v>6.3649999999999998E-2</v>
      </c>
      <c r="AO22">
        <v>0.4</v>
      </c>
      <c r="AP22" s="4">
        <v>0.26665</v>
      </c>
      <c r="AQ22">
        <v>7.0000000000000007E-2</v>
      </c>
      <c r="AR22" s="4">
        <v>4.4000000000000003E-3</v>
      </c>
      <c r="AS22">
        <v>1.415</v>
      </c>
      <c r="AT22" s="4">
        <v>0.28300000000000003</v>
      </c>
      <c r="AU22">
        <v>0.09</v>
      </c>
      <c r="AV22" s="4">
        <v>0.06</v>
      </c>
      <c r="AW22">
        <v>37.5</v>
      </c>
      <c r="AX22" s="4">
        <v>0.125</v>
      </c>
      <c r="AY22">
        <v>1.1000000000000001</v>
      </c>
      <c r="AZ22" s="4">
        <v>0.39290000000000003</v>
      </c>
      <c r="BA22" t="e">
        <v>#VALUE!</v>
      </c>
      <c r="BB22" s="4">
        <v>0</v>
      </c>
      <c r="BC22">
        <v>1.75</v>
      </c>
      <c r="BD22" s="4">
        <v>0.17499999999999999</v>
      </c>
      <c r="BE22">
        <v>2.75</v>
      </c>
      <c r="BF22" s="4">
        <v>0.27500000000000002</v>
      </c>
      <c r="BG22">
        <v>0.3</v>
      </c>
      <c r="BH22" s="4">
        <v>2.5000000000000001E-3</v>
      </c>
      <c r="BI22">
        <v>152.5</v>
      </c>
      <c r="BJ22" s="4">
        <v>0.1525</v>
      </c>
      <c r="BK22">
        <v>148.5</v>
      </c>
      <c r="BL22" s="4">
        <v>4.2450000000000002E-2</v>
      </c>
      <c r="BM22">
        <v>60</v>
      </c>
      <c r="BN22" s="4">
        <v>0.06</v>
      </c>
      <c r="BO22">
        <v>210</v>
      </c>
      <c r="BP22" s="4">
        <v>0.26250000000000001</v>
      </c>
      <c r="BQ22">
        <v>2.2000000000000002</v>
      </c>
      <c r="BR22" s="4">
        <v>0.27500000000000002</v>
      </c>
      <c r="BS22">
        <v>35.25</v>
      </c>
      <c r="BT22" s="4">
        <v>0.23499999999999999</v>
      </c>
      <c r="BU22">
        <v>10</v>
      </c>
      <c r="BV22" s="4">
        <v>3.3300000000000003E-2</v>
      </c>
      <c r="BW22">
        <v>6.5000000000000002E-2</v>
      </c>
      <c r="BX22" s="4">
        <v>7.2249999999999995E-2</v>
      </c>
      <c r="BY22">
        <v>24</v>
      </c>
      <c r="BZ22" s="4">
        <v>0.43635000000000002</v>
      </c>
      <c r="CA22">
        <v>1.1499999999999999</v>
      </c>
      <c r="CB22" s="4">
        <v>7.669999999999999E-2</v>
      </c>
      <c r="CC22">
        <v>0</v>
      </c>
      <c r="CD22" s="4">
        <v>0</v>
      </c>
      <c r="CE22" t="e">
        <f>(#REF!+#REF!)/2</f>
        <v>#REF!</v>
      </c>
      <c r="CF22" s="4" t="e">
        <f>(#REF!+#REF!)/2</f>
        <v>#REF!</v>
      </c>
      <c r="CG22" t="e">
        <f>(#REF!+#REF!)/2</f>
        <v>#REF!</v>
      </c>
      <c r="CH22" s="4" t="e">
        <f>(#REF!+#REF!)/2</f>
        <v>#REF!</v>
      </c>
      <c r="CI22" t="e">
        <f>(#REF!+#REF!)/2</f>
        <v>#REF!</v>
      </c>
      <c r="CJ22" s="4" t="e">
        <f>(#REF!+#REF!)/2</f>
        <v>#REF!</v>
      </c>
      <c r="CK22" t="e">
        <f>(#REF!+#REF!)/2</f>
        <v>#REF!</v>
      </c>
      <c r="CL22" s="4" t="e">
        <f>(#REF!+#REF!)/2</f>
        <v>#REF!</v>
      </c>
      <c r="CM22" t="e">
        <f>(#REF!+#REF!)/2</f>
        <v>#REF!</v>
      </c>
      <c r="CN22" s="4" t="e">
        <f>(#REF!+#REF!)/2</f>
        <v>#REF!</v>
      </c>
      <c r="CO22" t="e">
        <f>(#REF!+#REF!)/2</f>
        <v>#REF!</v>
      </c>
      <c r="CP22" s="4" t="e">
        <f>(#REF!+#REF!)/2</f>
        <v>#REF!</v>
      </c>
      <c r="CQ22" t="e">
        <f>(#REF!+#REF!)/2</f>
        <v>#REF!</v>
      </c>
      <c r="CR22" s="4" t="e">
        <f>(#REF!+#REF!)/2</f>
        <v>#REF!</v>
      </c>
      <c r="CS22" t="e">
        <f>(#REF!+#REF!)/2</f>
        <v>#REF!</v>
      </c>
      <c r="CT22" s="4" t="e">
        <f>(#REF!+#REF!)/2</f>
        <v>#REF!</v>
      </c>
      <c r="CU22" t="e">
        <f>(#REF!+#REF!)/2</f>
        <v>#REF!</v>
      </c>
      <c r="CV22" s="4" t="e">
        <f>(#REF!+#REF!)/2</f>
        <v>#REF!</v>
      </c>
      <c r="CW22" t="e">
        <f>(#REF!+#REF!)/2</f>
        <v>#REF!</v>
      </c>
      <c r="CX22" s="4" t="e">
        <f>(#REF!+#REF!)/2</f>
        <v>#REF!</v>
      </c>
      <c r="CY22" t="e">
        <f>(#REF!+#REF!)/2</f>
        <v>#REF!</v>
      </c>
      <c r="CZ22" s="4" t="e">
        <f>(#REF!+#REF!)/2</f>
        <v>#REF!</v>
      </c>
      <c r="DA22" t="e">
        <f>(#REF!+#REF!)/2</f>
        <v>#REF!</v>
      </c>
      <c r="DB22" s="4" t="e">
        <f>(#REF!+#REF!)/2</f>
        <v>#REF!</v>
      </c>
      <c r="DC22" t="e">
        <f>(#REF!+#REF!)/2</f>
        <v>#REF!</v>
      </c>
      <c r="DD22" s="4" t="e">
        <f>(#REF!+#REF!)/2</f>
        <v>#REF!</v>
      </c>
    </row>
    <row r="23" spans="1:109" x14ac:dyDescent="0.25">
      <c r="A23" s="1">
        <v>21</v>
      </c>
      <c r="B23" t="s">
        <v>64</v>
      </c>
      <c r="C23" t="s">
        <v>21</v>
      </c>
      <c r="D23">
        <v>1</v>
      </c>
      <c r="E23" t="s">
        <v>236</v>
      </c>
      <c r="F23" t="s">
        <v>88</v>
      </c>
      <c r="G23" t="b">
        <f t="shared" si="0"/>
        <v>1</v>
      </c>
      <c r="H23" t="s">
        <v>138</v>
      </c>
      <c r="I23">
        <v>64</v>
      </c>
      <c r="J23" s="4">
        <v>3.2000000000000001E-2</v>
      </c>
      <c r="K23">
        <v>269</v>
      </c>
      <c r="L23" s="4">
        <v>3.2000000000000001E-2</v>
      </c>
      <c r="M23">
        <v>80.400000000000006</v>
      </c>
      <c r="N23" s="4">
        <v>4.02E-2</v>
      </c>
      <c r="O23">
        <v>4.5</v>
      </c>
      <c r="P23" s="4">
        <v>8.0399999999999999E-2</v>
      </c>
      <c r="Q23">
        <v>8.9</v>
      </c>
      <c r="R23" s="4">
        <v>3.4200000000000001E-2</v>
      </c>
      <c r="S23">
        <v>1.8</v>
      </c>
      <c r="U23" t="s">
        <v>3</v>
      </c>
      <c r="W23" t="s">
        <v>3</v>
      </c>
      <c r="Y23" t="s">
        <v>3</v>
      </c>
      <c r="AA23" t="s">
        <v>3</v>
      </c>
      <c r="AC23" t="s">
        <v>3</v>
      </c>
      <c r="AE23" t="s">
        <v>3</v>
      </c>
      <c r="AG23" t="s">
        <v>3</v>
      </c>
      <c r="AI23">
        <v>5.2</v>
      </c>
      <c r="AJ23" s="4">
        <v>0.14860000000000001</v>
      </c>
      <c r="AK23">
        <v>0.08</v>
      </c>
      <c r="AL23" s="4">
        <v>8.8900000000000007E-2</v>
      </c>
      <c r="AM23">
        <v>0.25</v>
      </c>
      <c r="AN23" s="4">
        <v>0.2273</v>
      </c>
      <c r="AO23">
        <v>0.15</v>
      </c>
      <c r="AP23" s="4">
        <v>0.1</v>
      </c>
      <c r="AQ23">
        <v>2.1</v>
      </c>
      <c r="AR23" s="4">
        <v>0.1313</v>
      </c>
      <c r="AS23">
        <v>0.1</v>
      </c>
      <c r="AT23" s="4">
        <v>0.02</v>
      </c>
      <c r="AU23">
        <v>0.1</v>
      </c>
      <c r="AV23" s="4">
        <v>6.6699999999999995E-2</v>
      </c>
      <c r="AW23">
        <v>60</v>
      </c>
      <c r="AX23" s="4">
        <v>0.2</v>
      </c>
      <c r="AY23" t="s">
        <v>3</v>
      </c>
      <c r="BA23">
        <v>22</v>
      </c>
      <c r="BB23" s="4">
        <v>0.29330000000000001</v>
      </c>
      <c r="BC23" t="s">
        <v>3</v>
      </c>
      <c r="BE23">
        <v>0.2</v>
      </c>
      <c r="BF23" s="4">
        <v>0.02</v>
      </c>
      <c r="BG23">
        <v>36</v>
      </c>
      <c r="BH23" s="4">
        <v>0.3</v>
      </c>
      <c r="BI23">
        <v>15</v>
      </c>
      <c r="BJ23" s="4">
        <v>1.4999999999999999E-2</v>
      </c>
      <c r="BK23">
        <v>260</v>
      </c>
      <c r="BL23" s="4">
        <v>7.4300000000000005E-2</v>
      </c>
      <c r="BM23">
        <v>30</v>
      </c>
      <c r="BN23" s="4">
        <v>0.03</v>
      </c>
      <c r="BO23">
        <v>85</v>
      </c>
      <c r="BP23" s="4">
        <v>0.10630000000000001</v>
      </c>
      <c r="BQ23">
        <v>1.9</v>
      </c>
      <c r="BR23" s="4">
        <v>0.23749999999999999</v>
      </c>
      <c r="BS23">
        <v>2</v>
      </c>
      <c r="BT23" s="4">
        <v>1.3299999999999999E-2</v>
      </c>
      <c r="BU23">
        <v>30</v>
      </c>
      <c r="BV23" s="4">
        <v>0.1</v>
      </c>
      <c r="BW23">
        <v>0.15</v>
      </c>
      <c r="BX23" s="4">
        <v>0.16669999999999999</v>
      </c>
      <c r="BY23">
        <v>1</v>
      </c>
      <c r="BZ23" s="4">
        <v>1.8200000000000001E-2</v>
      </c>
      <c r="CA23">
        <v>0.7</v>
      </c>
      <c r="CB23" s="4">
        <v>4.6699999999999998E-2</v>
      </c>
      <c r="DE23" t="s">
        <v>104</v>
      </c>
    </row>
    <row r="24" spans="1:109" x14ac:dyDescent="0.25">
      <c r="A24" s="1">
        <v>22</v>
      </c>
      <c r="B24" t="s">
        <v>107</v>
      </c>
      <c r="C24" t="s">
        <v>22</v>
      </c>
      <c r="D24">
        <v>1</v>
      </c>
      <c r="E24" t="s">
        <v>234</v>
      </c>
      <c r="F24" t="s">
        <v>88</v>
      </c>
      <c r="G24" t="b">
        <f t="shared" si="0"/>
        <v>1</v>
      </c>
      <c r="H24" t="s">
        <v>137</v>
      </c>
      <c r="I24">
        <v>265</v>
      </c>
      <c r="J24" s="4">
        <v>0.13250000000000001</v>
      </c>
      <c r="K24">
        <v>1113</v>
      </c>
      <c r="L24" s="4">
        <v>0.13250000000000001</v>
      </c>
      <c r="M24">
        <v>55.22</v>
      </c>
      <c r="N24" s="4">
        <v>2.76E-2</v>
      </c>
      <c r="O24">
        <v>14.21</v>
      </c>
      <c r="P24" s="4">
        <v>0.25380000000000003</v>
      </c>
      <c r="Q24">
        <v>3.88</v>
      </c>
      <c r="R24" s="4">
        <v>1.49E-2</v>
      </c>
      <c r="U24">
        <v>21.49</v>
      </c>
      <c r="V24" s="4">
        <v>0.307</v>
      </c>
      <c r="W24">
        <v>13.3</v>
      </c>
      <c r="Y24">
        <v>4.5999999999999996</v>
      </c>
      <c r="AA24">
        <v>0.6</v>
      </c>
      <c r="AJ24" s="4">
        <v>0</v>
      </c>
      <c r="AK24">
        <v>0.125</v>
      </c>
      <c r="AL24" s="4">
        <v>0.1389</v>
      </c>
      <c r="AM24">
        <v>0.154</v>
      </c>
      <c r="AN24" s="4">
        <v>0.14000000000000001</v>
      </c>
      <c r="AO24">
        <v>0.84399999999999997</v>
      </c>
      <c r="AP24" s="4">
        <v>0.56269999999999998</v>
      </c>
      <c r="AQ24">
        <v>0.99099999999999999</v>
      </c>
      <c r="AR24" s="4">
        <v>6.1899999999999997E-2</v>
      </c>
      <c r="AT24" s="4">
        <v>0</v>
      </c>
      <c r="AU24">
        <v>0.42399999999999999</v>
      </c>
      <c r="AV24" s="4">
        <v>0.28270000000000001</v>
      </c>
      <c r="AW24">
        <v>32</v>
      </c>
      <c r="AX24" s="4">
        <v>0.1067</v>
      </c>
      <c r="AY24">
        <v>1.69</v>
      </c>
      <c r="AZ24" s="4">
        <v>0.60360000000000003</v>
      </c>
      <c r="BA24">
        <v>0</v>
      </c>
      <c r="BB24" s="4">
        <v>0</v>
      </c>
      <c r="BC24">
        <v>0.4</v>
      </c>
      <c r="BD24" s="4">
        <v>0.04</v>
      </c>
      <c r="BE24">
        <v>0.18</v>
      </c>
      <c r="BF24" s="4">
        <v>1.7999999999999999E-2</v>
      </c>
      <c r="BG24">
        <v>1.8</v>
      </c>
      <c r="BH24" s="4">
        <v>1.4999999999999999E-2</v>
      </c>
      <c r="BI24">
        <v>1100</v>
      </c>
      <c r="BJ24" s="4">
        <v>1.1000000000000001</v>
      </c>
      <c r="BK24">
        <v>62</v>
      </c>
      <c r="BL24" s="4">
        <v>1.77E-2</v>
      </c>
      <c r="BM24">
        <v>493</v>
      </c>
      <c r="BN24" s="4">
        <v>0.49299999999999999</v>
      </c>
      <c r="BO24">
        <v>337</v>
      </c>
      <c r="BP24" s="4">
        <v>0.42130000000000001</v>
      </c>
      <c r="BQ24">
        <v>0.65</v>
      </c>
      <c r="BR24" s="4">
        <v>8.1299999999999997E-2</v>
      </c>
      <c r="BT24" s="4">
        <v>0</v>
      </c>
      <c r="BU24">
        <v>19</v>
      </c>
      <c r="BV24" s="4">
        <v>6.3299999999999995E-2</v>
      </c>
      <c r="BX24" s="4">
        <v>0</v>
      </c>
      <c r="BZ24" s="4">
        <v>0</v>
      </c>
      <c r="CA24">
        <v>2.88</v>
      </c>
      <c r="CB24" s="4">
        <v>0.192</v>
      </c>
      <c r="DE24" t="s">
        <v>13</v>
      </c>
    </row>
    <row r="25" spans="1:109" x14ac:dyDescent="0.25">
      <c r="A25" s="1">
        <v>23</v>
      </c>
      <c r="B25" t="s">
        <v>23</v>
      </c>
      <c r="C25" t="s">
        <v>23</v>
      </c>
      <c r="D25">
        <v>1</v>
      </c>
      <c r="E25" t="s">
        <v>235</v>
      </c>
      <c r="G25" t="b">
        <f t="shared" si="0"/>
        <v>1</v>
      </c>
      <c r="H25" t="s">
        <v>137</v>
      </c>
      <c r="I25">
        <v>81</v>
      </c>
      <c r="J25" s="4">
        <v>4.0500000000000001E-2</v>
      </c>
      <c r="K25">
        <v>342</v>
      </c>
      <c r="L25" s="4">
        <v>4.07E-2</v>
      </c>
      <c r="M25">
        <v>78.900000000000006</v>
      </c>
      <c r="N25" s="4">
        <v>3.95E-2</v>
      </c>
      <c r="O25">
        <v>1.9</v>
      </c>
      <c r="P25" s="4">
        <v>3.39E-2</v>
      </c>
      <c r="Q25">
        <v>15.7</v>
      </c>
      <c r="R25" s="4">
        <v>6.0400000000000002E-2</v>
      </c>
      <c r="S25">
        <v>1.7</v>
      </c>
      <c r="U25">
        <v>0.8</v>
      </c>
      <c r="V25" s="4">
        <v>1.14E-2</v>
      </c>
      <c r="AG25">
        <v>0</v>
      </c>
      <c r="AI25">
        <v>2</v>
      </c>
      <c r="AJ25" s="4">
        <v>5.7099999999999998E-2</v>
      </c>
      <c r="AK25">
        <v>0</v>
      </c>
      <c r="AL25" s="4">
        <v>0</v>
      </c>
      <c r="AM25">
        <v>0.03</v>
      </c>
      <c r="AN25" s="4">
        <v>2.7300000000000001E-2</v>
      </c>
      <c r="AO25">
        <v>0.03</v>
      </c>
      <c r="AP25" s="4">
        <v>0.02</v>
      </c>
      <c r="AQ25">
        <v>0.8</v>
      </c>
      <c r="AR25" s="4">
        <v>0.05</v>
      </c>
      <c r="AT25" s="4">
        <v>0</v>
      </c>
      <c r="AU25">
        <v>0.16</v>
      </c>
      <c r="AV25" s="4">
        <v>0.1067</v>
      </c>
      <c r="AW25">
        <v>11</v>
      </c>
      <c r="AX25" s="4">
        <v>3.6700000000000003E-2</v>
      </c>
      <c r="AY25">
        <v>0</v>
      </c>
      <c r="AZ25" s="4">
        <v>0</v>
      </c>
      <c r="BA25">
        <v>5</v>
      </c>
      <c r="BB25" s="4">
        <v>6.6699999999999995E-2</v>
      </c>
      <c r="BD25" s="4">
        <v>0</v>
      </c>
      <c r="BE25">
        <v>0.3</v>
      </c>
      <c r="BF25" s="4">
        <v>0.03</v>
      </c>
      <c r="BG25">
        <v>0.1</v>
      </c>
      <c r="BH25" s="4">
        <v>8.0000000000000004E-4</v>
      </c>
      <c r="BI25">
        <v>13</v>
      </c>
      <c r="BJ25" s="4">
        <v>1.2999999999999999E-2</v>
      </c>
      <c r="BK25">
        <v>415</v>
      </c>
      <c r="BL25" s="4">
        <v>0.1186</v>
      </c>
      <c r="BM25">
        <v>16</v>
      </c>
      <c r="BN25" s="4">
        <v>1.6E-2</v>
      </c>
      <c r="BO25">
        <v>34</v>
      </c>
      <c r="BP25" s="4">
        <v>4.2500000000000003E-2</v>
      </c>
      <c r="BQ25">
        <v>0.6</v>
      </c>
      <c r="BR25" s="4">
        <v>7.4999999999999997E-2</v>
      </c>
      <c r="BT25" s="4">
        <v>0</v>
      </c>
      <c r="BU25">
        <v>43</v>
      </c>
      <c r="BV25" s="4">
        <v>0.14330000000000001</v>
      </c>
      <c r="BW25">
        <v>0.23</v>
      </c>
      <c r="BX25" s="4">
        <v>0.25559999999999999</v>
      </c>
      <c r="BY25">
        <v>1</v>
      </c>
      <c r="BZ25" s="4">
        <v>1.8200000000000001E-2</v>
      </c>
      <c r="CA25">
        <v>0.34</v>
      </c>
      <c r="CB25" s="4">
        <v>2.2700000000000001E-2</v>
      </c>
      <c r="DE25" t="s">
        <v>13</v>
      </c>
    </row>
    <row r="26" spans="1:109" x14ac:dyDescent="0.25">
      <c r="A26" s="1">
        <v>24</v>
      </c>
      <c r="B26" t="s">
        <v>108</v>
      </c>
      <c r="C26" t="s">
        <v>24</v>
      </c>
      <c r="D26">
        <v>0</v>
      </c>
      <c r="E26" t="s">
        <v>233</v>
      </c>
      <c r="F26" t="s">
        <v>88</v>
      </c>
      <c r="G26" t="b">
        <f t="shared" si="0"/>
        <v>1</v>
      </c>
      <c r="H26" t="s">
        <v>138</v>
      </c>
      <c r="I26">
        <v>220</v>
      </c>
      <c r="J26" s="4">
        <v>0.11</v>
      </c>
      <c r="K26">
        <v>924</v>
      </c>
      <c r="L26" s="4">
        <v>0.11</v>
      </c>
      <c r="M26">
        <v>63.1</v>
      </c>
      <c r="N26" s="4">
        <v>3.1600000000000003E-2</v>
      </c>
      <c r="O26">
        <v>20.2</v>
      </c>
      <c r="P26" s="4">
        <v>0.36070000000000002</v>
      </c>
      <c r="Q26" t="s">
        <v>3</v>
      </c>
      <c r="S26" t="s">
        <v>3</v>
      </c>
      <c r="U26">
        <v>15.7</v>
      </c>
      <c r="V26" s="4">
        <v>0.2243</v>
      </c>
      <c r="W26">
        <v>3.3</v>
      </c>
      <c r="Y26">
        <v>7.8</v>
      </c>
      <c r="AA26">
        <v>3.4</v>
      </c>
      <c r="AC26">
        <v>0.17199999999999999</v>
      </c>
      <c r="AE26">
        <v>2.5</v>
      </c>
      <c r="AG26">
        <v>45</v>
      </c>
      <c r="AI26" t="s">
        <v>3</v>
      </c>
      <c r="AK26">
        <v>0.1</v>
      </c>
      <c r="AL26" s="4">
        <v>0.1111</v>
      </c>
      <c r="AM26">
        <v>0.15</v>
      </c>
      <c r="AN26" s="4">
        <v>0.13639999999999999</v>
      </c>
      <c r="AO26">
        <v>0.3</v>
      </c>
      <c r="AP26" s="4">
        <v>0.2</v>
      </c>
      <c r="AQ26">
        <v>7.8</v>
      </c>
      <c r="AR26" s="4">
        <v>0.48749999999999999</v>
      </c>
      <c r="AS26">
        <v>0.56000000000000005</v>
      </c>
      <c r="AT26" s="4">
        <v>0.112</v>
      </c>
      <c r="AU26">
        <v>0.35</v>
      </c>
      <c r="AV26" s="4">
        <v>0.23330000000000001</v>
      </c>
      <c r="AW26">
        <v>12</v>
      </c>
      <c r="AX26" s="4">
        <v>0.04</v>
      </c>
      <c r="AY26">
        <v>3</v>
      </c>
      <c r="AZ26" s="4">
        <v>1.0713999999999999</v>
      </c>
      <c r="BA26" t="s">
        <v>3</v>
      </c>
      <c r="BC26">
        <v>9</v>
      </c>
      <c r="BD26" s="4">
        <v>0.9</v>
      </c>
      <c r="BE26">
        <v>1.4</v>
      </c>
      <c r="BF26" s="4">
        <v>0.14000000000000001</v>
      </c>
      <c r="BG26">
        <v>0.1</v>
      </c>
      <c r="BH26" s="4">
        <v>8.0000000000000004E-4</v>
      </c>
      <c r="BI26">
        <v>150</v>
      </c>
      <c r="BJ26" s="4">
        <v>0.15</v>
      </c>
      <c r="BK26">
        <v>451</v>
      </c>
      <c r="BL26" s="4">
        <v>0.12889999999999999</v>
      </c>
      <c r="BM26">
        <v>20</v>
      </c>
      <c r="BN26" s="4">
        <v>0.02</v>
      </c>
      <c r="BO26">
        <v>200</v>
      </c>
      <c r="BP26" s="4">
        <v>0.25</v>
      </c>
      <c r="BQ26">
        <v>1</v>
      </c>
      <c r="BR26" s="4">
        <v>0.125</v>
      </c>
      <c r="BS26">
        <v>23.8</v>
      </c>
      <c r="BT26" s="4">
        <v>0.15870000000000001</v>
      </c>
      <c r="BU26">
        <v>30</v>
      </c>
      <c r="BV26" s="4">
        <v>0.1</v>
      </c>
      <c r="BW26">
        <v>0.2</v>
      </c>
      <c r="BX26" s="4">
        <v>0.22220000000000001</v>
      </c>
      <c r="BY26">
        <v>30</v>
      </c>
      <c r="BZ26" s="4">
        <v>0.54549999999999998</v>
      </c>
      <c r="CA26">
        <v>0.8</v>
      </c>
      <c r="CB26" s="4">
        <v>5.33E-2</v>
      </c>
      <c r="DE26" t="s">
        <v>104</v>
      </c>
    </row>
    <row r="27" spans="1:109" x14ac:dyDescent="0.25">
      <c r="A27" s="1">
        <v>25</v>
      </c>
      <c r="B27" t="s">
        <v>109</v>
      </c>
      <c r="C27" t="s">
        <v>25</v>
      </c>
      <c r="D27">
        <v>1</v>
      </c>
      <c r="E27" t="s">
        <v>236</v>
      </c>
      <c r="F27" t="s">
        <v>88</v>
      </c>
      <c r="G27" t="b">
        <f t="shared" si="0"/>
        <v>1</v>
      </c>
      <c r="H27" t="s">
        <v>138</v>
      </c>
      <c r="I27">
        <v>26</v>
      </c>
      <c r="J27" s="4">
        <v>1.2999999999999999E-2</v>
      </c>
      <c r="K27">
        <v>109</v>
      </c>
      <c r="L27" s="4">
        <v>1.2999999999999999E-2</v>
      </c>
      <c r="M27">
        <v>91.5</v>
      </c>
      <c r="N27" s="4">
        <v>4.58E-2</v>
      </c>
      <c r="O27">
        <v>1</v>
      </c>
      <c r="P27" s="4">
        <v>1.7899999999999999E-2</v>
      </c>
      <c r="Q27">
        <v>4.5</v>
      </c>
      <c r="R27" s="4">
        <v>1.7299999999999999E-2</v>
      </c>
      <c r="S27">
        <v>3.5</v>
      </c>
      <c r="U27" t="s">
        <v>3</v>
      </c>
      <c r="W27" t="s">
        <v>3</v>
      </c>
      <c r="Y27" t="s">
        <v>3</v>
      </c>
      <c r="AA27" t="s">
        <v>3</v>
      </c>
      <c r="AC27" t="s">
        <v>3</v>
      </c>
      <c r="AE27" t="s">
        <v>3</v>
      </c>
      <c r="AG27" t="s">
        <v>3</v>
      </c>
      <c r="AI27">
        <v>2</v>
      </c>
      <c r="AJ27" s="4">
        <v>5.7099999999999998E-2</v>
      </c>
      <c r="AK27">
        <v>0.09</v>
      </c>
      <c r="AL27" s="4">
        <v>0.1</v>
      </c>
      <c r="AM27">
        <v>0.03</v>
      </c>
      <c r="AN27" s="4">
        <v>2.7300000000000001E-2</v>
      </c>
      <c r="AO27">
        <v>0.06</v>
      </c>
      <c r="AP27" s="4">
        <v>0.04</v>
      </c>
      <c r="AQ27">
        <v>1</v>
      </c>
      <c r="AR27" s="4">
        <v>6.25E-2</v>
      </c>
      <c r="AS27">
        <v>0.3</v>
      </c>
      <c r="AT27" s="4">
        <v>0.06</v>
      </c>
      <c r="AU27">
        <v>0.15</v>
      </c>
      <c r="AV27" s="4">
        <v>0.1</v>
      </c>
      <c r="AW27">
        <v>50</v>
      </c>
      <c r="AX27" s="4">
        <v>0.16669999999999999</v>
      </c>
      <c r="AY27" t="s">
        <v>3</v>
      </c>
      <c r="BA27">
        <v>150</v>
      </c>
      <c r="BB27" s="4">
        <v>2</v>
      </c>
      <c r="BC27" t="s">
        <v>3</v>
      </c>
      <c r="BE27">
        <v>1.58</v>
      </c>
      <c r="BF27" s="4">
        <v>0.158</v>
      </c>
      <c r="BG27">
        <v>4.9000000000000004</v>
      </c>
      <c r="BH27" s="4">
        <v>4.0800000000000003E-2</v>
      </c>
      <c r="BI27">
        <v>10</v>
      </c>
      <c r="BJ27" s="4">
        <v>0.01</v>
      </c>
      <c r="BK27">
        <v>350</v>
      </c>
      <c r="BL27" s="4">
        <v>0.1</v>
      </c>
      <c r="BM27">
        <v>20</v>
      </c>
      <c r="BN27" s="4">
        <v>0.02</v>
      </c>
      <c r="BO27">
        <v>5</v>
      </c>
      <c r="BP27" s="4">
        <v>6.3E-3</v>
      </c>
      <c r="BQ27">
        <v>0.4</v>
      </c>
      <c r="BR27" s="4">
        <v>0.05</v>
      </c>
      <c r="BS27">
        <v>1</v>
      </c>
      <c r="BT27" s="4">
        <v>6.7000000000000002E-3</v>
      </c>
      <c r="BU27">
        <v>10</v>
      </c>
      <c r="BV27" s="4">
        <v>3.3300000000000003E-2</v>
      </c>
      <c r="BW27">
        <v>0.03</v>
      </c>
      <c r="BX27" s="4">
        <v>3.3300000000000003E-2</v>
      </c>
      <c r="BY27">
        <v>0.1</v>
      </c>
      <c r="BZ27" s="4">
        <v>1.8E-3</v>
      </c>
      <c r="CA27">
        <v>0.25</v>
      </c>
      <c r="CB27" s="4">
        <v>1.67E-2</v>
      </c>
      <c r="DE27" t="s">
        <v>104</v>
      </c>
    </row>
    <row r="28" spans="1:109" x14ac:dyDescent="0.25">
      <c r="A28" s="1">
        <v>26</v>
      </c>
      <c r="B28" t="s">
        <v>65</v>
      </c>
      <c r="C28" t="s">
        <v>26</v>
      </c>
      <c r="D28">
        <v>1</v>
      </c>
      <c r="E28" t="s">
        <v>236</v>
      </c>
      <c r="F28" t="s">
        <v>88</v>
      </c>
      <c r="G28" t="b">
        <f t="shared" si="0"/>
        <v>1</v>
      </c>
      <c r="H28" t="s">
        <v>137</v>
      </c>
      <c r="I28">
        <v>373</v>
      </c>
      <c r="J28" s="4">
        <v>0.1865</v>
      </c>
      <c r="K28">
        <v>1575</v>
      </c>
      <c r="L28" s="4">
        <v>0.1865</v>
      </c>
      <c r="M28">
        <v>12</v>
      </c>
      <c r="N28" s="4">
        <v>6.0000000000000001E-3</v>
      </c>
      <c r="O28">
        <v>12.8</v>
      </c>
      <c r="P28" s="4">
        <v>0.2286</v>
      </c>
      <c r="Q28">
        <v>60.7</v>
      </c>
      <c r="R28" s="4">
        <v>0.23350000000000001</v>
      </c>
      <c r="S28">
        <v>2</v>
      </c>
      <c r="U28">
        <v>7.3</v>
      </c>
      <c r="V28" s="4">
        <v>0.1043</v>
      </c>
      <c r="W28">
        <v>1.3</v>
      </c>
      <c r="Y28">
        <v>2.6</v>
      </c>
      <c r="AA28">
        <v>2.9</v>
      </c>
      <c r="AC28">
        <v>2.8</v>
      </c>
      <c r="AE28">
        <v>0</v>
      </c>
      <c r="AG28">
        <v>0</v>
      </c>
      <c r="AI28">
        <v>7.3</v>
      </c>
      <c r="AJ28" s="4">
        <v>0.20860000000000001</v>
      </c>
      <c r="AK28">
        <v>0</v>
      </c>
      <c r="AL28" s="4">
        <v>0</v>
      </c>
      <c r="AM28">
        <v>0.6</v>
      </c>
      <c r="AN28" s="4">
        <v>0.54549999999999998</v>
      </c>
      <c r="AO28">
        <v>0.05</v>
      </c>
      <c r="AP28" s="4">
        <v>3.3300000000000003E-2</v>
      </c>
      <c r="AQ28">
        <v>1</v>
      </c>
      <c r="AR28" s="4">
        <v>6.25E-2</v>
      </c>
      <c r="AT28" s="4">
        <v>0</v>
      </c>
      <c r="AU28">
        <v>0.12</v>
      </c>
      <c r="AV28" s="4">
        <v>0.08</v>
      </c>
      <c r="AW28">
        <v>60</v>
      </c>
      <c r="AX28" s="4">
        <v>0.2</v>
      </c>
      <c r="AY28">
        <v>0</v>
      </c>
      <c r="AZ28" s="4">
        <v>0</v>
      </c>
      <c r="BA28">
        <v>0</v>
      </c>
      <c r="BB28" s="4">
        <v>0</v>
      </c>
      <c r="BC28">
        <v>0</v>
      </c>
      <c r="BD28" s="4">
        <v>0</v>
      </c>
      <c r="BE28">
        <v>1.6</v>
      </c>
      <c r="BF28" s="4">
        <v>0.16</v>
      </c>
      <c r="BG28">
        <v>0</v>
      </c>
      <c r="BH28" s="4">
        <v>0</v>
      </c>
      <c r="BI28">
        <v>7</v>
      </c>
      <c r="BJ28" s="4">
        <v>7.0000000000000001E-3</v>
      </c>
      <c r="BK28">
        <v>300</v>
      </c>
      <c r="BL28" s="4">
        <v>8.5699999999999998E-2</v>
      </c>
      <c r="BM28">
        <v>70</v>
      </c>
      <c r="BN28" s="4">
        <v>7.0000000000000007E-2</v>
      </c>
      <c r="BO28">
        <v>380</v>
      </c>
      <c r="BP28" s="4">
        <v>0.47499999999999998</v>
      </c>
      <c r="BQ28">
        <v>4</v>
      </c>
      <c r="BR28" s="4">
        <v>0.5</v>
      </c>
      <c r="BS28">
        <v>0.5</v>
      </c>
      <c r="BT28" s="4">
        <v>3.3E-3</v>
      </c>
      <c r="BU28">
        <v>128</v>
      </c>
      <c r="BV28" s="4">
        <v>0.42670000000000002</v>
      </c>
      <c r="BW28">
        <v>0.2</v>
      </c>
      <c r="BX28" s="4">
        <v>0.22220000000000001</v>
      </c>
      <c r="BY28">
        <v>7</v>
      </c>
      <c r="BZ28" s="4">
        <v>0.1273</v>
      </c>
      <c r="CA28">
        <v>3.02</v>
      </c>
      <c r="CB28" s="4">
        <v>0.20130000000000001</v>
      </c>
      <c r="DE28" t="s">
        <v>104</v>
      </c>
    </row>
    <row r="29" spans="1:109" x14ac:dyDescent="0.25">
      <c r="A29" s="1">
        <v>27</v>
      </c>
      <c r="B29" t="s">
        <v>27</v>
      </c>
      <c r="C29" t="s">
        <v>27</v>
      </c>
      <c r="D29">
        <v>1</v>
      </c>
      <c r="E29" t="s">
        <v>235</v>
      </c>
      <c r="G29" t="b">
        <f t="shared" si="0"/>
        <v>1</v>
      </c>
      <c r="H29" t="s">
        <v>137</v>
      </c>
      <c r="I29">
        <v>321</v>
      </c>
      <c r="J29" s="4">
        <v>0.1615</v>
      </c>
      <c r="K29">
        <v>1364</v>
      </c>
      <c r="L29" s="4">
        <v>0.1615</v>
      </c>
      <c r="M29">
        <v>17.600000000000001</v>
      </c>
      <c r="N29" s="4">
        <v>8.8000000000000005E-3</v>
      </c>
      <c r="O29">
        <v>0.3</v>
      </c>
      <c r="P29" s="4">
        <v>5.4000000000000003E-3</v>
      </c>
      <c r="Q29">
        <v>80</v>
      </c>
      <c r="R29" s="4">
        <v>0.30769999999999997</v>
      </c>
      <c r="S29">
        <v>80</v>
      </c>
      <c r="U29">
        <v>0</v>
      </c>
      <c r="V29" s="4">
        <v>0</v>
      </c>
      <c r="AG29">
        <v>0</v>
      </c>
      <c r="AI29">
        <v>0</v>
      </c>
      <c r="AJ29" s="4">
        <v>0</v>
      </c>
      <c r="AK29">
        <v>0</v>
      </c>
      <c r="AL29" s="4">
        <v>0</v>
      </c>
      <c r="AM29">
        <v>0</v>
      </c>
      <c r="AN29" s="4">
        <v>0</v>
      </c>
      <c r="AO29">
        <v>0.03</v>
      </c>
      <c r="AP29" s="4">
        <v>0.02</v>
      </c>
      <c r="AQ29">
        <v>0.1</v>
      </c>
      <c r="AR29" s="4">
        <v>6.3E-3</v>
      </c>
      <c r="AT29" s="4">
        <v>0</v>
      </c>
      <c r="AU29">
        <v>3.2000000000000001E-2</v>
      </c>
      <c r="AV29" s="4">
        <v>2.1299999999999999E-2</v>
      </c>
      <c r="AW29">
        <v>0</v>
      </c>
      <c r="AX29" s="4">
        <v>0</v>
      </c>
      <c r="AY29">
        <v>0</v>
      </c>
      <c r="AZ29" s="4">
        <v>0</v>
      </c>
      <c r="BA29">
        <v>4</v>
      </c>
      <c r="BB29" s="4">
        <v>5.33E-2</v>
      </c>
      <c r="BD29" s="4">
        <v>0</v>
      </c>
      <c r="BE29">
        <v>0</v>
      </c>
      <c r="BF29" s="4">
        <v>0</v>
      </c>
      <c r="BG29">
        <v>0</v>
      </c>
      <c r="BH29" s="4">
        <v>0</v>
      </c>
      <c r="BI29">
        <v>10</v>
      </c>
      <c r="BJ29" s="4">
        <v>0.01</v>
      </c>
      <c r="BK29">
        <v>55</v>
      </c>
      <c r="BL29" s="4">
        <v>1.5699999999999999E-2</v>
      </c>
      <c r="BM29">
        <v>7</v>
      </c>
      <c r="BN29" s="4">
        <v>7.0000000000000001E-3</v>
      </c>
      <c r="BO29">
        <v>4</v>
      </c>
      <c r="BP29" s="4">
        <v>5.0000000000000001E-3</v>
      </c>
      <c r="BQ29">
        <v>0.8</v>
      </c>
      <c r="BR29" s="4">
        <v>0.1</v>
      </c>
      <c r="BS29">
        <v>0.5</v>
      </c>
      <c r="BT29" s="4">
        <v>3.3E-3</v>
      </c>
      <c r="BU29">
        <v>2</v>
      </c>
      <c r="BV29" s="4">
        <v>6.7000000000000002E-3</v>
      </c>
      <c r="BW29">
        <v>0.02</v>
      </c>
      <c r="BX29" s="4">
        <v>2.2200000000000001E-2</v>
      </c>
      <c r="BY29">
        <v>0</v>
      </c>
      <c r="BZ29" s="4">
        <v>0</v>
      </c>
      <c r="CA29">
        <v>0.62</v>
      </c>
      <c r="CB29" s="4">
        <v>4.1300000000000003E-2</v>
      </c>
      <c r="DE29" t="s">
        <v>13</v>
      </c>
    </row>
    <row r="30" spans="1:109" x14ac:dyDescent="0.25">
      <c r="A30" s="1">
        <v>28</v>
      </c>
      <c r="B30" t="s">
        <v>66</v>
      </c>
      <c r="C30" t="s">
        <v>28</v>
      </c>
      <c r="D30">
        <v>1</v>
      </c>
      <c r="E30" t="s">
        <v>236</v>
      </c>
      <c r="G30" t="b">
        <f t="shared" si="0"/>
        <v>1</v>
      </c>
      <c r="H30" t="s">
        <v>137</v>
      </c>
      <c r="I30">
        <v>15</v>
      </c>
      <c r="J30" s="4">
        <v>7.4999999999999997E-3</v>
      </c>
      <c r="K30">
        <v>62</v>
      </c>
      <c r="L30" s="4">
        <v>7.4999999999999997E-3</v>
      </c>
      <c r="M30">
        <v>95.7</v>
      </c>
      <c r="N30" s="4">
        <v>4.7899999999999998E-2</v>
      </c>
      <c r="O30">
        <v>0.9</v>
      </c>
      <c r="P30" s="4">
        <v>1.61E-2</v>
      </c>
      <c r="Q30">
        <v>1.7</v>
      </c>
      <c r="R30" s="4">
        <v>6.4999999999999997E-3</v>
      </c>
      <c r="S30">
        <v>0</v>
      </c>
      <c r="U30">
        <v>0.3</v>
      </c>
      <c r="V30" s="4">
        <v>4.3E-3</v>
      </c>
      <c r="AG30">
        <v>0</v>
      </c>
      <c r="AI30">
        <v>1.1000000000000001</v>
      </c>
      <c r="AJ30" s="4">
        <v>3.1399999999999997E-2</v>
      </c>
      <c r="AK30">
        <v>7.0000000000000001E-3</v>
      </c>
      <c r="AL30" s="4">
        <v>7.7999999999999996E-3</v>
      </c>
      <c r="AM30">
        <v>0.04</v>
      </c>
      <c r="AN30" s="4">
        <v>3.6400000000000002E-2</v>
      </c>
      <c r="AO30">
        <v>0.03</v>
      </c>
      <c r="AP30" s="4">
        <v>0.02</v>
      </c>
      <c r="AQ30">
        <v>0.3</v>
      </c>
      <c r="AR30" s="4">
        <v>1.8800000000000001E-2</v>
      </c>
      <c r="AT30" s="4">
        <v>0</v>
      </c>
      <c r="AU30">
        <v>4.9000000000000002E-2</v>
      </c>
      <c r="AV30" s="4">
        <v>3.27E-2</v>
      </c>
      <c r="AW30">
        <v>13.5</v>
      </c>
      <c r="AX30" s="4">
        <v>4.4999999999999998E-2</v>
      </c>
      <c r="AY30">
        <v>0</v>
      </c>
      <c r="AZ30" s="4">
        <v>0</v>
      </c>
      <c r="BA30">
        <v>0</v>
      </c>
      <c r="BB30" s="4">
        <v>0</v>
      </c>
      <c r="BD30" s="4">
        <v>0</v>
      </c>
      <c r="BE30">
        <v>0.2</v>
      </c>
      <c r="BF30" s="4">
        <v>0.02</v>
      </c>
      <c r="BG30">
        <v>24.1</v>
      </c>
      <c r="BH30" s="4">
        <v>0.20080000000000001</v>
      </c>
      <c r="BI30">
        <v>15</v>
      </c>
      <c r="BJ30" s="4">
        <v>1.4999999999999999E-2</v>
      </c>
      <c r="BK30">
        <v>243</v>
      </c>
      <c r="BL30" s="4">
        <v>6.9400000000000003E-2</v>
      </c>
      <c r="BM30">
        <v>21</v>
      </c>
      <c r="BN30" s="4">
        <v>2.1000000000000001E-2</v>
      </c>
      <c r="BO30">
        <v>30</v>
      </c>
      <c r="BP30" s="4">
        <v>3.7499999999999999E-2</v>
      </c>
      <c r="BQ30">
        <v>0.3</v>
      </c>
      <c r="BR30" s="4">
        <v>3.7499999999999999E-2</v>
      </c>
      <c r="BS30">
        <v>2</v>
      </c>
      <c r="BT30" s="4">
        <v>1.3299999999999999E-2</v>
      </c>
      <c r="BU30">
        <v>10</v>
      </c>
      <c r="BV30" s="4">
        <v>3.3300000000000003E-2</v>
      </c>
      <c r="BW30">
        <v>0.04</v>
      </c>
      <c r="BX30" s="4">
        <v>4.4400000000000002E-2</v>
      </c>
      <c r="BY30">
        <v>0</v>
      </c>
      <c r="BZ30" s="4">
        <v>0</v>
      </c>
      <c r="CA30">
        <v>0.28000000000000003</v>
      </c>
      <c r="CB30" s="4">
        <v>1.8700000000000001E-2</v>
      </c>
      <c r="DE30" t="s">
        <v>13</v>
      </c>
    </row>
    <row r="31" spans="1:109" x14ac:dyDescent="0.25">
      <c r="A31" s="1">
        <v>29</v>
      </c>
      <c r="B31" t="s">
        <v>110</v>
      </c>
      <c r="C31" t="s">
        <v>111</v>
      </c>
      <c r="D31">
        <v>1</v>
      </c>
      <c r="E31" t="s">
        <v>234</v>
      </c>
      <c r="F31" t="s">
        <v>88</v>
      </c>
      <c r="G31" t="b">
        <f t="shared" si="0"/>
        <v>1</v>
      </c>
      <c r="H31" t="s">
        <v>137</v>
      </c>
      <c r="I31">
        <v>370</v>
      </c>
      <c r="J31" s="4">
        <v>0.185</v>
      </c>
      <c r="K31">
        <v>1534</v>
      </c>
      <c r="L31" s="4">
        <v>0.18260000000000001</v>
      </c>
      <c r="M31">
        <v>40.6</v>
      </c>
      <c r="N31" s="4">
        <v>2.0299999999999999E-2</v>
      </c>
      <c r="O31">
        <v>22.7</v>
      </c>
      <c r="P31" s="4">
        <v>0.40539999999999998</v>
      </c>
      <c r="Q31" t="s">
        <v>3</v>
      </c>
      <c r="S31" t="s">
        <v>3</v>
      </c>
      <c r="U31">
        <v>29.9</v>
      </c>
      <c r="V31" s="4">
        <v>0.42709999999999998</v>
      </c>
      <c r="W31">
        <v>19.3</v>
      </c>
      <c r="Y31">
        <v>6.5</v>
      </c>
      <c r="AA31">
        <v>0.8</v>
      </c>
      <c r="AC31">
        <v>0.5</v>
      </c>
      <c r="AE31">
        <v>0.3</v>
      </c>
      <c r="AG31">
        <v>80</v>
      </c>
      <c r="AI31" t="s">
        <v>3</v>
      </c>
      <c r="AK31">
        <v>0.32</v>
      </c>
      <c r="AL31" s="4">
        <v>0.35560000000000003</v>
      </c>
      <c r="AM31">
        <v>0.01</v>
      </c>
      <c r="AN31" s="4">
        <v>9.1000000000000004E-3</v>
      </c>
      <c r="AO31">
        <v>0.28000000000000003</v>
      </c>
      <c r="AP31" s="4">
        <v>0.1867</v>
      </c>
      <c r="AQ31">
        <v>0.06</v>
      </c>
      <c r="AR31" s="4">
        <v>3.8E-3</v>
      </c>
      <c r="AS31">
        <v>3.35</v>
      </c>
      <c r="AT31" s="4">
        <v>0.67</v>
      </c>
      <c r="AU31">
        <v>0.08</v>
      </c>
      <c r="AV31" s="4">
        <v>5.33E-2</v>
      </c>
      <c r="AW31">
        <v>27</v>
      </c>
      <c r="AX31" s="4">
        <v>0.09</v>
      </c>
      <c r="AY31">
        <v>1.9</v>
      </c>
      <c r="AZ31" s="4">
        <v>0.67859999999999998</v>
      </c>
      <c r="BA31" t="s">
        <v>3</v>
      </c>
      <c r="BC31">
        <v>0.3</v>
      </c>
      <c r="BD31" s="4">
        <v>0.03</v>
      </c>
      <c r="BE31">
        <v>0.9</v>
      </c>
      <c r="BF31" s="4">
        <v>0.09</v>
      </c>
      <c r="BG31">
        <v>67.599999999999994</v>
      </c>
      <c r="BH31" s="4">
        <v>0.56330000000000002</v>
      </c>
      <c r="BI31">
        <v>646</v>
      </c>
      <c r="BJ31" s="4">
        <v>0.64600000000000002</v>
      </c>
      <c r="BK31">
        <v>79</v>
      </c>
      <c r="BL31" s="4">
        <v>2.2599999999999999E-2</v>
      </c>
      <c r="BM31">
        <v>811</v>
      </c>
      <c r="BN31" s="4">
        <v>0.81100000000000005</v>
      </c>
      <c r="BO31">
        <v>575</v>
      </c>
      <c r="BP31" s="4">
        <v>0.71879999999999999</v>
      </c>
      <c r="BQ31">
        <v>0.2</v>
      </c>
      <c r="BR31" s="4">
        <v>2.5000000000000001E-2</v>
      </c>
      <c r="BS31">
        <v>21</v>
      </c>
      <c r="BT31" s="4">
        <v>0.14000000000000001</v>
      </c>
      <c r="BU31">
        <v>33</v>
      </c>
      <c r="BV31" s="4">
        <v>0.11</v>
      </c>
      <c r="BW31">
        <v>0.04</v>
      </c>
      <c r="BX31" s="4">
        <v>4.4400000000000002E-2</v>
      </c>
      <c r="BY31">
        <v>12</v>
      </c>
      <c r="BZ31" s="4">
        <v>0.21820000000000001</v>
      </c>
      <c r="CA31">
        <v>3.5</v>
      </c>
      <c r="CB31" s="4">
        <v>0.23330000000000001</v>
      </c>
      <c r="DE31" t="s">
        <v>104</v>
      </c>
    </row>
    <row r="32" spans="1:109" x14ac:dyDescent="0.25">
      <c r="A32" s="1">
        <v>30</v>
      </c>
      <c r="B32" t="s">
        <v>67</v>
      </c>
      <c r="C32" t="s">
        <v>29</v>
      </c>
      <c r="D32">
        <v>0</v>
      </c>
      <c r="E32" t="s">
        <v>233</v>
      </c>
      <c r="F32" t="s">
        <v>88</v>
      </c>
      <c r="G32" t="b">
        <f t="shared" si="0"/>
        <v>1</v>
      </c>
      <c r="H32" t="s">
        <v>137</v>
      </c>
      <c r="I32">
        <v>158</v>
      </c>
      <c r="J32" s="4">
        <v>7.9000000000000001E-2</v>
      </c>
      <c r="K32">
        <v>667</v>
      </c>
      <c r="L32" s="4">
        <v>7.9000000000000001E-2</v>
      </c>
      <c r="M32">
        <v>64.2</v>
      </c>
      <c r="N32" s="4">
        <v>3.2099999999999997E-2</v>
      </c>
      <c r="O32">
        <v>30.9</v>
      </c>
      <c r="P32" s="4">
        <v>0.55179999999999996</v>
      </c>
      <c r="Q32">
        <v>0</v>
      </c>
      <c r="R32" s="4">
        <v>0</v>
      </c>
      <c r="S32">
        <v>0</v>
      </c>
      <c r="U32">
        <v>3.8</v>
      </c>
      <c r="V32" s="4">
        <v>5.4300000000000001E-2</v>
      </c>
      <c r="W32">
        <v>1</v>
      </c>
      <c r="Y32">
        <v>1.3</v>
      </c>
      <c r="AA32">
        <v>0.6</v>
      </c>
      <c r="AG32">
        <v>89</v>
      </c>
      <c r="AI32">
        <v>0</v>
      </c>
      <c r="AJ32" s="4">
        <v>0</v>
      </c>
      <c r="AK32">
        <v>1.8E-3</v>
      </c>
      <c r="AL32" s="4">
        <v>2E-3</v>
      </c>
      <c r="AM32">
        <v>0.08</v>
      </c>
      <c r="AN32" s="4">
        <v>7.2700000000000001E-2</v>
      </c>
      <c r="AO32">
        <v>0.08</v>
      </c>
      <c r="AP32" s="4">
        <v>5.33E-2</v>
      </c>
      <c r="AQ32">
        <v>10.3</v>
      </c>
      <c r="AR32" s="4">
        <v>0.64380000000000004</v>
      </c>
      <c r="AT32" s="4">
        <v>0</v>
      </c>
      <c r="AU32">
        <v>0.67</v>
      </c>
      <c r="AV32" s="4">
        <v>0.44669999999999999</v>
      </c>
      <c r="AW32">
        <v>0</v>
      </c>
      <c r="AX32" s="4">
        <v>0</v>
      </c>
      <c r="AY32">
        <v>0.28999999999999998</v>
      </c>
      <c r="AZ32" s="4">
        <v>0.1036</v>
      </c>
      <c r="BA32">
        <v>0</v>
      </c>
      <c r="BB32" s="4">
        <v>0</v>
      </c>
      <c r="BC32">
        <v>0.2</v>
      </c>
      <c r="BD32" s="4">
        <v>0.02</v>
      </c>
      <c r="BE32">
        <v>1.1000000000000001</v>
      </c>
      <c r="BF32" s="4">
        <v>0.11</v>
      </c>
      <c r="BH32" s="4">
        <v>0</v>
      </c>
      <c r="BI32">
        <v>53</v>
      </c>
      <c r="BJ32" s="4">
        <v>5.2999999999999999E-2</v>
      </c>
      <c r="BK32">
        <v>419</v>
      </c>
      <c r="BL32" s="4">
        <v>0.1197</v>
      </c>
      <c r="BM32">
        <v>7</v>
      </c>
      <c r="BN32" s="4">
        <v>7.0000000000000001E-3</v>
      </c>
      <c r="BO32">
        <v>335</v>
      </c>
      <c r="BP32" s="4">
        <v>0.41880000000000001</v>
      </c>
      <c r="BQ32">
        <v>0.7</v>
      </c>
      <c r="BR32" s="4">
        <v>8.7499999999999994E-2</v>
      </c>
      <c r="BS32">
        <v>8</v>
      </c>
      <c r="BT32" s="4">
        <v>5.33E-2</v>
      </c>
      <c r="BU32">
        <v>35</v>
      </c>
      <c r="BV32" s="4">
        <v>0.1167</v>
      </c>
      <c r="BW32">
        <v>0.03</v>
      </c>
      <c r="BX32" s="4">
        <v>3.3300000000000003E-2</v>
      </c>
      <c r="BY32">
        <v>18</v>
      </c>
      <c r="BZ32" s="4">
        <v>0.32729999999999998</v>
      </c>
      <c r="CA32">
        <v>0.74</v>
      </c>
      <c r="CB32" s="4">
        <v>4.9299999999999997E-2</v>
      </c>
      <c r="DE32" t="s">
        <v>104</v>
      </c>
    </row>
    <row r="33" spans="1:109" x14ac:dyDescent="0.25">
      <c r="A33" s="1">
        <v>31</v>
      </c>
      <c r="B33" t="s">
        <v>30</v>
      </c>
      <c r="C33" t="s">
        <v>30</v>
      </c>
      <c r="D33">
        <v>1</v>
      </c>
      <c r="E33" t="s">
        <v>235</v>
      </c>
      <c r="G33" t="b">
        <f t="shared" si="0"/>
        <v>1</v>
      </c>
      <c r="H33" t="s">
        <v>138</v>
      </c>
      <c r="I33">
        <v>140</v>
      </c>
      <c r="J33" s="4">
        <v>7.0000000000000007E-2</v>
      </c>
      <c r="K33">
        <v>589</v>
      </c>
      <c r="L33" s="4">
        <v>7.0099999999999996E-2</v>
      </c>
      <c r="M33">
        <v>63.9</v>
      </c>
      <c r="N33" s="4">
        <v>3.2000000000000001E-2</v>
      </c>
      <c r="O33">
        <v>6</v>
      </c>
      <c r="P33" s="4">
        <v>0.1071</v>
      </c>
      <c r="Q33">
        <v>28</v>
      </c>
      <c r="R33" s="4">
        <v>0.1077</v>
      </c>
      <c r="S33">
        <v>1</v>
      </c>
      <c r="U33">
        <v>0.1</v>
      </c>
      <c r="V33" s="4">
        <v>1.4E-3</v>
      </c>
      <c r="W33" t="s">
        <v>3</v>
      </c>
      <c r="Y33" t="s">
        <v>3</v>
      </c>
      <c r="AA33" t="s">
        <v>3</v>
      </c>
      <c r="AC33" t="s">
        <v>3</v>
      </c>
      <c r="AE33" t="s">
        <v>3</v>
      </c>
      <c r="AG33" t="s">
        <v>3</v>
      </c>
      <c r="AI33">
        <v>1</v>
      </c>
      <c r="AJ33" s="4">
        <v>2.86E-2</v>
      </c>
      <c r="AK33" t="s">
        <v>3</v>
      </c>
      <c r="AM33">
        <v>0.2</v>
      </c>
      <c r="AN33" s="4">
        <v>0.18179999999999999</v>
      </c>
      <c r="AO33">
        <v>0.08</v>
      </c>
      <c r="AP33" s="4">
        <v>5.33E-2</v>
      </c>
      <c r="AQ33">
        <v>0.7</v>
      </c>
      <c r="AR33" s="4">
        <v>4.3799999999999999E-2</v>
      </c>
      <c r="AS33">
        <v>0.6</v>
      </c>
      <c r="AT33" s="4">
        <v>0.12</v>
      </c>
      <c r="AU33">
        <v>0.4</v>
      </c>
      <c r="AV33" s="4">
        <v>0.26669999999999999</v>
      </c>
      <c r="AW33">
        <v>4</v>
      </c>
      <c r="AX33" s="4">
        <v>1.3299999999999999E-2</v>
      </c>
      <c r="AY33" t="s">
        <v>3</v>
      </c>
      <c r="BA33">
        <v>14</v>
      </c>
      <c r="BB33" s="4">
        <v>0.1867</v>
      </c>
      <c r="BC33" t="s">
        <v>3</v>
      </c>
      <c r="BE33">
        <v>0.01</v>
      </c>
      <c r="BF33" s="4">
        <v>1E-3</v>
      </c>
      <c r="BG33">
        <v>1.7</v>
      </c>
      <c r="BH33" s="4">
        <v>1.4200000000000001E-2</v>
      </c>
      <c r="BI33">
        <v>4</v>
      </c>
      <c r="BJ33" s="4">
        <v>4.0000000000000001E-3</v>
      </c>
      <c r="BK33">
        <v>600</v>
      </c>
      <c r="BL33" s="4">
        <v>0.1714</v>
      </c>
      <c r="BM33">
        <v>40</v>
      </c>
      <c r="BN33" s="4">
        <v>0.04</v>
      </c>
      <c r="BO33">
        <v>130</v>
      </c>
      <c r="BP33" s="4">
        <v>0.16250000000000001</v>
      </c>
      <c r="BQ33">
        <v>1.4</v>
      </c>
      <c r="BR33" s="4">
        <v>0.17499999999999999</v>
      </c>
      <c r="BS33">
        <v>3</v>
      </c>
      <c r="BT33" s="4">
        <v>0.02</v>
      </c>
      <c r="BU33">
        <v>20</v>
      </c>
      <c r="BV33" s="4">
        <v>6.6699999999999995E-2</v>
      </c>
      <c r="BW33">
        <v>0.15</v>
      </c>
      <c r="BX33" s="4">
        <v>0.16669999999999999</v>
      </c>
      <c r="BY33">
        <v>14</v>
      </c>
      <c r="BZ33" s="4">
        <v>0.2545</v>
      </c>
      <c r="CA33">
        <v>1</v>
      </c>
      <c r="CB33" s="4">
        <v>6.6699999999999995E-2</v>
      </c>
      <c r="DE33" t="s">
        <v>104</v>
      </c>
    </row>
    <row r="34" spans="1:109" x14ac:dyDescent="0.25">
      <c r="A34" s="1">
        <v>32</v>
      </c>
      <c r="B34" t="s">
        <v>31</v>
      </c>
      <c r="C34" t="s">
        <v>31</v>
      </c>
      <c r="D34">
        <v>1</v>
      </c>
      <c r="E34" t="s">
        <v>236</v>
      </c>
      <c r="G34" t="b">
        <f t="shared" si="0"/>
        <v>1</v>
      </c>
      <c r="H34" t="s">
        <v>138</v>
      </c>
      <c r="I34">
        <v>14</v>
      </c>
      <c r="J34" s="4">
        <v>7.0000000000000001E-3</v>
      </c>
      <c r="K34">
        <v>62</v>
      </c>
      <c r="L34" s="4">
        <v>7.4000000000000003E-3</v>
      </c>
      <c r="M34">
        <v>95.1</v>
      </c>
      <c r="N34" s="4">
        <v>4.7600000000000003E-2</v>
      </c>
      <c r="O34">
        <v>0.6</v>
      </c>
      <c r="P34" s="4">
        <v>1.0699999999999999E-2</v>
      </c>
      <c r="Q34">
        <v>2.2000000000000002</v>
      </c>
      <c r="R34" s="4">
        <v>8.5000000000000006E-3</v>
      </c>
      <c r="S34">
        <v>1.8</v>
      </c>
      <c r="U34">
        <v>0.2</v>
      </c>
      <c r="V34" s="4">
        <v>2.8999999999999998E-3</v>
      </c>
      <c r="W34" t="s">
        <v>3</v>
      </c>
      <c r="Y34" t="s">
        <v>3</v>
      </c>
      <c r="AA34" t="s">
        <v>3</v>
      </c>
      <c r="AC34" t="s">
        <v>3</v>
      </c>
      <c r="AE34" t="s">
        <v>3</v>
      </c>
      <c r="AG34" t="s">
        <v>3</v>
      </c>
      <c r="AI34">
        <v>0.9</v>
      </c>
      <c r="AJ34" s="4">
        <v>2.5700000000000001E-2</v>
      </c>
      <c r="AK34">
        <v>8.0000000000000002E-3</v>
      </c>
      <c r="AL34" s="4">
        <v>8.8999999999999999E-3</v>
      </c>
      <c r="AM34">
        <v>0.02</v>
      </c>
      <c r="AN34" s="4">
        <v>1.8200000000000001E-2</v>
      </c>
      <c r="AO34">
        <v>0.03</v>
      </c>
      <c r="AP34" s="4">
        <v>0.02</v>
      </c>
      <c r="AQ34">
        <v>0.1</v>
      </c>
      <c r="AR34" s="4">
        <v>6.3E-3</v>
      </c>
      <c r="AS34">
        <v>0.26</v>
      </c>
      <c r="AT34" s="4">
        <v>5.1999999999999998E-2</v>
      </c>
      <c r="AU34">
        <v>0.04</v>
      </c>
      <c r="AV34" s="4">
        <v>2.6700000000000002E-2</v>
      </c>
      <c r="AW34">
        <v>5</v>
      </c>
      <c r="AX34" s="4">
        <v>1.67E-2</v>
      </c>
      <c r="AY34" t="s">
        <v>3</v>
      </c>
      <c r="BA34">
        <v>8</v>
      </c>
      <c r="BB34" s="4">
        <v>0.1067</v>
      </c>
      <c r="BC34" t="s">
        <v>3</v>
      </c>
      <c r="BE34">
        <v>0.03</v>
      </c>
      <c r="BF34" s="4">
        <v>3.0000000000000001E-3</v>
      </c>
      <c r="BG34">
        <v>20.9</v>
      </c>
      <c r="BH34" s="4">
        <v>0.17419999999999999</v>
      </c>
      <c r="BI34">
        <v>8</v>
      </c>
      <c r="BJ34" s="4">
        <v>8.0000000000000002E-3</v>
      </c>
      <c r="BK34">
        <v>140</v>
      </c>
      <c r="BL34" s="4">
        <v>0.04</v>
      </c>
      <c r="BM34">
        <v>15</v>
      </c>
      <c r="BN34" s="4">
        <v>1.4999999999999999E-2</v>
      </c>
      <c r="BO34">
        <v>20</v>
      </c>
      <c r="BP34" s="4">
        <v>2.5000000000000001E-2</v>
      </c>
      <c r="BQ34">
        <v>0.5</v>
      </c>
      <c r="BR34" s="4">
        <v>6.25E-2</v>
      </c>
      <c r="BS34">
        <v>3</v>
      </c>
      <c r="BT34" s="4">
        <v>0.02</v>
      </c>
      <c r="BU34">
        <v>10</v>
      </c>
      <c r="BV34" s="4">
        <v>3.3300000000000003E-2</v>
      </c>
      <c r="BW34">
        <v>0.09</v>
      </c>
      <c r="BX34" s="4">
        <v>0.1</v>
      </c>
      <c r="BY34">
        <v>0.3</v>
      </c>
      <c r="BZ34" s="4">
        <v>5.4999999999999997E-3</v>
      </c>
      <c r="CA34">
        <v>0.15</v>
      </c>
      <c r="CB34" s="4">
        <v>0.01</v>
      </c>
      <c r="DE34" t="s">
        <v>104</v>
      </c>
    </row>
    <row r="35" spans="1:109" x14ac:dyDescent="0.25">
      <c r="A35" s="1">
        <v>33</v>
      </c>
      <c r="B35" t="s">
        <v>32</v>
      </c>
      <c r="C35" t="s">
        <v>32</v>
      </c>
      <c r="D35">
        <v>1</v>
      </c>
      <c r="E35" t="s">
        <v>235</v>
      </c>
      <c r="G35" t="b">
        <f t="shared" si="0"/>
        <v>1</v>
      </c>
      <c r="H35" t="s">
        <v>138</v>
      </c>
      <c r="I35">
        <v>23</v>
      </c>
      <c r="J35" s="4">
        <v>1.15E-2</v>
      </c>
      <c r="K35">
        <v>95</v>
      </c>
      <c r="L35" s="4">
        <v>1.1299999999999999E-2</v>
      </c>
      <c r="M35">
        <v>92.21</v>
      </c>
      <c r="N35" s="4">
        <v>4.6100000000000002E-2</v>
      </c>
      <c r="O35">
        <v>2.13</v>
      </c>
      <c r="P35" s="4">
        <v>3.7999999999999999E-2</v>
      </c>
      <c r="Q35">
        <v>3.67</v>
      </c>
      <c r="R35" s="4">
        <v>1.41E-2</v>
      </c>
      <c r="S35">
        <v>0.87</v>
      </c>
      <c r="U35">
        <v>2.8</v>
      </c>
      <c r="V35" s="4">
        <v>0.04</v>
      </c>
      <c r="W35">
        <v>1.4E-2</v>
      </c>
      <c r="Y35">
        <v>0.27500000000000002</v>
      </c>
      <c r="AA35">
        <v>0.04</v>
      </c>
      <c r="AC35">
        <v>0</v>
      </c>
      <c r="AE35">
        <v>0</v>
      </c>
      <c r="AG35">
        <v>0</v>
      </c>
      <c r="AI35">
        <v>2.8</v>
      </c>
      <c r="AJ35" s="4">
        <v>0.08</v>
      </c>
      <c r="AK35">
        <v>0</v>
      </c>
      <c r="AL35" s="4">
        <v>0</v>
      </c>
      <c r="AM35">
        <v>6.7000000000000004E-2</v>
      </c>
      <c r="AN35" s="4">
        <v>6.0900000000000003E-2</v>
      </c>
      <c r="AO35">
        <v>0.16200000000000001</v>
      </c>
      <c r="AP35" s="4">
        <v>0.108</v>
      </c>
      <c r="AQ35">
        <v>1.1140000000000001</v>
      </c>
      <c r="AR35" s="4">
        <v>6.9599999999999995E-2</v>
      </c>
      <c r="AS35">
        <v>0.56999999999999995</v>
      </c>
      <c r="AT35" s="4">
        <v>0.114</v>
      </c>
      <c r="AU35">
        <v>0.17599999999999999</v>
      </c>
      <c r="AV35" s="4">
        <v>0.1173</v>
      </c>
      <c r="AW35">
        <v>62</v>
      </c>
      <c r="AX35" s="4">
        <v>0.20669999999999999</v>
      </c>
      <c r="AY35">
        <v>0</v>
      </c>
      <c r="AZ35" s="4">
        <v>0</v>
      </c>
      <c r="BA35">
        <v>27</v>
      </c>
      <c r="BB35" s="4">
        <v>0.36</v>
      </c>
      <c r="BC35">
        <v>0</v>
      </c>
      <c r="BD35" s="4">
        <v>0</v>
      </c>
      <c r="BE35">
        <v>2.5</v>
      </c>
      <c r="BF35" s="4">
        <v>0.25</v>
      </c>
      <c r="BG35">
        <v>310</v>
      </c>
      <c r="BH35" s="4">
        <v>2.5832999999999999</v>
      </c>
      <c r="BI35">
        <v>46</v>
      </c>
      <c r="BJ35" s="4">
        <v>4.5999999999999999E-2</v>
      </c>
      <c r="BK35">
        <v>521</v>
      </c>
      <c r="BL35" s="4">
        <v>0.1489</v>
      </c>
      <c r="BM35">
        <v>67</v>
      </c>
      <c r="BN35" s="4">
        <v>6.7000000000000004E-2</v>
      </c>
      <c r="BO35">
        <v>48</v>
      </c>
      <c r="BP35" s="4">
        <v>0.06</v>
      </c>
      <c r="BQ35">
        <v>1.77</v>
      </c>
      <c r="BR35" s="4">
        <v>0.2213</v>
      </c>
      <c r="BS35">
        <v>0</v>
      </c>
      <c r="BT35" s="4">
        <v>0</v>
      </c>
      <c r="BU35">
        <v>26</v>
      </c>
      <c r="BV35" s="4">
        <v>8.6699999999999999E-2</v>
      </c>
      <c r="BW35">
        <v>0.22500000000000001</v>
      </c>
      <c r="BX35" s="4">
        <v>0.25</v>
      </c>
      <c r="BY35">
        <v>0.9</v>
      </c>
      <c r="BZ35" s="4">
        <v>1.6400000000000001E-2</v>
      </c>
      <c r="CA35">
        <v>0.5</v>
      </c>
      <c r="CB35" s="4">
        <v>3.3300000000000003E-2</v>
      </c>
      <c r="DE35" t="s">
        <v>104</v>
      </c>
    </row>
    <row r="36" spans="1:109" x14ac:dyDescent="0.25">
      <c r="A36" s="1">
        <v>34</v>
      </c>
      <c r="B36" t="s">
        <v>33</v>
      </c>
      <c r="C36" t="s">
        <v>33</v>
      </c>
      <c r="D36">
        <v>0</v>
      </c>
      <c r="E36" t="s">
        <v>233</v>
      </c>
      <c r="F36" t="s">
        <v>88</v>
      </c>
      <c r="G36" t="b">
        <f t="shared" si="0"/>
        <v>1</v>
      </c>
      <c r="H36" t="s">
        <v>138</v>
      </c>
      <c r="I36">
        <v>134</v>
      </c>
      <c r="J36" s="4">
        <v>6.7000000000000004E-2</v>
      </c>
      <c r="K36">
        <v>561</v>
      </c>
      <c r="L36" s="4">
        <v>6.6799999999999998E-2</v>
      </c>
      <c r="M36">
        <v>73.900000000000006</v>
      </c>
      <c r="N36" s="4">
        <v>3.6999999999999998E-2</v>
      </c>
      <c r="O36">
        <v>21.64</v>
      </c>
      <c r="P36" s="4">
        <v>0.38640000000000002</v>
      </c>
      <c r="U36">
        <v>3.24</v>
      </c>
      <c r="V36" s="4">
        <v>4.6300000000000001E-2</v>
      </c>
      <c r="W36">
        <v>1.321</v>
      </c>
      <c r="Y36">
        <v>2.3559999999999999</v>
      </c>
      <c r="AA36">
        <v>0.48</v>
      </c>
      <c r="AC36">
        <v>0.30599999999999999</v>
      </c>
      <c r="AE36">
        <v>2.7E-2</v>
      </c>
      <c r="AG36">
        <v>72</v>
      </c>
      <c r="AI36">
        <v>0</v>
      </c>
      <c r="AJ36" s="4">
        <v>0</v>
      </c>
      <c r="AK36">
        <v>0.01</v>
      </c>
      <c r="AL36" s="4">
        <v>1.11E-2</v>
      </c>
      <c r="AM36">
        <v>0.108</v>
      </c>
      <c r="AN36" s="4">
        <v>9.8199999999999996E-2</v>
      </c>
      <c r="AO36">
        <v>0.41799999999999998</v>
      </c>
      <c r="AP36" s="4">
        <v>0.2787</v>
      </c>
      <c r="AQ36">
        <v>7.0309999999999997</v>
      </c>
      <c r="AR36" s="4">
        <v>0.43940000000000001</v>
      </c>
      <c r="AS36">
        <v>0.7</v>
      </c>
      <c r="AT36" s="4">
        <v>0.14000000000000001</v>
      </c>
      <c r="AU36">
        <v>0.35199999999999998</v>
      </c>
      <c r="AV36" s="4">
        <v>0.23469999999999999</v>
      </c>
      <c r="AY36">
        <v>2.44</v>
      </c>
      <c r="AZ36" s="4">
        <v>0.87139999999999995</v>
      </c>
      <c r="BC36">
        <v>2</v>
      </c>
      <c r="BD36" s="4">
        <v>0.2</v>
      </c>
      <c r="BE36">
        <v>0.21</v>
      </c>
      <c r="BF36" s="4">
        <v>2.1000000000000001E-2</v>
      </c>
      <c r="BI36">
        <v>78</v>
      </c>
      <c r="BJ36" s="4">
        <v>7.8E-2</v>
      </c>
      <c r="BK36">
        <v>337</v>
      </c>
      <c r="BL36" s="4">
        <v>9.6299999999999997E-2</v>
      </c>
      <c r="BM36">
        <v>11</v>
      </c>
      <c r="BN36" s="4">
        <v>1.0999999999999999E-2</v>
      </c>
      <c r="BO36">
        <v>189</v>
      </c>
      <c r="BP36" s="4">
        <v>0.23630000000000001</v>
      </c>
      <c r="BQ36">
        <v>1.24</v>
      </c>
      <c r="BR36" s="4">
        <v>0.155</v>
      </c>
      <c r="BS36">
        <v>6.5</v>
      </c>
      <c r="BT36" s="4">
        <v>4.3299999999999998E-2</v>
      </c>
      <c r="BU36">
        <v>26</v>
      </c>
      <c r="BV36" s="4">
        <v>8.6699999999999999E-2</v>
      </c>
      <c r="BW36">
        <v>0.12</v>
      </c>
      <c r="BX36" s="4">
        <v>0.1333</v>
      </c>
      <c r="BY36">
        <v>23.4</v>
      </c>
      <c r="BZ36" s="4">
        <v>0.42549999999999999</v>
      </c>
      <c r="CA36">
        <v>4.0599999999999996</v>
      </c>
      <c r="CB36" s="4">
        <v>0.2707</v>
      </c>
      <c r="DE36" t="s">
        <v>13</v>
      </c>
    </row>
    <row r="37" spans="1:109" x14ac:dyDescent="0.25">
      <c r="A37" s="1">
        <v>35</v>
      </c>
      <c r="B37" t="s">
        <v>34</v>
      </c>
      <c r="C37" t="s">
        <v>34</v>
      </c>
      <c r="D37">
        <v>1</v>
      </c>
      <c r="E37" t="s">
        <v>235</v>
      </c>
      <c r="G37" t="b">
        <f t="shared" si="0"/>
        <v>1</v>
      </c>
      <c r="H37" t="s">
        <v>138</v>
      </c>
      <c r="I37">
        <v>32</v>
      </c>
      <c r="J37" s="4">
        <v>1.6E-2</v>
      </c>
      <c r="K37">
        <v>135</v>
      </c>
      <c r="L37" s="4">
        <v>1.61E-2</v>
      </c>
      <c r="M37">
        <v>93</v>
      </c>
      <c r="N37" s="4">
        <v>4.65E-2</v>
      </c>
      <c r="O37">
        <v>0.5</v>
      </c>
      <c r="P37" s="4">
        <v>8.8999999999999999E-3</v>
      </c>
      <c r="Q37">
        <v>2</v>
      </c>
      <c r="R37" s="4">
        <v>7.7000000000000002E-3</v>
      </c>
      <c r="S37">
        <v>1.9</v>
      </c>
      <c r="U37">
        <v>2.5</v>
      </c>
      <c r="V37" s="4">
        <v>3.5700000000000003E-2</v>
      </c>
      <c r="W37" t="s">
        <v>3</v>
      </c>
      <c r="Y37" t="s">
        <v>3</v>
      </c>
      <c r="AA37" t="s">
        <v>3</v>
      </c>
      <c r="AC37" t="s">
        <v>3</v>
      </c>
      <c r="AE37" t="s">
        <v>3</v>
      </c>
      <c r="AG37" t="s">
        <v>3</v>
      </c>
      <c r="AI37" t="s">
        <v>3</v>
      </c>
      <c r="AK37" t="s">
        <v>3</v>
      </c>
      <c r="AM37">
        <v>0.03</v>
      </c>
      <c r="AN37" s="4">
        <v>2.7300000000000001E-2</v>
      </c>
      <c r="AO37">
        <v>0.02</v>
      </c>
      <c r="AP37" s="4">
        <v>1.3299999999999999E-2</v>
      </c>
      <c r="AQ37" t="s">
        <v>3</v>
      </c>
      <c r="AS37" t="s">
        <v>3</v>
      </c>
      <c r="AU37">
        <v>0.08</v>
      </c>
      <c r="AV37" s="4">
        <v>5.33E-2</v>
      </c>
      <c r="AW37">
        <v>8</v>
      </c>
      <c r="AX37" s="4">
        <v>2.6700000000000002E-2</v>
      </c>
      <c r="AY37" t="s">
        <v>3</v>
      </c>
      <c r="BA37">
        <v>29</v>
      </c>
      <c r="BB37" s="4">
        <v>0.38669999999999999</v>
      </c>
      <c r="BC37" t="s">
        <v>3</v>
      </c>
      <c r="BE37">
        <v>0.22</v>
      </c>
      <c r="BF37" s="4">
        <v>2.1999999999999999E-2</v>
      </c>
      <c r="BG37">
        <v>0.6</v>
      </c>
      <c r="BH37" s="4">
        <v>5.0000000000000001E-3</v>
      </c>
      <c r="BI37">
        <v>2</v>
      </c>
      <c r="BJ37" s="4">
        <v>2E-3</v>
      </c>
      <c r="BK37">
        <v>80</v>
      </c>
      <c r="BL37" s="4">
        <v>2.29E-2</v>
      </c>
      <c r="BM37">
        <v>15</v>
      </c>
      <c r="BN37" s="4">
        <v>1.4999999999999999E-2</v>
      </c>
      <c r="BO37">
        <v>11</v>
      </c>
      <c r="BP37" s="4">
        <v>1.38E-2</v>
      </c>
      <c r="BQ37">
        <v>0.2</v>
      </c>
      <c r="BR37" s="4">
        <v>2.5000000000000001E-2</v>
      </c>
      <c r="BS37" t="s">
        <v>3</v>
      </c>
      <c r="BU37">
        <v>6</v>
      </c>
      <c r="BV37" s="4">
        <v>0.02</v>
      </c>
      <c r="BW37">
        <v>0.06</v>
      </c>
      <c r="BX37" s="4">
        <v>6.6699999999999995E-2</v>
      </c>
      <c r="BY37">
        <v>0.4</v>
      </c>
      <c r="BZ37" s="4">
        <v>7.3000000000000001E-3</v>
      </c>
      <c r="CA37">
        <v>0.1</v>
      </c>
      <c r="CB37" s="4">
        <v>6.7000000000000002E-3</v>
      </c>
      <c r="DE37" t="s">
        <v>104</v>
      </c>
    </row>
    <row r="38" spans="1:109" x14ac:dyDescent="0.25">
      <c r="A38" s="1">
        <v>36</v>
      </c>
      <c r="B38" t="s">
        <v>68</v>
      </c>
      <c r="C38" t="s">
        <v>112</v>
      </c>
      <c r="D38">
        <v>1</v>
      </c>
      <c r="E38" t="s">
        <v>233</v>
      </c>
      <c r="F38" t="s">
        <v>88</v>
      </c>
      <c r="G38" t="b">
        <f t="shared" si="0"/>
        <v>1</v>
      </c>
      <c r="H38" t="s">
        <v>138</v>
      </c>
      <c r="I38">
        <v>309</v>
      </c>
      <c r="J38" s="4">
        <v>0.1545</v>
      </c>
      <c r="K38">
        <v>1295</v>
      </c>
      <c r="L38" s="4">
        <v>0.1542</v>
      </c>
      <c r="M38">
        <v>16.2</v>
      </c>
      <c r="N38" s="4">
        <v>8.0999999999999996E-3</v>
      </c>
      <c r="O38">
        <v>21</v>
      </c>
      <c r="P38" s="4">
        <v>0.375</v>
      </c>
      <c r="Q38">
        <v>44.6</v>
      </c>
      <c r="R38" s="4">
        <v>0.17150000000000001</v>
      </c>
      <c r="S38">
        <v>1.2</v>
      </c>
      <c r="U38">
        <v>1.5</v>
      </c>
      <c r="V38" s="4">
        <v>2.1399999999999999E-2</v>
      </c>
      <c r="W38">
        <v>0.3</v>
      </c>
      <c r="Y38">
        <v>0.1</v>
      </c>
      <c r="AA38">
        <v>0.8</v>
      </c>
      <c r="AC38" t="s">
        <v>3</v>
      </c>
      <c r="AE38" t="s">
        <v>3</v>
      </c>
      <c r="AG38" t="s">
        <v>3</v>
      </c>
      <c r="AI38">
        <v>15.8</v>
      </c>
      <c r="AJ38" s="4">
        <v>0.45140000000000002</v>
      </c>
      <c r="AK38">
        <v>0.02</v>
      </c>
      <c r="AL38" s="4">
        <v>2.2200000000000001E-2</v>
      </c>
      <c r="AM38">
        <v>0.3</v>
      </c>
      <c r="AN38" s="4">
        <v>0.2727</v>
      </c>
      <c r="AO38">
        <v>0.1</v>
      </c>
      <c r="AP38" s="4">
        <v>6.6699999999999995E-2</v>
      </c>
      <c r="AQ38">
        <v>2.6</v>
      </c>
      <c r="AR38" s="4">
        <v>0.16250000000000001</v>
      </c>
      <c r="AS38">
        <v>2.14</v>
      </c>
      <c r="AT38" s="4">
        <v>0.42799999999999999</v>
      </c>
      <c r="AU38">
        <v>0.35</v>
      </c>
      <c r="AV38" s="4">
        <v>0.23330000000000001</v>
      </c>
      <c r="AW38">
        <v>33</v>
      </c>
      <c r="AX38" s="4">
        <v>0.11</v>
      </c>
      <c r="AY38" t="s">
        <v>3</v>
      </c>
      <c r="BA38">
        <v>2</v>
      </c>
      <c r="BB38" s="4">
        <v>2.6700000000000002E-2</v>
      </c>
      <c r="BC38" t="s">
        <v>3</v>
      </c>
      <c r="BE38" t="s">
        <v>3</v>
      </c>
      <c r="BG38">
        <v>5</v>
      </c>
      <c r="BH38" s="4">
        <v>4.1700000000000001E-2</v>
      </c>
      <c r="BI38">
        <v>5</v>
      </c>
      <c r="BJ38" s="4">
        <v>5.0000000000000001E-3</v>
      </c>
      <c r="BK38">
        <v>800</v>
      </c>
      <c r="BL38" s="4">
        <v>0.2286</v>
      </c>
      <c r="BM38">
        <v>80</v>
      </c>
      <c r="BN38" s="4">
        <v>0.08</v>
      </c>
      <c r="BO38">
        <v>400</v>
      </c>
      <c r="BP38" s="4">
        <v>0.5</v>
      </c>
      <c r="BQ38">
        <v>5</v>
      </c>
      <c r="BR38" s="4">
        <v>0.625</v>
      </c>
      <c r="BS38" t="s">
        <v>3</v>
      </c>
      <c r="BU38">
        <v>110</v>
      </c>
      <c r="BV38" s="4">
        <v>0.36670000000000003</v>
      </c>
      <c r="BW38">
        <v>1</v>
      </c>
      <c r="BX38" s="4">
        <v>1.1111</v>
      </c>
      <c r="BY38">
        <v>2.8</v>
      </c>
      <c r="BZ38" s="4">
        <v>5.0900000000000001E-2</v>
      </c>
      <c r="CA38">
        <v>4</v>
      </c>
      <c r="CB38" s="4">
        <v>0.26669999999999999</v>
      </c>
      <c r="DE38" t="s">
        <v>104</v>
      </c>
    </row>
    <row r="39" spans="1:109" x14ac:dyDescent="0.25">
      <c r="A39" s="1">
        <v>37</v>
      </c>
      <c r="B39" t="s">
        <v>69</v>
      </c>
      <c r="C39" t="s">
        <v>113</v>
      </c>
      <c r="D39">
        <v>1</v>
      </c>
      <c r="E39" t="s">
        <v>236</v>
      </c>
      <c r="F39" t="s">
        <v>88</v>
      </c>
      <c r="G39" t="b">
        <f t="shared" si="0"/>
        <v>1</v>
      </c>
      <c r="H39" t="s">
        <v>139</v>
      </c>
      <c r="I39">
        <v>62</v>
      </c>
      <c r="J39" s="4">
        <v>3.1E-2</v>
      </c>
      <c r="K39">
        <v>261</v>
      </c>
      <c r="L39" s="4">
        <v>3.1099999999999999E-2</v>
      </c>
      <c r="M39">
        <v>87.6</v>
      </c>
      <c r="N39" s="4">
        <v>4.3799999999999999E-2</v>
      </c>
      <c r="O39">
        <v>3.7</v>
      </c>
      <c r="P39" s="4">
        <v>6.6100000000000006E-2</v>
      </c>
      <c r="Q39">
        <v>4.3</v>
      </c>
      <c r="R39" s="4">
        <v>1.6500000000000001E-2</v>
      </c>
      <c r="S39">
        <v>4.3</v>
      </c>
      <c r="U39">
        <v>3.4</v>
      </c>
      <c r="V39" s="4">
        <v>4.8599999999999997E-2</v>
      </c>
      <c r="W39">
        <v>2.1</v>
      </c>
      <c r="Y39">
        <v>0.9</v>
      </c>
      <c r="AA39">
        <v>0.1</v>
      </c>
      <c r="AC39" t="s">
        <v>3</v>
      </c>
      <c r="AE39" t="s">
        <v>3</v>
      </c>
      <c r="AG39">
        <v>9.5</v>
      </c>
      <c r="AI39" t="s">
        <v>3</v>
      </c>
      <c r="AK39">
        <v>0.03</v>
      </c>
      <c r="AL39" s="4">
        <v>3.3300000000000003E-2</v>
      </c>
      <c r="AM39">
        <v>0.03</v>
      </c>
      <c r="AN39" s="4">
        <v>2.7300000000000001E-2</v>
      </c>
      <c r="AO39">
        <v>0.17</v>
      </c>
      <c r="AP39" s="4">
        <v>0.1133</v>
      </c>
      <c r="AQ39">
        <v>0.08</v>
      </c>
      <c r="AR39" s="4">
        <v>5.0000000000000001E-3</v>
      </c>
      <c r="AS39">
        <v>0.37</v>
      </c>
      <c r="AT39" s="4">
        <v>7.3999999999999996E-2</v>
      </c>
      <c r="AU39">
        <v>0.04</v>
      </c>
      <c r="AV39" s="4">
        <v>2.6700000000000002E-2</v>
      </c>
      <c r="AW39">
        <v>4</v>
      </c>
      <c r="AX39" s="4">
        <v>1.3299999999999999E-2</v>
      </c>
      <c r="AY39">
        <v>0.4</v>
      </c>
      <c r="AZ39" s="4">
        <v>0.1429</v>
      </c>
      <c r="BA39">
        <v>2</v>
      </c>
      <c r="BB39" s="4">
        <v>2.6700000000000002E-2</v>
      </c>
      <c r="BC39">
        <v>0.1</v>
      </c>
      <c r="BD39" s="4">
        <v>0.01</v>
      </c>
      <c r="BE39">
        <v>0.2</v>
      </c>
      <c r="BF39" s="4">
        <v>0.02</v>
      </c>
      <c r="BG39">
        <v>1.4</v>
      </c>
      <c r="BH39" s="4">
        <v>1.17E-2</v>
      </c>
      <c r="BI39">
        <v>44</v>
      </c>
      <c r="BJ39" s="4">
        <v>4.3999999999999997E-2</v>
      </c>
      <c r="BK39">
        <v>160</v>
      </c>
      <c r="BL39" s="4">
        <v>4.5699999999999998E-2</v>
      </c>
      <c r="BM39">
        <v>120</v>
      </c>
      <c r="BN39" s="4">
        <v>0.12</v>
      </c>
      <c r="BO39">
        <v>99</v>
      </c>
      <c r="BP39" s="4">
        <v>0.12379999999999999</v>
      </c>
      <c r="BQ39" t="s">
        <v>3</v>
      </c>
      <c r="BS39">
        <v>14.9</v>
      </c>
      <c r="BT39" s="4">
        <v>9.9299999999999999E-2</v>
      </c>
      <c r="BU39">
        <v>10</v>
      </c>
      <c r="BV39" s="4">
        <v>3.3300000000000003E-2</v>
      </c>
      <c r="BW39">
        <v>0.01</v>
      </c>
      <c r="BX39" s="4">
        <v>1.11E-2</v>
      </c>
      <c r="BY39">
        <v>2</v>
      </c>
      <c r="BZ39" s="4">
        <v>3.6400000000000002E-2</v>
      </c>
      <c r="CA39">
        <v>0.5</v>
      </c>
      <c r="CB39" s="4">
        <v>3.3300000000000003E-2</v>
      </c>
      <c r="DE39" t="s">
        <v>13</v>
      </c>
    </row>
    <row r="40" spans="1:109" x14ac:dyDescent="0.25">
      <c r="A40" s="1">
        <v>38</v>
      </c>
      <c r="B40" t="s">
        <v>70</v>
      </c>
      <c r="C40" t="s">
        <v>35</v>
      </c>
      <c r="D40">
        <v>1</v>
      </c>
      <c r="E40" t="s">
        <v>236</v>
      </c>
      <c r="F40" t="s">
        <v>88</v>
      </c>
      <c r="G40" t="b">
        <f t="shared" ref="G40:G41" si="1">IF(AND(OR(B41=C40,F40="OK"),NOT(H40="")),TRUE,"XXXXXXXXXXXXXX")</f>
        <v>1</v>
      </c>
      <c r="H40" t="s">
        <v>137</v>
      </c>
      <c r="I40">
        <v>31</v>
      </c>
      <c r="J40" s="4">
        <v>1.55E-2</v>
      </c>
      <c r="K40">
        <v>131</v>
      </c>
      <c r="L40" s="4">
        <v>1.5599999999999999E-2</v>
      </c>
      <c r="M40">
        <v>94.1</v>
      </c>
      <c r="N40" s="4">
        <v>4.7100000000000003E-2</v>
      </c>
      <c r="O40">
        <v>3.3</v>
      </c>
      <c r="P40" s="4">
        <v>5.8900000000000001E-2</v>
      </c>
      <c r="Q40">
        <v>0.2</v>
      </c>
      <c r="R40" s="4">
        <v>8.0000000000000004E-4</v>
      </c>
      <c r="S40">
        <v>0.1</v>
      </c>
      <c r="U40">
        <v>1.8</v>
      </c>
      <c r="V40" s="4">
        <v>2.5700000000000001E-2</v>
      </c>
      <c r="W40">
        <v>0.3</v>
      </c>
      <c r="Y40">
        <v>0.4</v>
      </c>
      <c r="AA40">
        <v>1</v>
      </c>
      <c r="AC40">
        <v>0.9</v>
      </c>
      <c r="AE40">
        <v>0.1</v>
      </c>
      <c r="AG40">
        <v>0</v>
      </c>
      <c r="AI40">
        <v>0.6</v>
      </c>
      <c r="AJ40" s="4">
        <v>1.7100000000000001E-2</v>
      </c>
      <c r="AK40">
        <v>0</v>
      </c>
      <c r="AL40" s="4">
        <v>0</v>
      </c>
      <c r="AM40">
        <v>0.02</v>
      </c>
      <c r="AN40" s="4">
        <v>1.8200000000000001E-2</v>
      </c>
      <c r="AO40">
        <v>0.21</v>
      </c>
      <c r="AP40" s="4">
        <v>0.14000000000000001</v>
      </c>
      <c r="AQ40">
        <v>0</v>
      </c>
      <c r="AR40" s="4">
        <v>0</v>
      </c>
      <c r="AT40" s="4">
        <v>0</v>
      </c>
      <c r="AU40">
        <v>7.0000000000000001E-3</v>
      </c>
      <c r="AV40" s="4">
        <v>4.7000000000000002E-3</v>
      </c>
      <c r="AW40">
        <v>14</v>
      </c>
      <c r="AX40" s="4">
        <v>4.6699999999999998E-2</v>
      </c>
      <c r="AY40">
        <v>0.38</v>
      </c>
      <c r="AZ40" s="4">
        <v>0.13569999999999999</v>
      </c>
      <c r="BA40">
        <v>0</v>
      </c>
      <c r="BB40" s="4">
        <v>0</v>
      </c>
      <c r="BC40">
        <v>0.8</v>
      </c>
      <c r="BD40" s="4">
        <v>0.08</v>
      </c>
      <c r="BE40">
        <v>0.2</v>
      </c>
      <c r="BF40" s="4">
        <v>0.02</v>
      </c>
      <c r="BH40" s="4">
        <v>0</v>
      </c>
      <c r="BI40">
        <v>10</v>
      </c>
      <c r="BJ40" s="4">
        <v>0.01</v>
      </c>
      <c r="BK40">
        <v>223</v>
      </c>
      <c r="BL40" s="4">
        <v>6.3700000000000007E-2</v>
      </c>
      <c r="BM40">
        <v>120</v>
      </c>
      <c r="BN40" s="4">
        <v>0.12</v>
      </c>
      <c r="BO40">
        <v>110</v>
      </c>
      <c r="BP40" s="4">
        <v>0.13750000000000001</v>
      </c>
      <c r="BQ40">
        <v>0.3</v>
      </c>
      <c r="BR40" s="4">
        <v>3.7499999999999999E-2</v>
      </c>
      <c r="BT40" s="4">
        <v>0</v>
      </c>
      <c r="BU40">
        <v>41</v>
      </c>
      <c r="BV40" s="4">
        <v>0.13669999999999999</v>
      </c>
      <c r="BW40">
        <v>0.8</v>
      </c>
      <c r="BX40" s="4">
        <v>0.88890000000000002</v>
      </c>
      <c r="BY40">
        <v>0</v>
      </c>
      <c r="BZ40" s="4">
        <v>0</v>
      </c>
      <c r="CA40">
        <v>0.24</v>
      </c>
      <c r="CB40" s="4">
        <v>1.6E-2</v>
      </c>
      <c r="CC40">
        <v>0</v>
      </c>
      <c r="DE40" t="s">
        <v>104</v>
      </c>
    </row>
    <row r="41" spans="1:109" x14ac:dyDescent="0.25">
      <c r="A41" s="1">
        <v>39</v>
      </c>
      <c r="B41" t="s">
        <v>71</v>
      </c>
      <c r="C41" t="s">
        <v>114</v>
      </c>
      <c r="D41">
        <v>1</v>
      </c>
      <c r="E41" t="s">
        <v>236</v>
      </c>
      <c r="F41" t="s">
        <v>88</v>
      </c>
      <c r="G41" t="b">
        <f t="shared" si="1"/>
        <v>1</v>
      </c>
      <c r="H41" t="s">
        <v>137</v>
      </c>
      <c r="I41">
        <v>253</v>
      </c>
      <c r="J41" s="4">
        <v>0.1265</v>
      </c>
      <c r="K41">
        <v>1051</v>
      </c>
      <c r="L41" s="4">
        <v>0.12509999999999999</v>
      </c>
      <c r="M41">
        <v>58.8</v>
      </c>
      <c r="N41" s="4">
        <v>2.9399999999999999E-2</v>
      </c>
      <c r="O41">
        <v>18.7</v>
      </c>
      <c r="P41" s="4">
        <v>0.33389999999999997</v>
      </c>
      <c r="Q41">
        <v>0.7</v>
      </c>
      <c r="R41" s="4">
        <v>2.7000000000000001E-3</v>
      </c>
      <c r="S41">
        <v>0.7</v>
      </c>
      <c r="U41">
        <v>19.5</v>
      </c>
      <c r="V41" s="4">
        <v>0.27860000000000001</v>
      </c>
      <c r="W41">
        <v>12.7</v>
      </c>
      <c r="Y41">
        <v>4.3</v>
      </c>
      <c r="AA41">
        <v>0.5</v>
      </c>
      <c r="AC41">
        <v>0.3</v>
      </c>
      <c r="AE41">
        <v>0.1</v>
      </c>
      <c r="AG41">
        <v>46</v>
      </c>
      <c r="AI41">
        <v>0</v>
      </c>
      <c r="AJ41" s="4">
        <v>0</v>
      </c>
      <c r="AK41">
        <v>0.27100000000000002</v>
      </c>
      <c r="AL41" s="4">
        <v>0.30109999999999998</v>
      </c>
      <c r="AM41">
        <v>0.03</v>
      </c>
      <c r="AN41" s="4">
        <v>2.7300000000000001E-2</v>
      </c>
      <c r="AO41">
        <v>0.27</v>
      </c>
      <c r="AP41" s="4">
        <v>0.18</v>
      </c>
      <c r="AQ41">
        <v>0.4</v>
      </c>
      <c r="AR41" s="4">
        <v>2.5000000000000001E-2</v>
      </c>
      <c r="AT41" s="4">
        <v>0</v>
      </c>
      <c r="AU41">
        <v>0.1</v>
      </c>
      <c r="AV41" s="4">
        <v>6.6699999999999995E-2</v>
      </c>
      <c r="AW41">
        <v>20</v>
      </c>
      <c r="AX41" s="4">
        <v>6.6699999999999995E-2</v>
      </c>
      <c r="AY41">
        <v>1.7</v>
      </c>
      <c r="AZ41" s="4">
        <v>0.60709999999999997</v>
      </c>
      <c r="BA41">
        <v>0</v>
      </c>
      <c r="BB41" s="4">
        <v>0</v>
      </c>
      <c r="BC41">
        <v>0.2</v>
      </c>
      <c r="BD41" s="4">
        <v>0.02</v>
      </c>
      <c r="BE41">
        <v>0.4</v>
      </c>
      <c r="BF41" s="4">
        <v>0.04</v>
      </c>
      <c r="BG41">
        <v>11.6</v>
      </c>
      <c r="BH41" s="4">
        <v>9.6699999999999994E-2</v>
      </c>
      <c r="BI41">
        <v>480</v>
      </c>
      <c r="BJ41" s="4">
        <v>0.48</v>
      </c>
      <c r="BK41">
        <v>145</v>
      </c>
      <c r="BL41" s="4">
        <v>4.1399999999999999E-2</v>
      </c>
      <c r="BM41">
        <v>160</v>
      </c>
      <c r="BN41" s="4">
        <v>0.16</v>
      </c>
      <c r="BO41">
        <v>350</v>
      </c>
      <c r="BP41" s="4">
        <v>0.4375</v>
      </c>
      <c r="BQ41">
        <v>0.4</v>
      </c>
      <c r="BR41" s="4">
        <v>0.05</v>
      </c>
      <c r="BS41">
        <v>18</v>
      </c>
      <c r="BT41" s="4">
        <v>0.12</v>
      </c>
      <c r="BU41">
        <v>10</v>
      </c>
      <c r="BV41" s="4">
        <v>3.3300000000000003E-2</v>
      </c>
      <c r="BX41" s="4">
        <v>0</v>
      </c>
      <c r="BY41">
        <v>3</v>
      </c>
      <c r="BZ41" s="4">
        <v>5.45E-2</v>
      </c>
      <c r="CA41">
        <v>2.6</v>
      </c>
      <c r="CB41" s="4">
        <v>0.17330000000000001</v>
      </c>
      <c r="DE41" t="s">
        <v>104</v>
      </c>
    </row>
    <row r="42" spans="1:109" x14ac:dyDescent="0.25">
      <c r="A42" s="1">
        <v>40</v>
      </c>
      <c r="B42" t="s">
        <v>72</v>
      </c>
      <c r="C42" t="s">
        <v>72</v>
      </c>
      <c r="D42">
        <v>1</v>
      </c>
      <c r="E42" t="s">
        <v>235</v>
      </c>
      <c r="G42" t="b">
        <f t="shared" ref="G42:G55" si="2">IF(AND(OR(B42=C42,F42="OK"),NOT(H42="")),TRUE,"XXXXXXXXXXXXXX")</f>
        <v>1</v>
      </c>
      <c r="H42" t="s">
        <v>137</v>
      </c>
      <c r="I42">
        <v>49</v>
      </c>
      <c r="J42" s="4">
        <v>2.4500000000000001E-2</v>
      </c>
      <c r="K42">
        <v>204</v>
      </c>
      <c r="L42" s="4">
        <v>2.4299999999999999E-2</v>
      </c>
      <c r="M42">
        <v>86.4</v>
      </c>
      <c r="N42" s="4">
        <v>4.3200000000000002E-2</v>
      </c>
      <c r="O42">
        <v>3.8</v>
      </c>
      <c r="P42" s="4">
        <v>6.7900000000000002E-2</v>
      </c>
      <c r="Q42">
        <v>5.0999999999999996</v>
      </c>
      <c r="R42" s="4">
        <v>1.9599999999999999E-2</v>
      </c>
      <c r="S42">
        <v>0</v>
      </c>
      <c r="U42">
        <v>0.7</v>
      </c>
      <c r="V42" s="4">
        <v>0.01</v>
      </c>
      <c r="W42">
        <v>0.2</v>
      </c>
      <c r="Y42">
        <v>0</v>
      </c>
      <c r="AA42">
        <v>0.4</v>
      </c>
      <c r="AC42">
        <v>0.1</v>
      </c>
      <c r="AE42">
        <v>0.3</v>
      </c>
      <c r="AG42">
        <v>0</v>
      </c>
      <c r="AI42">
        <v>3.5</v>
      </c>
      <c r="AJ42" s="4">
        <v>0.1</v>
      </c>
      <c r="AK42">
        <v>6.2E-2</v>
      </c>
      <c r="AL42" s="4">
        <v>6.8900000000000003E-2</v>
      </c>
      <c r="AM42">
        <v>0.12</v>
      </c>
      <c r="AN42" s="4">
        <v>0.1091</v>
      </c>
      <c r="AO42">
        <v>0.33</v>
      </c>
      <c r="AP42" s="4">
        <v>0.22</v>
      </c>
      <c r="AQ42">
        <v>1.1000000000000001</v>
      </c>
      <c r="AR42" s="4">
        <v>6.88E-2</v>
      </c>
      <c r="AT42" s="4">
        <v>0</v>
      </c>
      <c r="AU42">
        <v>0.13</v>
      </c>
      <c r="AV42" s="4">
        <v>8.6699999999999999E-2</v>
      </c>
      <c r="AW42">
        <v>110</v>
      </c>
      <c r="AX42" s="4">
        <v>0.36670000000000003</v>
      </c>
      <c r="AY42">
        <v>0</v>
      </c>
      <c r="AZ42" s="4">
        <v>0</v>
      </c>
      <c r="BA42">
        <v>31</v>
      </c>
      <c r="BB42" s="4">
        <v>0.4133</v>
      </c>
      <c r="BC42">
        <v>0</v>
      </c>
      <c r="BD42" s="4">
        <v>0</v>
      </c>
      <c r="BE42">
        <v>5</v>
      </c>
      <c r="BF42" s="4">
        <v>0.5</v>
      </c>
      <c r="BH42" s="4">
        <v>0</v>
      </c>
      <c r="BI42">
        <v>15</v>
      </c>
      <c r="BJ42" s="4">
        <v>1.4999999999999999E-2</v>
      </c>
      <c r="BK42">
        <v>260</v>
      </c>
      <c r="BL42" s="4">
        <v>7.4300000000000005E-2</v>
      </c>
      <c r="BM42">
        <v>210</v>
      </c>
      <c r="BN42" s="4">
        <v>0.21</v>
      </c>
      <c r="BO42">
        <v>75</v>
      </c>
      <c r="BP42" s="4">
        <v>9.3799999999999994E-2</v>
      </c>
      <c r="BQ42">
        <v>9.5</v>
      </c>
      <c r="BR42" s="4">
        <v>1.1875</v>
      </c>
      <c r="BS42">
        <v>0</v>
      </c>
      <c r="BT42" s="4">
        <v>0</v>
      </c>
      <c r="BU42">
        <v>80</v>
      </c>
      <c r="BV42" s="4">
        <v>0.26669999999999999</v>
      </c>
      <c r="BX42" s="4">
        <v>0</v>
      </c>
      <c r="BZ42" s="4">
        <v>0</v>
      </c>
      <c r="CA42">
        <v>1.1100000000000001</v>
      </c>
      <c r="CB42" s="4">
        <v>7.3999999999999996E-2</v>
      </c>
      <c r="DE42" t="s">
        <v>104</v>
      </c>
    </row>
    <row r="43" spans="1:109" x14ac:dyDescent="0.25">
      <c r="A43" s="1">
        <v>41</v>
      </c>
      <c r="B43" t="s">
        <v>115</v>
      </c>
      <c r="C43" t="s">
        <v>36</v>
      </c>
      <c r="D43">
        <v>1</v>
      </c>
      <c r="E43" t="s">
        <v>234</v>
      </c>
      <c r="F43" t="s">
        <v>88</v>
      </c>
      <c r="G43" t="b">
        <f t="shared" si="2"/>
        <v>1</v>
      </c>
      <c r="H43" t="s">
        <v>138</v>
      </c>
      <c r="I43">
        <v>136</v>
      </c>
      <c r="J43" s="4">
        <v>6.8000000000000005E-2</v>
      </c>
      <c r="K43">
        <v>571</v>
      </c>
      <c r="L43" s="4">
        <v>6.8000000000000005E-2</v>
      </c>
      <c r="M43">
        <v>79.400000000000006</v>
      </c>
      <c r="N43" s="4">
        <v>3.9699999999999999E-2</v>
      </c>
      <c r="O43">
        <v>1.4</v>
      </c>
      <c r="P43" s="4">
        <v>2.5000000000000001E-2</v>
      </c>
      <c r="Q43">
        <v>0.2</v>
      </c>
      <c r="R43" s="4">
        <v>8.0000000000000004E-4</v>
      </c>
      <c r="S43" t="s">
        <v>3</v>
      </c>
      <c r="U43">
        <v>13.8</v>
      </c>
      <c r="V43" s="4">
        <v>0.1971</v>
      </c>
      <c r="W43">
        <v>2</v>
      </c>
      <c r="Y43">
        <v>10.3</v>
      </c>
      <c r="AA43">
        <v>1.1000000000000001</v>
      </c>
      <c r="AC43">
        <v>1</v>
      </c>
      <c r="AE43">
        <v>0.1</v>
      </c>
      <c r="AG43" t="s">
        <v>3</v>
      </c>
      <c r="AI43">
        <v>4.2</v>
      </c>
      <c r="AJ43" s="4">
        <v>0.12</v>
      </c>
      <c r="AK43">
        <v>0.05</v>
      </c>
      <c r="AL43" s="4">
        <v>5.5599999999999997E-2</v>
      </c>
      <c r="AM43">
        <v>0.03</v>
      </c>
      <c r="AN43" s="4">
        <v>2.7300000000000001E-2</v>
      </c>
      <c r="AO43">
        <v>0.08</v>
      </c>
      <c r="AP43" s="4">
        <v>5.33E-2</v>
      </c>
      <c r="AQ43">
        <v>0.2</v>
      </c>
      <c r="AR43" s="4">
        <v>1.3299999999999999E-2</v>
      </c>
      <c r="AS43">
        <v>0.02</v>
      </c>
      <c r="AT43" s="4">
        <v>4.0000000000000001E-3</v>
      </c>
      <c r="AU43">
        <v>0.02</v>
      </c>
      <c r="AV43" s="4">
        <v>1.3299999999999999E-2</v>
      </c>
      <c r="AW43">
        <v>3</v>
      </c>
      <c r="AX43" s="4">
        <v>0.01</v>
      </c>
      <c r="AY43" t="s">
        <v>3</v>
      </c>
      <c r="BA43">
        <v>1</v>
      </c>
      <c r="BB43" s="4">
        <v>1.3299999999999999E-2</v>
      </c>
      <c r="BC43" t="s">
        <v>3</v>
      </c>
      <c r="BE43">
        <v>2</v>
      </c>
      <c r="BF43" s="4">
        <v>0.2</v>
      </c>
      <c r="BG43">
        <v>0.7</v>
      </c>
      <c r="BH43" s="4">
        <v>5.7999999999999996E-3</v>
      </c>
      <c r="BI43">
        <v>1720</v>
      </c>
      <c r="BJ43" s="4">
        <v>1.72</v>
      </c>
      <c r="BK43">
        <v>45</v>
      </c>
      <c r="BL43" s="4">
        <v>1.29E-2</v>
      </c>
      <c r="BM43">
        <v>95</v>
      </c>
      <c r="BN43" s="4">
        <v>9.5000000000000001E-2</v>
      </c>
      <c r="BO43">
        <v>17</v>
      </c>
      <c r="BP43" s="4">
        <v>2.1299999999999999E-2</v>
      </c>
      <c r="BQ43">
        <v>1.5</v>
      </c>
      <c r="BR43" s="4">
        <v>0.1875</v>
      </c>
      <c r="BS43">
        <v>2.2999999999999998</v>
      </c>
      <c r="BT43" s="4">
        <v>1.54E-2</v>
      </c>
      <c r="BU43">
        <v>20</v>
      </c>
      <c r="BV43" s="4">
        <v>6.6699999999999995E-2</v>
      </c>
      <c r="BW43">
        <v>0.2</v>
      </c>
      <c r="BX43" s="4">
        <v>0.22220000000000001</v>
      </c>
      <c r="BY43">
        <v>1</v>
      </c>
      <c r="BZ43" s="4">
        <v>1.8200000000000001E-2</v>
      </c>
      <c r="CA43">
        <v>0.2</v>
      </c>
      <c r="CB43" s="4">
        <v>1.3299999999999999E-2</v>
      </c>
      <c r="DE43" t="s">
        <v>104</v>
      </c>
    </row>
    <row r="44" spans="1:109" x14ac:dyDescent="0.25">
      <c r="A44" s="1">
        <v>42</v>
      </c>
      <c r="B44" t="s">
        <v>37</v>
      </c>
      <c r="C44" t="s">
        <v>37</v>
      </c>
      <c r="D44">
        <v>1</v>
      </c>
      <c r="E44" t="s">
        <v>236</v>
      </c>
      <c r="G44" t="b">
        <f t="shared" si="2"/>
        <v>1</v>
      </c>
      <c r="H44" t="s">
        <v>138</v>
      </c>
      <c r="I44">
        <v>9</v>
      </c>
      <c r="J44" s="4">
        <v>4.4999999999999997E-3</v>
      </c>
      <c r="K44">
        <v>38</v>
      </c>
      <c r="L44" s="4">
        <v>4.4999999999999997E-3</v>
      </c>
      <c r="M44">
        <v>96.2</v>
      </c>
      <c r="N44" s="4">
        <v>4.8099999999999997E-2</v>
      </c>
      <c r="O44">
        <v>1</v>
      </c>
      <c r="P44" s="4">
        <v>1.7899999999999999E-2</v>
      </c>
      <c r="Q44">
        <v>0.8</v>
      </c>
      <c r="R44" s="4">
        <v>3.0999999999999999E-3</v>
      </c>
      <c r="S44" t="s">
        <v>3</v>
      </c>
      <c r="U44" t="s">
        <v>3</v>
      </c>
      <c r="W44" t="s">
        <v>3</v>
      </c>
      <c r="Y44" t="s">
        <v>3</v>
      </c>
      <c r="AA44" t="s">
        <v>3</v>
      </c>
      <c r="AC44" t="s">
        <v>3</v>
      </c>
      <c r="AE44" t="s">
        <v>3</v>
      </c>
      <c r="AG44" t="s">
        <v>3</v>
      </c>
      <c r="AI44">
        <v>1</v>
      </c>
      <c r="AJ44" s="4">
        <v>2.86E-2</v>
      </c>
      <c r="AK44">
        <v>0.3</v>
      </c>
      <c r="AL44" s="4">
        <v>0.33329999999999999</v>
      </c>
      <c r="AM44">
        <v>0.1</v>
      </c>
      <c r="AN44" s="4">
        <v>9.0899999999999995E-2</v>
      </c>
      <c r="AO44" t="s">
        <v>3</v>
      </c>
      <c r="AQ44">
        <v>0.5</v>
      </c>
      <c r="AR44" s="4">
        <v>3.1300000000000001E-2</v>
      </c>
      <c r="AS44">
        <v>0.08</v>
      </c>
      <c r="AT44" s="4">
        <v>1.6E-2</v>
      </c>
      <c r="AU44">
        <v>0.1</v>
      </c>
      <c r="AV44" s="4">
        <v>6.6699999999999995E-2</v>
      </c>
      <c r="AW44">
        <v>60</v>
      </c>
      <c r="AX44" s="4">
        <v>0.2</v>
      </c>
      <c r="AY44" t="s">
        <v>3</v>
      </c>
      <c r="BA44">
        <v>20</v>
      </c>
      <c r="BB44" s="4">
        <v>0.26669999999999999</v>
      </c>
      <c r="BC44" t="s">
        <v>3</v>
      </c>
      <c r="BE44" t="s">
        <v>3</v>
      </c>
      <c r="BG44">
        <v>31.8</v>
      </c>
      <c r="BH44" s="4">
        <v>0.26500000000000001</v>
      </c>
      <c r="BI44">
        <v>10</v>
      </c>
      <c r="BJ44" s="4">
        <v>0.01</v>
      </c>
      <c r="BK44">
        <v>250</v>
      </c>
      <c r="BL44" s="4">
        <v>7.1400000000000005E-2</v>
      </c>
      <c r="BM44">
        <v>50</v>
      </c>
      <c r="BN44" s="4">
        <v>0.05</v>
      </c>
      <c r="BO44">
        <v>30</v>
      </c>
      <c r="BP44" s="4">
        <v>3.7499999999999999E-2</v>
      </c>
      <c r="BQ44">
        <v>0.5</v>
      </c>
      <c r="BR44" s="4">
        <v>6.25E-2</v>
      </c>
      <c r="BS44">
        <v>0.3</v>
      </c>
      <c r="BT44" s="4">
        <v>2E-3</v>
      </c>
      <c r="BU44">
        <v>7</v>
      </c>
      <c r="BV44" s="4">
        <v>2.3300000000000001E-2</v>
      </c>
      <c r="BW44">
        <v>0.02</v>
      </c>
      <c r="BX44" s="4">
        <v>2.2200000000000001E-2</v>
      </c>
      <c r="BY44">
        <v>0.5</v>
      </c>
      <c r="BZ44" s="4">
        <v>9.1000000000000004E-3</v>
      </c>
      <c r="CA44">
        <v>0.2</v>
      </c>
      <c r="CB44" s="4">
        <v>1.3299999999999999E-2</v>
      </c>
      <c r="DE44" t="s">
        <v>104</v>
      </c>
    </row>
    <row r="45" spans="1:109" x14ac:dyDescent="0.25">
      <c r="A45" s="1">
        <v>43</v>
      </c>
      <c r="B45" t="s">
        <v>25</v>
      </c>
      <c r="C45" t="s">
        <v>25</v>
      </c>
      <c r="D45">
        <v>1</v>
      </c>
      <c r="E45" t="s">
        <v>236</v>
      </c>
      <c r="G45" t="b">
        <f t="shared" si="2"/>
        <v>1</v>
      </c>
      <c r="H45" t="s">
        <v>138</v>
      </c>
      <c r="I45">
        <v>26</v>
      </c>
      <c r="J45" s="4">
        <v>1.2999999999999999E-2</v>
      </c>
      <c r="K45">
        <v>109</v>
      </c>
      <c r="L45" s="4">
        <v>1.2999999999999999E-2</v>
      </c>
      <c r="M45">
        <v>91.5</v>
      </c>
      <c r="N45" s="4">
        <v>4.58E-2</v>
      </c>
      <c r="O45">
        <v>1</v>
      </c>
      <c r="P45" s="4">
        <v>1.7899999999999999E-2</v>
      </c>
      <c r="Q45">
        <v>4.5</v>
      </c>
      <c r="R45" s="4">
        <v>1.7299999999999999E-2</v>
      </c>
      <c r="S45">
        <v>3.5</v>
      </c>
      <c r="U45" t="s">
        <v>3</v>
      </c>
      <c r="W45" t="s">
        <v>3</v>
      </c>
      <c r="Y45" t="s">
        <v>3</v>
      </c>
      <c r="AA45" t="s">
        <v>3</v>
      </c>
      <c r="AC45" t="s">
        <v>3</v>
      </c>
      <c r="AE45" t="s">
        <v>3</v>
      </c>
      <c r="AG45" t="s">
        <v>3</v>
      </c>
      <c r="AI45">
        <v>2</v>
      </c>
      <c r="AJ45" s="4">
        <v>5.7099999999999998E-2</v>
      </c>
      <c r="AK45">
        <v>0.09</v>
      </c>
      <c r="AL45" s="4">
        <v>0.1</v>
      </c>
      <c r="AM45">
        <v>0.03</v>
      </c>
      <c r="AN45" s="4">
        <v>2.7300000000000001E-2</v>
      </c>
      <c r="AO45">
        <v>0.06</v>
      </c>
      <c r="AP45" s="4">
        <v>0.04</v>
      </c>
      <c r="AQ45">
        <v>1</v>
      </c>
      <c r="AR45" s="4">
        <v>6.25E-2</v>
      </c>
      <c r="AS45">
        <v>0.3</v>
      </c>
      <c r="AT45" s="4">
        <v>0.06</v>
      </c>
      <c r="AU45">
        <v>0.15</v>
      </c>
      <c r="AV45" s="4">
        <v>0.1</v>
      </c>
      <c r="AW45">
        <v>50</v>
      </c>
      <c r="AX45" s="4">
        <v>0.16669999999999999</v>
      </c>
      <c r="AY45" t="s">
        <v>3</v>
      </c>
      <c r="BA45">
        <v>150</v>
      </c>
      <c r="BB45" s="4">
        <v>2</v>
      </c>
      <c r="BC45" t="s">
        <v>3</v>
      </c>
      <c r="BE45">
        <v>1.58</v>
      </c>
      <c r="BF45" s="4">
        <v>0.158</v>
      </c>
      <c r="BG45">
        <v>4.9000000000000004</v>
      </c>
      <c r="BH45" s="4">
        <v>4.0800000000000003E-2</v>
      </c>
      <c r="BI45">
        <v>10</v>
      </c>
      <c r="BJ45" s="4">
        <v>0.01</v>
      </c>
      <c r="BK45">
        <v>350</v>
      </c>
      <c r="BL45" s="4">
        <v>0.1</v>
      </c>
      <c r="BM45">
        <v>20</v>
      </c>
      <c r="BN45" s="4">
        <v>0.02</v>
      </c>
      <c r="BO45">
        <v>5</v>
      </c>
      <c r="BP45" s="4">
        <v>6.3E-3</v>
      </c>
      <c r="BQ45">
        <v>0.4</v>
      </c>
      <c r="BR45" s="4">
        <v>0.05</v>
      </c>
      <c r="BS45">
        <v>1</v>
      </c>
      <c r="BT45" s="4">
        <v>6.7000000000000002E-3</v>
      </c>
      <c r="BU45">
        <v>10</v>
      </c>
      <c r="BV45" s="4">
        <v>3.3300000000000003E-2</v>
      </c>
      <c r="BW45">
        <v>0.03</v>
      </c>
      <c r="BX45" s="4">
        <v>3.3300000000000003E-2</v>
      </c>
      <c r="BY45">
        <v>0.1</v>
      </c>
      <c r="BZ45" s="4">
        <v>1.8E-3</v>
      </c>
      <c r="CA45">
        <v>0.25</v>
      </c>
      <c r="CB45" s="4">
        <v>1.67E-2</v>
      </c>
      <c r="DE45" t="s">
        <v>104</v>
      </c>
    </row>
    <row r="46" spans="1:109" x14ac:dyDescent="0.25">
      <c r="A46" s="1">
        <v>44</v>
      </c>
      <c r="B46" t="s">
        <v>116</v>
      </c>
      <c r="C46" t="s">
        <v>117</v>
      </c>
      <c r="D46">
        <v>1</v>
      </c>
      <c r="E46" t="s">
        <v>235</v>
      </c>
      <c r="G46" t="b">
        <f t="shared" si="2"/>
        <v>1</v>
      </c>
      <c r="H46" t="s">
        <v>138</v>
      </c>
      <c r="I46">
        <v>415</v>
      </c>
      <c r="J46" s="4">
        <v>0.20749999999999999</v>
      </c>
      <c r="K46">
        <v>1737</v>
      </c>
      <c r="L46" s="4">
        <v>0.20749999999999999</v>
      </c>
      <c r="M46">
        <v>25</v>
      </c>
      <c r="N46" s="4">
        <v>1.2500000000000001E-2</v>
      </c>
      <c r="O46">
        <v>37.86</v>
      </c>
      <c r="P46" s="4">
        <v>0.67610000000000003</v>
      </c>
      <c r="Q46">
        <v>3.41</v>
      </c>
      <c r="R46" s="4">
        <v>1.3100000000000001E-2</v>
      </c>
      <c r="S46">
        <v>0.9</v>
      </c>
      <c r="U46">
        <v>27.34</v>
      </c>
      <c r="V46" s="4">
        <v>0.3906</v>
      </c>
      <c r="W46">
        <v>17.37</v>
      </c>
      <c r="Y46">
        <v>8.734</v>
      </c>
      <c r="AA46">
        <v>0.66100000000000003</v>
      </c>
      <c r="AC46">
        <v>0.23</v>
      </c>
      <c r="AE46">
        <v>0.66100000000000003</v>
      </c>
      <c r="AG46">
        <v>72</v>
      </c>
      <c r="AI46">
        <v>0</v>
      </c>
      <c r="AJ46" s="4">
        <v>0</v>
      </c>
      <c r="AK46">
        <v>0.22</v>
      </c>
      <c r="AL46" s="4">
        <v>0.24779999999999999</v>
      </c>
      <c r="AM46">
        <v>4.1000000000000002E-2</v>
      </c>
      <c r="AN46" s="4">
        <v>3.73E-2</v>
      </c>
      <c r="AO46">
        <v>0.35199999999999998</v>
      </c>
      <c r="AP46" s="4">
        <v>0.23469999999999999</v>
      </c>
      <c r="AQ46">
        <v>0.28699999999999998</v>
      </c>
      <c r="AR46" s="4">
        <v>1.7899999999999999E-2</v>
      </c>
      <c r="AS46">
        <v>0.52700000000000002</v>
      </c>
      <c r="AT46" s="4">
        <v>0.10539999999999999</v>
      </c>
      <c r="AU46">
        <v>0.105</v>
      </c>
      <c r="AV46" s="4">
        <v>7.0000000000000007E-2</v>
      </c>
      <c r="AW46">
        <v>8</v>
      </c>
      <c r="AX46" s="4">
        <v>2.6700000000000002E-2</v>
      </c>
      <c r="AY46">
        <v>1.4</v>
      </c>
      <c r="AZ46" s="4">
        <v>0.5</v>
      </c>
      <c r="BA46">
        <v>0</v>
      </c>
      <c r="BB46" s="4">
        <v>0</v>
      </c>
      <c r="BC46">
        <v>0.5</v>
      </c>
      <c r="BD46" s="4">
        <v>0.05</v>
      </c>
      <c r="BE46">
        <v>0.25</v>
      </c>
      <c r="BF46" s="4">
        <v>2.5000000000000001E-2</v>
      </c>
      <c r="BG46">
        <v>1.9</v>
      </c>
      <c r="BH46" s="4">
        <v>1.5800000000000002E-2</v>
      </c>
      <c r="BI46">
        <v>1696</v>
      </c>
      <c r="BJ46" s="4">
        <v>1.696</v>
      </c>
      <c r="BK46">
        <v>97</v>
      </c>
      <c r="BL46" s="4">
        <v>2.7699999999999999E-2</v>
      </c>
      <c r="BM46">
        <v>1253</v>
      </c>
      <c r="BN46" s="4">
        <v>1.2529999999999999</v>
      </c>
      <c r="BO46">
        <v>735</v>
      </c>
      <c r="BP46" s="4">
        <v>0.91879999999999995</v>
      </c>
      <c r="BQ46">
        <v>0.87</v>
      </c>
      <c r="BR46" s="4">
        <v>0.10879999999999999</v>
      </c>
      <c r="BS46">
        <v>72</v>
      </c>
      <c r="BT46" s="4">
        <v>0.48</v>
      </c>
      <c r="BU46">
        <v>51</v>
      </c>
      <c r="BV46" s="4">
        <v>0.17</v>
      </c>
      <c r="BW46">
        <v>3.6999999999999998E-2</v>
      </c>
      <c r="BX46" s="4">
        <v>4.1099999999999998E-2</v>
      </c>
      <c r="BY46">
        <v>23.9</v>
      </c>
      <c r="BZ46" s="4">
        <v>0.4345</v>
      </c>
      <c r="CA46">
        <v>3.19</v>
      </c>
      <c r="CB46" s="4">
        <v>0.2127</v>
      </c>
      <c r="DE46" t="s">
        <v>104</v>
      </c>
    </row>
    <row r="47" spans="1:109" x14ac:dyDescent="0.25">
      <c r="A47" s="1">
        <v>45</v>
      </c>
      <c r="B47" t="s">
        <v>73</v>
      </c>
      <c r="C47" t="s">
        <v>118</v>
      </c>
      <c r="D47">
        <v>1</v>
      </c>
      <c r="E47" t="s">
        <v>233</v>
      </c>
      <c r="F47" t="s">
        <v>88</v>
      </c>
      <c r="G47" t="b">
        <f t="shared" si="2"/>
        <v>1</v>
      </c>
      <c r="H47" t="s">
        <v>137</v>
      </c>
      <c r="I47">
        <v>134</v>
      </c>
      <c r="J47" s="4">
        <v>6.7000000000000004E-2</v>
      </c>
      <c r="K47">
        <v>564</v>
      </c>
      <c r="L47" s="4">
        <v>6.7100000000000007E-2</v>
      </c>
      <c r="M47">
        <v>65.599999999999994</v>
      </c>
      <c r="N47" s="4">
        <v>3.2800000000000003E-2</v>
      </c>
      <c r="O47">
        <v>5.6</v>
      </c>
      <c r="P47" s="4">
        <v>0.1</v>
      </c>
      <c r="Q47">
        <v>23.7</v>
      </c>
      <c r="R47" s="4">
        <v>9.1200000000000003E-2</v>
      </c>
      <c r="S47">
        <v>0.4</v>
      </c>
      <c r="U47">
        <v>0.9</v>
      </c>
      <c r="V47" s="4">
        <v>1.29E-2</v>
      </c>
      <c r="W47">
        <v>0.1</v>
      </c>
      <c r="Y47">
        <v>0.1</v>
      </c>
      <c r="AA47">
        <v>0.3</v>
      </c>
      <c r="AC47">
        <v>0.3</v>
      </c>
      <c r="AE47">
        <v>0</v>
      </c>
      <c r="AG47">
        <v>0</v>
      </c>
      <c r="AI47">
        <v>4.2</v>
      </c>
      <c r="AJ47" s="4">
        <v>0.12</v>
      </c>
      <c r="AK47">
        <v>0</v>
      </c>
      <c r="AL47" s="4">
        <v>0</v>
      </c>
      <c r="AM47">
        <v>0.1</v>
      </c>
      <c r="AN47" s="4">
        <v>9.0899999999999995E-2</v>
      </c>
      <c r="AO47">
        <v>0.02</v>
      </c>
      <c r="AP47" s="4">
        <v>1.3299999999999999E-2</v>
      </c>
      <c r="AQ47">
        <v>2.5</v>
      </c>
      <c r="AR47" s="4">
        <v>0.15629999999999999</v>
      </c>
      <c r="AT47" s="4">
        <v>0</v>
      </c>
      <c r="AU47">
        <v>3.0000000000000001E-3</v>
      </c>
      <c r="AV47" s="4">
        <v>2E-3</v>
      </c>
      <c r="AW47">
        <v>10.7</v>
      </c>
      <c r="AX47" s="4">
        <v>3.5700000000000003E-2</v>
      </c>
      <c r="AY47">
        <v>0</v>
      </c>
      <c r="AZ47" s="4">
        <v>0</v>
      </c>
      <c r="BA47">
        <v>0</v>
      </c>
      <c r="BB47" s="4">
        <v>0</v>
      </c>
      <c r="BC47">
        <v>0</v>
      </c>
      <c r="BD47" s="4">
        <v>0</v>
      </c>
      <c r="BE47">
        <v>0.2</v>
      </c>
      <c r="BF47" s="4">
        <v>0.02</v>
      </c>
      <c r="BG47">
        <v>0.7</v>
      </c>
      <c r="BH47" s="4">
        <v>5.7999999999999996E-3</v>
      </c>
      <c r="BI47">
        <v>5</v>
      </c>
      <c r="BJ47" s="4">
        <v>5.0000000000000001E-3</v>
      </c>
      <c r="BK47">
        <v>70</v>
      </c>
      <c r="BL47" s="4">
        <v>0.02</v>
      </c>
      <c r="BM47">
        <v>25</v>
      </c>
      <c r="BN47" s="4">
        <v>2.5000000000000001E-2</v>
      </c>
      <c r="BO47">
        <v>129</v>
      </c>
      <c r="BP47" s="4">
        <v>0.1613</v>
      </c>
      <c r="BQ47">
        <v>1.7</v>
      </c>
      <c r="BR47" s="4">
        <v>0.21249999999999999</v>
      </c>
      <c r="BS47">
        <v>1</v>
      </c>
      <c r="BT47" s="4">
        <v>6.7000000000000002E-3</v>
      </c>
      <c r="BU47">
        <v>47</v>
      </c>
      <c r="BV47" s="4">
        <v>0.15670000000000001</v>
      </c>
      <c r="BW47">
        <v>0.22</v>
      </c>
      <c r="BX47" s="4">
        <v>0.24440000000000001</v>
      </c>
      <c r="BY47">
        <v>11</v>
      </c>
      <c r="BZ47" s="4">
        <v>0.2</v>
      </c>
      <c r="CA47">
        <v>1.3</v>
      </c>
      <c r="CB47" s="4">
        <v>8.6699999999999999E-2</v>
      </c>
      <c r="CC47">
        <v>0</v>
      </c>
      <c r="DE47" t="s">
        <v>104</v>
      </c>
    </row>
    <row r="48" spans="1:109" x14ac:dyDescent="0.25">
      <c r="A48" s="1">
        <v>46</v>
      </c>
      <c r="B48" t="s">
        <v>119</v>
      </c>
      <c r="C48" t="s">
        <v>38</v>
      </c>
      <c r="D48">
        <v>1</v>
      </c>
      <c r="E48" t="s">
        <v>235</v>
      </c>
      <c r="F48" t="s">
        <v>88</v>
      </c>
      <c r="G48" t="b">
        <f t="shared" si="2"/>
        <v>1</v>
      </c>
      <c r="H48" t="s">
        <v>137</v>
      </c>
      <c r="I48">
        <v>30</v>
      </c>
      <c r="J48" s="4">
        <v>1.4999999999999999E-2</v>
      </c>
      <c r="K48">
        <v>127</v>
      </c>
      <c r="L48" s="4">
        <v>1.5100000000000001E-2</v>
      </c>
      <c r="M48">
        <v>91</v>
      </c>
      <c r="N48" s="4">
        <v>4.5499999999999999E-2</v>
      </c>
      <c r="O48">
        <v>1.8</v>
      </c>
      <c r="P48" s="4">
        <v>3.2099999999999997E-2</v>
      </c>
      <c r="Q48">
        <v>4.2</v>
      </c>
      <c r="R48" s="4">
        <v>1.6199999999999999E-2</v>
      </c>
      <c r="S48">
        <v>4.2</v>
      </c>
      <c r="U48">
        <v>0.3</v>
      </c>
      <c r="V48" s="4">
        <v>4.3E-3</v>
      </c>
      <c r="W48" t="s">
        <v>3</v>
      </c>
      <c r="Y48" t="s">
        <v>3</v>
      </c>
      <c r="AA48" t="s">
        <v>3</v>
      </c>
      <c r="AC48" t="s">
        <v>3</v>
      </c>
      <c r="AE48" t="s">
        <v>3</v>
      </c>
      <c r="AG48" t="s">
        <v>3</v>
      </c>
      <c r="AI48">
        <v>1.8</v>
      </c>
      <c r="AJ48" s="4">
        <v>5.1400000000000001E-2</v>
      </c>
      <c r="AK48">
        <v>4.8000000000000001E-2</v>
      </c>
      <c r="AL48" s="4">
        <v>5.33E-2</v>
      </c>
      <c r="AM48">
        <v>0.12</v>
      </c>
      <c r="AN48" s="4">
        <v>0.1091</v>
      </c>
      <c r="AO48">
        <v>0.15</v>
      </c>
      <c r="AP48" s="4">
        <v>0.1</v>
      </c>
      <c r="AQ48">
        <v>1.2</v>
      </c>
      <c r="AR48" s="4">
        <v>7.4999999999999997E-2</v>
      </c>
      <c r="AS48">
        <v>0.27</v>
      </c>
      <c r="AT48" s="4">
        <v>5.3999999999999999E-2</v>
      </c>
      <c r="AU48">
        <v>0.28000000000000003</v>
      </c>
      <c r="AV48" s="4">
        <v>0.1867</v>
      </c>
      <c r="AW48">
        <v>23</v>
      </c>
      <c r="AX48" s="4">
        <v>7.6700000000000004E-2</v>
      </c>
      <c r="AY48" t="s">
        <v>3</v>
      </c>
      <c r="BA48">
        <v>144</v>
      </c>
      <c r="BB48" s="4">
        <v>1.92</v>
      </c>
      <c r="BC48" t="s">
        <v>3</v>
      </c>
      <c r="BE48">
        <v>1</v>
      </c>
      <c r="BF48" s="4">
        <v>0.1</v>
      </c>
      <c r="BG48">
        <v>14</v>
      </c>
      <c r="BH48" s="4">
        <v>0.1167</v>
      </c>
      <c r="BI48">
        <v>12</v>
      </c>
      <c r="BJ48" s="4">
        <v>1.2E-2</v>
      </c>
      <c r="BK48">
        <v>440</v>
      </c>
      <c r="BL48" s="4">
        <v>0.12570000000000001</v>
      </c>
      <c r="BM48">
        <v>16</v>
      </c>
      <c r="BN48" s="4">
        <v>1.6E-2</v>
      </c>
      <c r="BO48">
        <v>39</v>
      </c>
      <c r="BP48" s="4">
        <v>4.8800000000000003E-2</v>
      </c>
      <c r="BQ48">
        <v>1</v>
      </c>
      <c r="BR48" s="4">
        <v>0.125</v>
      </c>
      <c r="BS48" t="s">
        <v>3</v>
      </c>
      <c r="BU48">
        <v>21</v>
      </c>
      <c r="BV48" s="4">
        <v>7.0000000000000007E-2</v>
      </c>
      <c r="BW48">
        <v>0.17</v>
      </c>
      <c r="BX48" s="4">
        <v>0.18890000000000001</v>
      </c>
      <c r="BZ48" s="4">
        <v>0</v>
      </c>
      <c r="CA48">
        <v>0.3</v>
      </c>
      <c r="CB48" s="4">
        <v>0.02</v>
      </c>
      <c r="DE48" t="s">
        <v>13</v>
      </c>
    </row>
    <row r="49" spans="1:109" x14ac:dyDescent="0.25">
      <c r="A49" s="1">
        <v>47</v>
      </c>
      <c r="B49" t="s">
        <v>74</v>
      </c>
      <c r="C49" t="s">
        <v>39</v>
      </c>
      <c r="D49">
        <v>1</v>
      </c>
      <c r="E49" t="s">
        <v>234</v>
      </c>
      <c r="F49" t="s">
        <v>88</v>
      </c>
      <c r="G49" t="b">
        <f t="shared" si="2"/>
        <v>1</v>
      </c>
      <c r="H49" t="s">
        <v>138</v>
      </c>
      <c r="I49">
        <v>39</v>
      </c>
      <c r="J49" s="4">
        <v>1.95E-2</v>
      </c>
      <c r="K49">
        <v>162</v>
      </c>
      <c r="L49" s="4">
        <v>1.9300000000000001E-2</v>
      </c>
      <c r="M49">
        <v>87.5</v>
      </c>
      <c r="N49" s="4">
        <v>4.3799999999999999E-2</v>
      </c>
      <c r="O49">
        <v>0.8</v>
      </c>
      <c r="P49" s="4">
        <v>1.43E-2</v>
      </c>
      <c r="Q49">
        <v>8.6999999999999993</v>
      </c>
      <c r="R49" s="4">
        <v>3.3500000000000002E-2</v>
      </c>
      <c r="S49">
        <v>8.1999999999999993</v>
      </c>
      <c r="U49">
        <v>0.1</v>
      </c>
      <c r="V49" s="4">
        <v>1.4E-3</v>
      </c>
      <c r="W49" t="s">
        <v>3</v>
      </c>
      <c r="Y49" t="s">
        <v>3</v>
      </c>
      <c r="AA49" t="s">
        <v>3</v>
      </c>
      <c r="AC49" t="s">
        <v>3</v>
      </c>
      <c r="AE49" t="s">
        <v>3</v>
      </c>
      <c r="AG49" t="s">
        <v>3</v>
      </c>
      <c r="AI49">
        <v>1.4</v>
      </c>
      <c r="AJ49" s="4">
        <v>0.04</v>
      </c>
      <c r="AK49">
        <v>0.01</v>
      </c>
      <c r="AL49" s="4">
        <v>1.11E-2</v>
      </c>
      <c r="AM49">
        <v>0.01</v>
      </c>
      <c r="AN49" s="4">
        <v>9.1000000000000004E-3</v>
      </c>
      <c r="AO49">
        <v>0.02</v>
      </c>
      <c r="AP49" s="4">
        <v>1.3299999999999999E-2</v>
      </c>
      <c r="AQ49">
        <v>0.02</v>
      </c>
      <c r="AR49" s="4">
        <v>1.2999999999999999E-3</v>
      </c>
      <c r="AS49">
        <v>0.15</v>
      </c>
      <c r="AT49" s="4">
        <v>0.03</v>
      </c>
      <c r="AU49">
        <v>0.02</v>
      </c>
      <c r="AV49" s="4">
        <v>1.3299999999999999E-2</v>
      </c>
      <c r="AW49">
        <v>2</v>
      </c>
      <c r="AX49" s="4">
        <v>6.7000000000000002E-3</v>
      </c>
      <c r="AY49" t="s">
        <v>3</v>
      </c>
      <c r="BA49">
        <v>9</v>
      </c>
      <c r="BB49" s="4">
        <v>0.12</v>
      </c>
      <c r="BC49" t="s">
        <v>3</v>
      </c>
      <c r="BE49" t="s">
        <v>3</v>
      </c>
      <c r="BG49">
        <v>5.8</v>
      </c>
      <c r="BH49" s="4">
        <v>4.8300000000000003E-2</v>
      </c>
      <c r="BI49">
        <v>1</v>
      </c>
      <c r="BJ49" s="4">
        <v>1E-3</v>
      </c>
      <c r="BK49">
        <v>205</v>
      </c>
      <c r="BL49" s="4">
        <v>5.8599999999999999E-2</v>
      </c>
      <c r="BM49">
        <v>7</v>
      </c>
      <c r="BN49" s="4">
        <v>7.0000000000000001E-3</v>
      </c>
      <c r="BO49">
        <v>23</v>
      </c>
      <c r="BP49" s="4">
        <v>2.8799999999999999E-2</v>
      </c>
      <c r="BQ49">
        <v>0.2</v>
      </c>
      <c r="BR49" s="4">
        <v>2.5000000000000001E-2</v>
      </c>
      <c r="BS49" t="s">
        <v>3</v>
      </c>
      <c r="BU49">
        <v>8</v>
      </c>
      <c r="BV49" s="4">
        <v>2.6700000000000002E-2</v>
      </c>
      <c r="BW49">
        <v>0.06</v>
      </c>
      <c r="BX49" s="4">
        <v>6.6699999999999995E-2</v>
      </c>
      <c r="BY49">
        <v>0.1</v>
      </c>
      <c r="BZ49" s="4">
        <v>1.8E-3</v>
      </c>
      <c r="CA49">
        <v>0.1</v>
      </c>
      <c r="CB49" s="4">
        <v>6.7000000000000002E-3</v>
      </c>
      <c r="DE49" t="s">
        <v>104</v>
      </c>
    </row>
    <row r="50" spans="1:109" x14ac:dyDescent="0.25">
      <c r="A50" s="1">
        <v>48</v>
      </c>
      <c r="B50" t="s">
        <v>75</v>
      </c>
      <c r="C50" t="s">
        <v>40</v>
      </c>
      <c r="D50">
        <v>1</v>
      </c>
      <c r="E50" t="s">
        <v>236</v>
      </c>
      <c r="F50" t="s">
        <v>88</v>
      </c>
      <c r="G50" t="b">
        <f t="shared" si="2"/>
        <v>1</v>
      </c>
      <c r="H50" t="s">
        <v>137</v>
      </c>
      <c r="I50">
        <v>433</v>
      </c>
      <c r="J50" s="4">
        <v>0.2165</v>
      </c>
      <c r="K50">
        <v>1179</v>
      </c>
      <c r="L50" s="4">
        <v>0.1404</v>
      </c>
      <c r="M50">
        <v>39.1</v>
      </c>
      <c r="N50" s="4">
        <v>1.9599999999999999E-2</v>
      </c>
      <c r="O50">
        <v>10.199999999999999</v>
      </c>
      <c r="P50" s="4">
        <v>0.18210000000000001</v>
      </c>
      <c r="Q50">
        <v>5.0999999999999996</v>
      </c>
      <c r="R50" s="4">
        <v>1.9599999999999999E-2</v>
      </c>
      <c r="S50">
        <v>2.5</v>
      </c>
      <c r="U50">
        <v>40.9</v>
      </c>
      <c r="V50" s="4">
        <v>0.58430000000000004</v>
      </c>
      <c r="W50">
        <v>7.3</v>
      </c>
      <c r="Y50">
        <v>24.7</v>
      </c>
      <c r="AA50">
        <v>6.2</v>
      </c>
      <c r="AC50">
        <v>5.8</v>
      </c>
      <c r="AE50">
        <v>0.4</v>
      </c>
      <c r="AG50">
        <v>9.5</v>
      </c>
      <c r="AI50">
        <v>1.7</v>
      </c>
      <c r="AJ50" s="4">
        <v>4.8599999999999997E-2</v>
      </c>
      <c r="AK50">
        <v>3.5999999999999997E-2</v>
      </c>
      <c r="AL50" s="4">
        <v>0.04</v>
      </c>
      <c r="AM50">
        <v>0.17</v>
      </c>
      <c r="AN50" s="4">
        <v>0.1545</v>
      </c>
      <c r="AO50">
        <v>0.23</v>
      </c>
      <c r="AP50" s="4">
        <v>0.15329999999999999</v>
      </c>
      <c r="AQ50">
        <v>1.1000000000000001</v>
      </c>
      <c r="AR50" s="4">
        <v>6.88E-2</v>
      </c>
      <c r="AT50" s="4">
        <v>0</v>
      </c>
      <c r="AU50">
        <v>7.0000000000000007E-2</v>
      </c>
      <c r="AV50" s="4">
        <v>4.6699999999999998E-2</v>
      </c>
      <c r="AW50">
        <v>15.2</v>
      </c>
      <c r="AX50" s="4">
        <v>5.0700000000000002E-2</v>
      </c>
      <c r="AY50">
        <v>0.23</v>
      </c>
      <c r="AZ50" s="4">
        <v>8.2100000000000006E-2</v>
      </c>
      <c r="BA50">
        <v>14</v>
      </c>
      <c r="BB50" s="4">
        <v>0.1867</v>
      </c>
      <c r="BC50">
        <v>0</v>
      </c>
      <c r="BD50" s="4">
        <v>0</v>
      </c>
      <c r="BE50">
        <v>5.6</v>
      </c>
      <c r="BF50" s="4">
        <v>0.56000000000000005</v>
      </c>
      <c r="BG50">
        <v>188</v>
      </c>
      <c r="BH50" s="4">
        <v>1.5667</v>
      </c>
      <c r="BI50">
        <v>880</v>
      </c>
      <c r="BJ50" s="4">
        <v>0.88</v>
      </c>
      <c r="BK50">
        <v>252</v>
      </c>
      <c r="BL50" s="4">
        <v>7.1999999999999995E-2</v>
      </c>
      <c r="BM50">
        <v>221</v>
      </c>
      <c r="BN50" s="4">
        <v>0.221</v>
      </c>
      <c r="BO50">
        <v>212</v>
      </c>
      <c r="BP50" s="4">
        <v>0.26500000000000001</v>
      </c>
      <c r="BQ50">
        <v>3.2</v>
      </c>
      <c r="BR50" s="4">
        <v>0.4</v>
      </c>
      <c r="BS50">
        <v>4.9000000000000004</v>
      </c>
      <c r="BT50" s="4">
        <v>3.27E-2</v>
      </c>
      <c r="BU50">
        <v>50</v>
      </c>
      <c r="BV50" s="4">
        <v>0.16669999999999999</v>
      </c>
      <c r="BW50">
        <v>0.21</v>
      </c>
      <c r="BX50" s="4">
        <v>0.23330000000000001</v>
      </c>
      <c r="BY50">
        <v>1</v>
      </c>
      <c r="BZ50" s="4">
        <v>1.8200000000000001E-2</v>
      </c>
      <c r="CA50">
        <v>1.45</v>
      </c>
      <c r="CB50" s="4">
        <v>9.6699999999999994E-2</v>
      </c>
      <c r="DE50" t="s">
        <v>13</v>
      </c>
    </row>
    <row r="51" spans="1:109" x14ac:dyDescent="0.25">
      <c r="A51" s="1">
        <v>49</v>
      </c>
      <c r="B51" t="s">
        <v>76</v>
      </c>
      <c r="C51" t="s">
        <v>41</v>
      </c>
      <c r="D51">
        <v>1</v>
      </c>
      <c r="E51" t="s">
        <v>235</v>
      </c>
      <c r="G51" t="b">
        <f t="shared" si="2"/>
        <v>1</v>
      </c>
      <c r="H51" t="s">
        <v>138</v>
      </c>
      <c r="I51">
        <v>30</v>
      </c>
      <c r="J51" s="4">
        <v>1.4999999999999999E-2</v>
      </c>
      <c r="K51">
        <v>125</v>
      </c>
      <c r="L51" s="4">
        <v>1.49E-2</v>
      </c>
      <c r="M51">
        <v>87</v>
      </c>
      <c r="N51" s="4">
        <v>4.3499999999999997E-2</v>
      </c>
      <c r="O51">
        <v>4</v>
      </c>
      <c r="P51" s="4">
        <v>7.1400000000000005E-2</v>
      </c>
      <c r="Q51">
        <v>1</v>
      </c>
      <c r="R51" s="4">
        <v>3.8E-3</v>
      </c>
      <c r="S51" t="s">
        <v>3</v>
      </c>
      <c r="U51" t="s">
        <v>3</v>
      </c>
      <c r="W51" t="s">
        <v>3</v>
      </c>
      <c r="AC51" t="s">
        <v>3</v>
      </c>
      <c r="AE51" t="s">
        <v>3</v>
      </c>
      <c r="AG51" t="s">
        <v>3</v>
      </c>
      <c r="AI51">
        <v>5</v>
      </c>
      <c r="AJ51" s="4">
        <v>0.1429</v>
      </c>
      <c r="AK51">
        <v>0.9</v>
      </c>
      <c r="AL51" s="7">
        <v>1</v>
      </c>
      <c r="AM51">
        <v>0.06</v>
      </c>
      <c r="AN51" s="4">
        <v>5.45E-2</v>
      </c>
      <c r="AO51">
        <v>0.3</v>
      </c>
      <c r="AP51" s="4">
        <v>0.2</v>
      </c>
      <c r="AQ51">
        <v>1.4</v>
      </c>
      <c r="AR51" s="4">
        <v>8.7499999999999994E-2</v>
      </c>
      <c r="AS51">
        <v>0.4</v>
      </c>
      <c r="AT51" s="4">
        <v>0.08</v>
      </c>
      <c r="AU51">
        <v>0.12</v>
      </c>
      <c r="AV51" s="4">
        <v>0.08</v>
      </c>
      <c r="AW51">
        <v>170</v>
      </c>
      <c r="AX51" s="4">
        <v>0.56669999999999998</v>
      </c>
      <c r="AY51" t="s">
        <v>3</v>
      </c>
      <c r="BA51">
        <v>125</v>
      </c>
      <c r="BB51" s="4">
        <v>1.6667000000000001</v>
      </c>
      <c r="BC51" t="s">
        <v>3</v>
      </c>
      <c r="BE51">
        <v>1.7</v>
      </c>
      <c r="BF51" s="4">
        <v>0.17</v>
      </c>
      <c r="BG51">
        <v>548</v>
      </c>
      <c r="BH51" s="4">
        <v>4.5667</v>
      </c>
      <c r="BI51">
        <v>25</v>
      </c>
      <c r="BJ51" s="4">
        <v>2.5000000000000001E-2</v>
      </c>
      <c r="BK51">
        <v>700</v>
      </c>
      <c r="BL51" s="4">
        <v>0.2</v>
      </c>
      <c r="BM51">
        <v>40</v>
      </c>
      <c r="BN51" s="4">
        <v>0.04</v>
      </c>
      <c r="BO51">
        <v>30</v>
      </c>
      <c r="BP51" s="4">
        <v>3.7499999999999999E-2</v>
      </c>
      <c r="BQ51">
        <v>7.1</v>
      </c>
      <c r="BR51" s="4">
        <v>0.88749999999999996</v>
      </c>
      <c r="BS51" t="s">
        <v>3</v>
      </c>
      <c r="BU51">
        <v>23</v>
      </c>
      <c r="BV51" s="4">
        <v>7.6700000000000004E-2</v>
      </c>
      <c r="BW51">
        <v>0.03</v>
      </c>
      <c r="BX51" s="4">
        <v>3.3300000000000003E-2</v>
      </c>
      <c r="BY51">
        <v>1</v>
      </c>
      <c r="BZ51" s="4">
        <v>1.8200000000000001E-2</v>
      </c>
      <c r="CA51">
        <v>0.7</v>
      </c>
      <c r="CB51" s="4">
        <v>4.6699999999999998E-2</v>
      </c>
      <c r="DE51" t="s">
        <v>13</v>
      </c>
    </row>
    <row r="52" spans="1:109" x14ac:dyDescent="0.25">
      <c r="A52" s="1">
        <v>50</v>
      </c>
      <c r="B52" t="s">
        <v>42</v>
      </c>
      <c r="C52" t="s">
        <v>42</v>
      </c>
      <c r="D52">
        <v>1</v>
      </c>
      <c r="E52" t="s">
        <v>235</v>
      </c>
      <c r="G52" t="b">
        <f t="shared" si="2"/>
        <v>1</v>
      </c>
      <c r="H52" t="s">
        <v>138</v>
      </c>
      <c r="I52">
        <v>635</v>
      </c>
      <c r="J52" s="4">
        <v>0.3175</v>
      </c>
      <c r="K52">
        <v>2659</v>
      </c>
      <c r="L52" s="4">
        <v>0.3165</v>
      </c>
      <c r="M52">
        <v>2.4</v>
      </c>
      <c r="N52" s="4">
        <v>1.1999999999999999E-3</v>
      </c>
      <c r="O52">
        <v>24</v>
      </c>
      <c r="P52" s="4">
        <v>0.42859999999999998</v>
      </c>
      <c r="Q52">
        <v>13.5</v>
      </c>
      <c r="R52" s="4">
        <v>5.1900000000000002E-2</v>
      </c>
      <c r="S52">
        <v>0.1</v>
      </c>
      <c r="U52">
        <v>52.5</v>
      </c>
      <c r="V52" s="4">
        <v>0.75</v>
      </c>
      <c r="W52">
        <v>7.5</v>
      </c>
      <c r="Y52">
        <v>19.2</v>
      </c>
      <c r="AA52">
        <v>21.7</v>
      </c>
      <c r="AC52">
        <v>20.7</v>
      </c>
      <c r="AE52">
        <v>0.7</v>
      </c>
      <c r="AG52" t="s">
        <v>3</v>
      </c>
      <c r="AI52">
        <v>3.6</v>
      </c>
      <c r="AJ52" s="4">
        <v>0.10290000000000001</v>
      </c>
      <c r="AK52">
        <v>3.0000000000000001E-3</v>
      </c>
      <c r="AL52" s="4">
        <v>3.3E-3</v>
      </c>
      <c r="AM52">
        <v>0.7</v>
      </c>
      <c r="AN52" s="4">
        <v>0.63639999999999997</v>
      </c>
      <c r="AO52">
        <v>0.2</v>
      </c>
      <c r="AP52" s="4">
        <v>0.1333</v>
      </c>
      <c r="AQ52">
        <v>4.3</v>
      </c>
      <c r="AR52" s="4">
        <v>0.26879999999999998</v>
      </c>
      <c r="AS52">
        <v>0.3</v>
      </c>
      <c r="AT52" s="4">
        <v>0.06</v>
      </c>
      <c r="AU52">
        <v>0.1</v>
      </c>
      <c r="AV52" s="4">
        <v>6.6699999999999995E-2</v>
      </c>
      <c r="AW52">
        <v>57</v>
      </c>
      <c r="AX52" s="4">
        <v>0.19</v>
      </c>
      <c r="AY52" t="s">
        <v>3</v>
      </c>
      <c r="BA52">
        <v>2</v>
      </c>
      <c r="BB52" s="4">
        <v>2.6700000000000002E-2</v>
      </c>
      <c r="BC52" t="s">
        <v>3</v>
      </c>
      <c r="BE52">
        <v>24</v>
      </c>
      <c r="BF52" s="4">
        <v>2.4</v>
      </c>
      <c r="BG52" t="s">
        <v>3</v>
      </c>
      <c r="BI52">
        <v>5</v>
      </c>
      <c r="BJ52" s="4">
        <v>5.0000000000000001E-3</v>
      </c>
      <c r="BK52">
        <v>600</v>
      </c>
      <c r="BL52" s="4">
        <v>0.1714</v>
      </c>
      <c r="BM52">
        <v>25</v>
      </c>
      <c r="BN52" s="4">
        <v>2.5000000000000001E-2</v>
      </c>
      <c r="BO52">
        <v>500</v>
      </c>
      <c r="BP52" s="4">
        <v>0.625</v>
      </c>
      <c r="BQ52">
        <v>5</v>
      </c>
      <c r="BR52" s="4">
        <v>0.625</v>
      </c>
      <c r="BS52">
        <v>0.2</v>
      </c>
      <c r="BT52" s="4">
        <v>1.2999999999999999E-3</v>
      </c>
      <c r="BU52">
        <v>230</v>
      </c>
      <c r="BV52" s="4">
        <v>0.76670000000000005</v>
      </c>
      <c r="BW52">
        <v>1.2</v>
      </c>
      <c r="BX52" s="4">
        <v>1.3332999999999999</v>
      </c>
      <c r="BY52">
        <v>2</v>
      </c>
      <c r="BZ52" s="4">
        <v>3.6400000000000002E-2</v>
      </c>
      <c r="CA52">
        <v>6</v>
      </c>
      <c r="CB52" s="4">
        <v>0.4</v>
      </c>
      <c r="DE52" t="s">
        <v>104</v>
      </c>
    </row>
    <row r="53" spans="1:109" x14ac:dyDescent="0.25">
      <c r="A53" s="1">
        <v>51</v>
      </c>
      <c r="B53" t="s">
        <v>43</v>
      </c>
      <c r="C53" t="s">
        <v>43</v>
      </c>
      <c r="D53">
        <v>1</v>
      </c>
      <c r="E53" t="s">
        <v>235</v>
      </c>
      <c r="G53" t="b">
        <f t="shared" si="2"/>
        <v>1</v>
      </c>
      <c r="H53" t="s">
        <v>138</v>
      </c>
      <c r="I53">
        <v>574</v>
      </c>
      <c r="J53" s="4">
        <v>0.28699999999999998</v>
      </c>
      <c r="K53">
        <v>2377</v>
      </c>
      <c r="L53" s="4">
        <v>0.28299999999999997</v>
      </c>
      <c r="M53">
        <v>5.8</v>
      </c>
      <c r="N53" s="4">
        <v>2.8999999999999998E-3</v>
      </c>
      <c r="O53">
        <v>30.3</v>
      </c>
      <c r="P53" s="4">
        <v>0.54110000000000003</v>
      </c>
      <c r="Q53">
        <v>2.7</v>
      </c>
      <c r="R53" s="4">
        <v>1.04E-2</v>
      </c>
      <c r="S53" t="s">
        <v>3</v>
      </c>
      <c r="U53">
        <v>47.2</v>
      </c>
      <c r="V53" s="4">
        <v>0.67430000000000001</v>
      </c>
      <c r="W53">
        <v>11.1</v>
      </c>
      <c r="Y53">
        <v>9.6</v>
      </c>
      <c r="AA53">
        <v>23.7</v>
      </c>
      <c r="AC53">
        <v>23.6</v>
      </c>
      <c r="AE53">
        <v>0.1</v>
      </c>
      <c r="AG53" t="s">
        <v>3</v>
      </c>
      <c r="AI53">
        <v>8.5</v>
      </c>
      <c r="AJ53" s="4">
        <v>0.2429</v>
      </c>
      <c r="AK53" t="s">
        <v>3</v>
      </c>
      <c r="AM53">
        <v>0.18</v>
      </c>
      <c r="AN53" s="4">
        <v>0.1636</v>
      </c>
      <c r="AO53">
        <v>0.14000000000000001</v>
      </c>
      <c r="AP53" s="4">
        <v>9.3299999999999994E-2</v>
      </c>
      <c r="AQ53">
        <v>4.4000000000000004</v>
      </c>
      <c r="AR53" s="4">
        <v>0.27500000000000002</v>
      </c>
      <c r="AS53">
        <v>0.7</v>
      </c>
      <c r="AT53" s="4">
        <v>0.14000000000000001</v>
      </c>
      <c r="AU53">
        <v>0.17</v>
      </c>
      <c r="AV53" s="4">
        <v>0.1133</v>
      </c>
      <c r="AW53">
        <v>96</v>
      </c>
      <c r="AX53" s="4">
        <v>0.32</v>
      </c>
      <c r="AY53" t="s">
        <v>3</v>
      </c>
      <c r="BA53">
        <v>1.9</v>
      </c>
      <c r="BB53" s="4">
        <v>2.53E-2</v>
      </c>
      <c r="BC53" t="s">
        <v>3</v>
      </c>
      <c r="BE53">
        <v>2.1800000000000002</v>
      </c>
      <c r="BF53" s="4">
        <v>0.218</v>
      </c>
      <c r="BG53">
        <v>7.3</v>
      </c>
      <c r="BH53" s="4">
        <v>6.08E-2</v>
      </c>
      <c r="BI53">
        <v>10</v>
      </c>
      <c r="BJ53" s="4">
        <v>0.01</v>
      </c>
      <c r="BK53">
        <v>720</v>
      </c>
      <c r="BL53" s="4">
        <v>0.20569999999999999</v>
      </c>
      <c r="BM53">
        <v>42</v>
      </c>
      <c r="BN53" s="4">
        <v>4.2000000000000003E-2</v>
      </c>
      <c r="BO53">
        <v>1124</v>
      </c>
      <c r="BP53" s="4">
        <v>1.405</v>
      </c>
      <c r="BQ53">
        <v>8</v>
      </c>
      <c r="BR53" s="4">
        <v>1</v>
      </c>
      <c r="BS53">
        <v>0.2</v>
      </c>
      <c r="BT53" s="4">
        <v>1.2999999999999999E-3</v>
      </c>
      <c r="BU53">
        <v>535</v>
      </c>
      <c r="BV53" s="4">
        <v>1.7833000000000001</v>
      </c>
      <c r="BW53">
        <v>0.25</v>
      </c>
      <c r="BX53" s="4">
        <v>0.27779999999999999</v>
      </c>
      <c r="BY53">
        <v>7</v>
      </c>
      <c r="BZ53" s="4">
        <v>0.1273</v>
      </c>
      <c r="CA53">
        <v>8</v>
      </c>
      <c r="CB53" s="4">
        <v>0.5333</v>
      </c>
      <c r="DE53" t="s">
        <v>104</v>
      </c>
    </row>
    <row r="54" spans="1:109" x14ac:dyDescent="0.25">
      <c r="A54" s="1">
        <v>52</v>
      </c>
      <c r="B54" t="s">
        <v>44</v>
      </c>
      <c r="C54" t="s">
        <v>44</v>
      </c>
      <c r="D54">
        <v>1</v>
      </c>
      <c r="E54" t="s">
        <v>236</v>
      </c>
      <c r="G54" t="b">
        <f t="shared" si="2"/>
        <v>1</v>
      </c>
      <c r="H54" t="s">
        <v>138</v>
      </c>
      <c r="I54">
        <v>30</v>
      </c>
      <c r="J54" s="4">
        <v>1.4999999999999999E-2</v>
      </c>
      <c r="K54">
        <v>129</v>
      </c>
      <c r="L54" s="4">
        <v>1.54E-2</v>
      </c>
      <c r="M54">
        <v>90.4</v>
      </c>
      <c r="N54" s="4">
        <v>4.5199999999999997E-2</v>
      </c>
      <c r="O54">
        <v>1.8</v>
      </c>
      <c r="P54" s="4">
        <v>3.2099999999999997E-2</v>
      </c>
      <c r="Q54">
        <v>4</v>
      </c>
      <c r="R54" s="4">
        <v>1.54E-2</v>
      </c>
      <c r="S54">
        <v>3</v>
      </c>
      <c r="U54">
        <v>0.3</v>
      </c>
      <c r="V54" s="4">
        <v>4.3E-3</v>
      </c>
      <c r="W54" t="s">
        <v>3</v>
      </c>
      <c r="Y54" t="s">
        <v>3</v>
      </c>
      <c r="AA54" t="s">
        <v>3</v>
      </c>
      <c r="AC54" t="s">
        <v>3</v>
      </c>
      <c r="AE54" t="s">
        <v>3</v>
      </c>
      <c r="AG54" t="s">
        <v>3</v>
      </c>
      <c r="AI54">
        <v>2.5</v>
      </c>
      <c r="AJ54" s="4">
        <v>7.1400000000000005E-2</v>
      </c>
      <c r="AK54">
        <v>0.09</v>
      </c>
      <c r="AL54" s="4">
        <v>0.1</v>
      </c>
      <c r="AM54">
        <v>0.12</v>
      </c>
      <c r="AN54" s="4">
        <v>0.1091</v>
      </c>
      <c r="AO54">
        <v>0.04</v>
      </c>
      <c r="AP54" s="4">
        <v>2.6700000000000002E-2</v>
      </c>
      <c r="AQ54">
        <v>0.4</v>
      </c>
      <c r="AR54" s="4">
        <v>2.5000000000000001E-2</v>
      </c>
      <c r="AS54">
        <v>0.14000000000000001</v>
      </c>
      <c r="AT54" s="4">
        <v>2.8000000000000001E-2</v>
      </c>
      <c r="AU54">
        <v>0.25</v>
      </c>
      <c r="AV54" s="4">
        <v>0.16669999999999999</v>
      </c>
      <c r="AW54">
        <v>60</v>
      </c>
      <c r="AX54" s="4">
        <v>0.2</v>
      </c>
      <c r="AY54" t="s">
        <v>3</v>
      </c>
      <c r="BA54">
        <v>26</v>
      </c>
      <c r="BB54" s="4">
        <v>0.34670000000000001</v>
      </c>
      <c r="BC54" t="s">
        <v>3</v>
      </c>
      <c r="BE54">
        <v>0.8</v>
      </c>
      <c r="BF54" s="4">
        <v>0.08</v>
      </c>
      <c r="BG54">
        <v>9.5</v>
      </c>
      <c r="BH54" s="4">
        <v>7.9200000000000007E-2</v>
      </c>
      <c r="BI54">
        <v>5</v>
      </c>
      <c r="BJ54" s="4">
        <v>5.0000000000000001E-3</v>
      </c>
      <c r="BK54">
        <v>250</v>
      </c>
      <c r="BL54" s="4">
        <v>7.1400000000000005E-2</v>
      </c>
      <c r="BM54">
        <v>60</v>
      </c>
      <c r="BN54" s="4">
        <v>0.06</v>
      </c>
      <c r="BO54">
        <v>30</v>
      </c>
      <c r="BP54" s="4">
        <v>3.7499999999999999E-2</v>
      </c>
      <c r="BQ54">
        <v>1</v>
      </c>
      <c r="BR54" s="4">
        <v>0.125</v>
      </c>
      <c r="BS54">
        <v>2.5</v>
      </c>
      <c r="BT54" s="4">
        <v>1.67E-2</v>
      </c>
      <c r="BU54">
        <v>10</v>
      </c>
      <c r="BV54" s="4">
        <v>3.3300000000000003E-2</v>
      </c>
      <c r="BW54">
        <v>0.02</v>
      </c>
      <c r="BX54" s="4">
        <v>2.2200000000000001E-2</v>
      </c>
      <c r="BY54">
        <v>1</v>
      </c>
      <c r="BZ54" s="4">
        <v>1.8200000000000001E-2</v>
      </c>
      <c r="CA54">
        <v>0.3</v>
      </c>
      <c r="CB54" s="4">
        <v>0.02</v>
      </c>
      <c r="DE54" t="s">
        <v>104</v>
      </c>
    </row>
    <row r="55" spans="1:109" x14ac:dyDescent="0.25">
      <c r="A55" s="1">
        <v>53</v>
      </c>
      <c r="B55" t="s">
        <v>77</v>
      </c>
      <c r="C55" t="s">
        <v>29</v>
      </c>
      <c r="D55">
        <v>0</v>
      </c>
      <c r="E55" t="s">
        <v>233</v>
      </c>
      <c r="F55" t="s">
        <v>88</v>
      </c>
      <c r="G55" t="b">
        <f t="shared" si="2"/>
        <v>1</v>
      </c>
      <c r="H55" t="s">
        <v>137</v>
      </c>
      <c r="I55">
        <v>249</v>
      </c>
      <c r="J55" s="4">
        <v>0.1245</v>
      </c>
      <c r="K55">
        <v>1039</v>
      </c>
      <c r="L55" s="4">
        <v>0.1237</v>
      </c>
      <c r="M55">
        <v>54.8</v>
      </c>
      <c r="N55" s="4">
        <v>2.7400000000000001E-2</v>
      </c>
      <c r="O55">
        <v>29.5</v>
      </c>
      <c r="P55" s="4">
        <v>0.52680000000000005</v>
      </c>
      <c r="Q55">
        <v>0.1</v>
      </c>
      <c r="R55" s="4">
        <v>4.0000000000000002E-4</v>
      </c>
      <c r="S55">
        <v>0.1</v>
      </c>
      <c r="U55">
        <v>14.5</v>
      </c>
      <c r="V55" s="4">
        <v>0.20710000000000001</v>
      </c>
      <c r="W55">
        <v>5</v>
      </c>
      <c r="Y55">
        <v>5.9</v>
      </c>
      <c r="AA55">
        <v>2.4</v>
      </c>
      <c r="AC55">
        <v>2.2000000000000002</v>
      </c>
      <c r="AE55">
        <v>0.2</v>
      </c>
      <c r="AG55">
        <v>87.4</v>
      </c>
      <c r="AI55">
        <v>0.1</v>
      </c>
      <c r="AJ55" s="4">
        <v>2.8999999999999998E-3</v>
      </c>
      <c r="AK55">
        <v>2.4E-2</v>
      </c>
      <c r="AL55" s="4">
        <v>2.6700000000000002E-2</v>
      </c>
      <c r="AM55">
        <v>0.7</v>
      </c>
      <c r="AN55" s="4">
        <v>0.63639999999999997</v>
      </c>
      <c r="AO55">
        <v>0.22</v>
      </c>
      <c r="AP55" s="4">
        <v>0.1467</v>
      </c>
      <c r="AQ55">
        <v>7.9</v>
      </c>
      <c r="AR55" s="4">
        <v>0.49380000000000002</v>
      </c>
      <c r="AT55" s="4">
        <v>0</v>
      </c>
      <c r="AU55">
        <v>0.47</v>
      </c>
      <c r="AV55" s="4">
        <v>0.31330000000000002</v>
      </c>
      <c r="AW55">
        <v>3</v>
      </c>
      <c r="AX55" s="4">
        <v>0.01</v>
      </c>
      <c r="AY55">
        <v>0.71</v>
      </c>
      <c r="AZ55" s="4">
        <v>0.25359999999999999</v>
      </c>
      <c r="BA55">
        <v>1</v>
      </c>
      <c r="BB55" s="4">
        <v>1.3299999999999999E-2</v>
      </c>
      <c r="BC55">
        <v>0.2</v>
      </c>
      <c r="BD55" s="4">
        <v>0.02</v>
      </c>
      <c r="BE55">
        <v>1.9</v>
      </c>
      <c r="BF55" s="4">
        <v>0.19</v>
      </c>
      <c r="BH55" s="4">
        <v>0</v>
      </c>
      <c r="BI55">
        <v>114</v>
      </c>
      <c r="BJ55" s="4">
        <v>0.114</v>
      </c>
      <c r="BK55">
        <v>484</v>
      </c>
      <c r="BL55" s="4">
        <v>0.13830000000000001</v>
      </c>
      <c r="BM55">
        <v>33</v>
      </c>
      <c r="BN55" s="4">
        <v>3.3000000000000002E-2</v>
      </c>
      <c r="BO55">
        <v>253</v>
      </c>
      <c r="BP55" s="4">
        <v>0.31630000000000003</v>
      </c>
      <c r="BQ55">
        <v>1.2</v>
      </c>
      <c r="BR55" s="4">
        <v>0.15</v>
      </c>
      <c r="BS55">
        <v>1.2</v>
      </c>
      <c r="BT55" s="4">
        <v>8.0000000000000002E-3</v>
      </c>
      <c r="BU55">
        <v>29</v>
      </c>
      <c r="BV55" s="4">
        <v>9.6699999999999994E-2</v>
      </c>
      <c r="BW55">
        <v>0.1</v>
      </c>
      <c r="BX55" s="4">
        <v>0.1111</v>
      </c>
      <c r="BY55">
        <v>21</v>
      </c>
      <c r="BZ55" s="4">
        <v>0.38179999999999997</v>
      </c>
      <c r="CA55">
        <v>4.0999999999999996</v>
      </c>
      <c r="CB55" s="4">
        <v>0.27329999999999999</v>
      </c>
      <c r="CC55">
        <v>0</v>
      </c>
      <c r="DE55" t="s">
        <v>104</v>
      </c>
    </row>
    <row r="56" spans="1:109" x14ac:dyDescent="0.25">
      <c r="A56" s="1">
        <v>54</v>
      </c>
      <c r="B56" t="s">
        <v>78</v>
      </c>
      <c r="C56" t="s">
        <v>120</v>
      </c>
      <c r="D56">
        <v>1</v>
      </c>
      <c r="E56" t="s">
        <v>233</v>
      </c>
      <c r="F56" t="s">
        <v>88</v>
      </c>
      <c r="G56" t="b">
        <f>IF(AND(OR(B56&lt;&gt;C56,F56="OK"),NOT(H56="")),TRUE,"XXXXXXXXXXXXXX")</f>
        <v>1</v>
      </c>
      <c r="H56" t="s">
        <v>138</v>
      </c>
      <c r="I56">
        <v>316</v>
      </c>
      <c r="J56" s="4">
        <v>0.158</v>
      </c>
      <c r="K56">
        <v>1515</v>
      </c>
      <c r="L56" s="4">
        <v>0.1804</v>
      </c>
      <c r="M56">
        <v>10.3</v>
      </c>
      <c r="N56" s="4">
        <v>5.1999999999999998E-3</v>
      </c>
      <c r="O56">
        <v>7.5</v>
      </c>
      <c r="P56" s="4">
        <v>0.13389999999999999</v>
      </c>
      <c r="Q56">
        <v>75</v>
      </c>
      <c r="R56" s="4">
        <v>0.28849999999999998</v>
      </c>
      <c r="S56">
        <v>2.5</v>
      </c>
      <c r="U56">
        <v>2.2000000000000002</v>
      </c>
      <c r="V56" s="4">
        <v>3.1399999999999997E-2</v>
      </c>
      <c r="W56">
        <v>0.5</v>
      </c>
      <c r="Y56">
        <v>0.6</v>
      </c>
      <c r="AA56">
        <v>1</v>
      </c>
      <c r="AC56">
        <v>1</v>
      </c>
      <c r="AE56" t="s">
        <v>3</v>
      </c>
      <c r="AG56" t="s">
        <v>3</v>
      </c>
      <c r="AI56">
        <v>4</v>
      </c>
      <c r="AJ56" s="4">
        <v>0.1143</v>
      </c>
      <c r="AK56" t="s">
        <v>3</v>
      </c>
      <c r="AM56">
        <v>0.4</v>
      </c>
      <c r="AN56" s="4">
        <v>0.36359999999999998</v>
      </c>
      <c r="AO56">
        <v>0.09</v>
      </c>
      <c r="AP56" s="4">
        <v>0.06</v>
      </c>
      <c r="AQ56">
        <v>2.5</v>
      </c>
      <c r="AR56" s="4">
        <v>0.15629999999999999</v>
      </c>
      <c r="AS56">
        <v>1.4</v>
      </c>
      <c r="AT56" s="4">
        <v>0.28000000000000003</v>
      </c>
      <c r="AU56">
        <v>0.65</v>
      </c>
      <c r="AV56" s="4">
        <v>0.43330000000000002</v>
      </c>
      <c r="AW56">
        <v>36</v>
      </c>
      <c r="AX56" s="4">
        <v>0.12</v>
      </c>
      <c r="AY56" t="s">
        <v>3</v>
      </c>
      <c r="BA56" t="s">
        <v>3</v>
      </c>
      <c r="BC56" t="s">
        <v>3</v>
      </c>
      <c r="BE56">
        <v>0.8</v>
      </c>
      <c r="BF56" s="4">
        <v>0.08</v>
      </c>
      <c r="BG56">
        <v>0.8</v>
      </c>
      <c r="BH56" s="4">
        <v>6.7000000000000002E-3</v>
      </c>
      <c r="BI56">
        <v>10</v>
      </c>
      <c r="BJ56" s="4">
        <v>0.01</v>
      </c>
      <c r="BK56">
        <v>150</v>
      </c>
      <c r="BL56" s="4">
        <v>4.2900000000000001E-2</v>
      </c>
      <c r="BM56">
        <v>20</v>
      </c>
      <c r="BN56" s="4">
        <v>0.02</v>
      </c>
      <c r="BO56">
        <v>320</v>
      </c>
      <c r="BP56" s="4">
        <v>0.4</v>
      </c>
      <c r="BQ56">
        <v>2.6</v>
      </c>
      <c r="BR56" s="4">
        <v>0.32500000000000001</v>
      </c>
      <c r="BS56">
        <v>5</v>
      </c>
      <c r="BT56" s="4">
        <v>3.44E-2</v>
      </c>
      <c r="BU56">
        <v>160</v>
      </c>
      <c r="BV56" s="4">
        <v>0.5333</v>
      </c>
      <c r="BW56">
        <v>0.5</v>
      </c>
      <c r="BX56" s="4">
        <v>0.55559999999999998</v>
      </c>
      <c r="BY56">
        <v>10</v>
      </c>
      <c r="BZ56" s="4">
        <v>0.18179999999999999</v>
      </c>
      <c r="CA56">
        <v>0.8</v>
      </c>
      <c r="CB56" s="4">
        <v>5.33E-2</v>
      </c>
      <c r="DE56" t="s">
        <v>104</v>
      </c>
    </row>
    <row r="57" spans="1:109" x14ac:dyDescent="0.25">
      <c r="A57" s="1">
        <v>55</v>
      </c>
      <c r="B57" t="s">
        <v>121</v>
      </c>
      <c r="C57" t="s">
        <v>25</v>
      </c>
      <c r="D57">
        <v>1</v>
      </c>
      <c r="E57" t="s">
        <v>236</v>
      </c>
      <c r="F57" t="s">
        <v>88</v>
      </c>
      <c r="G57" t="b">
        <f t="shared" ref="G57:G78" si="3">IF(AND(OR(B57=C57,F57="OK"),NOT(H57="")),TRUE,"XXXXXXXXXXXXXX")</f>
        <v>1</v>
      </c>
      <c r="H57" t="s">
        <v>138</v>
      </c>
      <c r="I57">
        <v>26</v>
      </c>
      <c r="J57" s="4">
        <v>1.2999999999999999E-2</v>
      </c>
      <c r="K57">
        <v>109</v>
      </c>
      <c r="L57" s="4">
        <v>1.2999999999999999E-2</v>
      </c>
      <c r="M57">
        <v>91.5</v>
      </c>
      <c r="N57" s="4">
        <v>4.58E-2</v>
      </c>
      <c r="O57">
        <v>1</v>
      </c>
      <c r="P57" s="4">
        <v>1.7899999999999999E-2</v>
      </c>
      <c r="Q57">
        <v>4.5</v>
      </c>
      <c r="R57" s="4">
        <v>1.7299999999999999E-2</v>
      </c>
      <c r="S57">
        <v>3.5</v>
      </c>
      <c r="U57" t="s">
        <v>3</v>
      </c>
      <c r="W57" t="s">
        <v>3</v>
      </c>
      <c r="Y57" t="s">
        <v>3</v>
      </c>
      <c r="AA57" t="s">
        <v>3</v>
      </c>
      <c r="AC57" t="s">
        <v>3</v>
      </c>
      <c r="AE57" t="s">
        <v>3</v>
      </c>
      <c r="AG57" t="s">
        <v>3</v>
      </c>
      <c r="AI57">
        <v>2</v>
      </c>
      <c r="AJ57" s="4">
        <v>5.7099999999999998E-2</v>
      </c>
      <c r="AK57">
        <v>0.09</v>
      </c>
      <c r="AL57" s="4">
        <v>0.1</v>
      </c>
      <c r="AM57">
        <v>0.03</v>
      </c>
      <c r="AN57" s="4">
        <v>2.7300000000000001E-2</v>
      </c>
      <c r="AO57">
        <v>0.06</v>
      </c>
      <c r="AP57" s="4">
        <v>0.04</v>
      </c>
      <c r="AQ57">
        <v>1</v>
      </c>
      <c r="AR57" s="4">
        <v>6.25E-2</v>
      </c>
      <c r="AS57">
        <v>0.3</v>
      </c>
      <c r="AT57" s="4">
        <v>0.06</v>
      </c>
      <c r="AU57">
        <v>0.15</v>
      </c>
      <c r="AV57" s="4">
        <v>0.1</v>
      </c>
      <c r="AW57">
        <v>50</v>
      </c>
      <c r="AX57" s="4">
        <v>0.16669999999999999</v>
      </c>
      <c r="AY57" t="s">
        <v>3</v>
      </c>
      <c r="BA57">
        <v>150</v>
      </c>
      <c r="BB57" s="4">
        <v>2</v>
      </c>
      <c r="BC57" t="s">
        <v>3</v>
      </c>
      <c r="BE57">
        <v>1.58</v>
      </c>
      <c r="BF57" s="4">
        <v>0.158</v>
      </c>
      <c r="BG57">
        <v>4.9000000000000004</v>
      </c>
      <c r="BH57" s="4">
        <v>4.0800000000000003E-2</v>
      </c>
      <c r="BI57">
        <v>10</v>
      </c>
      <c r="BJ57" s="4">
        <v>0.01</v>
      </c>
      <c r="BK57">
        <v>350</v>
      </c>
      <c r="BL57" s="4">
        <v>0.1</v>
      </c>
      <c r="BM57">
        <v>20</v>
      </c>
      <c r="BN57" s="4">
        <v>0.02</v>
      </c>
      <c r="BO57">
        <v>5</v>
      </c>
      <c r="BP57" s="4">
        <v>6.3E-3</v>
      </c>
      <c r="BQ57">
        <v>0.4</v>
      </c>
      <c r="BR57" s="4">
        <v>0.05</v>
      </c>
      <c r="BS57">
        <v>1</v>
      </c>
      <c r="BT57" s="4">
        <v>6.7000000000000002E-3</v>
      </c>
      <c r="BU57">
        <v>10</v>
      </c>
      <c r="BV57" s="4">
        <v>3.3300000000000003E-2</v>
      </c>
      <c r="BW57">
        <v>0.03</v>
      </c>
      <c r="BX57" s="4">
        <v>3.3300000000000003E-2</v>
      </c>
      <c r="BY57">
        <v>0.1</v>
      </c>
      <c r="BZ57" s="4">
        <v>1.8E-3</v>
      </c>
      <c r="CA57">
        <v>0.25</v>
      </c>
      <c r="CB57" s="4">
        <v>1.67E-2</v>
      </c>
      <c r="DE57" t="s">
        <v>104</v>
      </c>
    </row>
    <row r="58" spans="1:109" x14ac:dyDescent="0.25">
      <c r="A58" s="1">
        <v>56</v>
      </c>
      <c r="B58" t="s">
        <v>122</v>
      </c>
      <c r="C58" t="s">
        <v>123</v>
      </c>
      <c r="D58">
        <v>1</v>
      </c>
      <c r="E58" t="s">
        <v>235</v>
      </c>
      <c r="F58" t="s">
        <v>88</v>
      </c>
      <c r="G58" t="b">
        <f t="shared" si="3"/>
        <v>1</v>
      </c>
      <c r="H58" t="s">
        <v>138</v>
      </c>
      <c r="I58">
        <v>82</v>
      </c>
      <c r="J58" s="4">
        <v>4.1000000000000002E-2</v>
      </c>
      <c r="K58">
        <v>341</v>
      </c>
      <c r="L58" s="4">
        <v>4.0599999999999997E-2</v>
      </c>
      <c r="M58">
        <v>88.4</v>
      </c>
      <c r="N58" s="4">
        <v>4.4200000000000003E-2</v>
      </c>
      <c r="O58">
        <v>0.2</v>
      </c>
      <c r="P58" s="4">
        <v>3.5999999999999999E-3</v>
      </c>
      <c r="Q58">
        <v>3</v>
      </c>
      <c r="R58" s="4">
        <v>1.15E-2</v>
      </c>
      <c r="S58">
        <v>3</v>
      </c>
      <c r="U58" t="s">
        <v>3</v>
      </c>
      <c r="W58" t="s">
        <v>3</v>
      </c>
      <c r="AC58" t="s">
        <v>3</v>
      </c>
      <c r="AE58" t="s">
        <v>3</v>
      </c>
      <c r="AG58" t="s">
        <v>3</v>
      </c>
      <c r="AI58" t="s">
        <v>3</v>
      </c>
      <c r="AK58" t="s">
        <v>3</v>
      </c>
      <c r="AM58" t="s">
        <v>3</v>
      </c>
      <c r="AO58">
        <v>0.02</v>
      </c>
      <c r="AP58" s="4">
        <v>1.3299999999999999E-2</v>
      </c>
      <c r="AQ58">
        <v>0.2</v>
      </c>
      <c r="AR58" s="4">
        <v>1.2500000000000001E-2</v>
      </c>
      <c r="AS58">
        <v>0.03</v>
      </c>
      <c r="AT58" s="4">
        <v>6.0000000000000001E-3</v>
      </c>
      <c r="AU58">
        <v>0.02</v>
      </c>
      <c r="AV58" s="4">
        <v>1.3299999999999999E-2</v>
      </c>
      <c r="AW58">
        <v>1</v>
      </c>
      <c r="AX58" s="4">
        <v>3.3E-3</v>
      </c>
      <c r="AY58" t="s">
        <v>3</v>
      </c>
      <c r="BA58">
        <v>1</v>
      </c>
      <c r="BB58" s="4">
        <v>1.3299999999999999E-2</v>
      </c>
      <c r="BC58" t="s">
        <v>3</v>
      </c>
      <c r="BE58" t="s">
        <v>3</v>
      </c>
      <c r="BG58">
        <v>0.4</v>
      </c>
      <c r="BH58" s="4">
        <v>3.3E-3</v>
      </c>
      <c r="BI58">
        <v>3</v>
      </c>
      <c r="BJ58" s="4">
        <v>3.0000000000000001E-3</v>
      </c>
      <c r="BK58">
        <v>100</v>
      </c>
      <c r="BL58" s="4">
        <v>2.86E-2</v>
      </c>
      <c r="BM58">
        <v>10</v>
      </c>
      <c r="BN58" s="4">
        <v>0.01</v>
      </c>
      <c r="BO58">
        <v>10</v>
      </c>
      <c r="BP58" s="4">
        <v>1.2500000000000001E-2</v>
      </c>
      <c r="BQ58">
        <v>0.9</v>
      </c>
      <c r="BR58" s="4">
        <v>0.1125</v>
      </c>
      <c r="BS58">
        <v>7.4</v>
      </c>
      <c r="BT58" s="4">
        <v>4.9299999999999997E-2</v>
      </c>
      <c r="BU58">
        <v>10</v>
      </c>
      <c r="BV58" s="4">
        <v>3.3300000000000003E-2</v>
      </c>
      <c r="BW58">
        <v>0.1</v>
      </c>
      <c r="BX58" s="4">
        <v>0.1111</v>
      </c>
      <c r="BY58">
        <v>0.2</v>
      </c>
      <c r="BZ58" s="4">
        <v>3.5999999999999999E-3</v>
      </c>
      <c r="CA58">
        <v>0.2</v>
      </c>
      <c r="CB58" s="4">
        <v>1.3299999999999999E-2</v>
      </c>
      <c r="DE58" t="s">
        <v>104</v>
      </c>
    </row>
    <row r="59" spans="1:109" x14ac:dyDescent="0.25">
      <c r="A59" s="1">
        <v>57</v>
      </c>
      <c r="B59" t="s">
        <v>80</v>
      </c>
      <c r="C59" t="s">
        <v>45</v>
      </c>
      <c r="D59">
        <v>0</v>
      </c>
      <c r="E59" t="s">
        <v>233</v>
      </c>
      <c r="F59" t="s">
        <v>88</v>
      </c>
      <c r="G59" t="b">
        <f t="shared" si="3"/>
        <v>1</v>
      </c>
      <c r="H59" t="s">
        <v>138</v>
      </c>
      <c r="I59">
        <v>127</v>
      </c>
      <c r="J59" s="4">
        <v>6.3500000000000001E-2</v>
      </c>
      <c r="K59">
        <v>534</v>
      </c>
      <c r="L59" s="4">
        <v>6.3600000000000004E-2</v>
      </c>
      <c r="M59">
        <v>71.7</v>
      </c>
      <c r="N59" s="4">
        <v>3.5900000000000001E-2</v>
      </c>
      <c r="O59">
        <v>22.9</v>
      </c>
      <c r="P59" s="4">
        <v>0.40889999999999999</v>
      </c>
      <c r="Q59" t="s">
        <v>3</v>
      </c>
      <c r="S59" t="s">
        <v>3</v>
      </c>
      <c r="U59">
        <v>3.5</v>
      </c>
      <c r="V59" s="4">
        <v>0.05</v>
      </c>
      <c r="W59">
        <v>0.7</v>
      </c>
      <c r="Y59" t="s">
        <v>3</v>
      </c>
      <c r="AA59">
        <v>0.7</v>
      </c>
      <c r="AC59" t="s">
        <v>3</v>
      </c>
      <c r="AE59" t="s">
        <v>3</v>
      </c>
      <c r="AG59">
        <v>55.5</v>
      </c>
      <c r="AI59" t="s">
        <v>3</v>
      </c>
      <c r="AK59" t="s">
        <v>3</v>
      </c>
      <c r="AM59">
        <v>0.04</v>
      </c>
      <c r="AN59" s="4">
        <v>3.6400000000000002E-2</v>
      </c>
      <c r="AO59">
        <v>7.0000000000000007E-2</v>
      </c>
      <c r="AP59" s="4">
        <v>4.6699999999999998E-2</v>
      </c>
      <c r="AQ59">
        <v>3.6</v>
      </c>
      <c r="AR59" s="4">
        <v>0.22500000000000001</v>
      </c>
      <c r="AS59">
        <v>0.6</v>
      </c>
      <c r="AT59" s="4">
        <v>0.12</v>
      </c>
      <c r="AU59">
        <v>0.2</v>
      </c>
      <c r="AV59" s="4">
        <v>0.1333</v>
      </c>
      <c r="AW59">
        <v>5</v>
      </c>
      <c r="AX59" s="4">
        <v>1.67E-2</v>
      </c>
      <c r="AY59">
        <v>1.6</v>
      </c>
      <c r="AZ59" s="4">
        <v>0.57140000000000002</v>
      </c>
      <c r="BA59" t="s">
        <v>3</v>
      </c>
      <c r="BC59">
        <v>0.1</v>
      </c>
      <c r="BD59" s="4">
        <v>0.01</v>
      </c>
      <c r="BE59">
        <v>0.46</v>
      </c>
      <c r="BF59" s="4">
        <v>4.5999999999999999E-2</v>
      </c>
      <c r="BG59" t="s">
        <v>3</v>
      </c>
      <c r="BI59">
        <v>70</v>
      </c>
      <c r="BJ59" s="4">
        <v>7.0000000000000007E-2</v>
      </c>
      <c r="BK59">
        <v>350</v>
      </c>
      <c r="BL59" s="4">
        <v>0.1</v>
      </c>
      <c r="BM59">
        <v>5</v>
      </c>
      <c r="BN59" s="4">
        <v>5.0000000000000001E-3</v>
      </c>
      <c r="BO59">
        <v>200</v>
      </c>
      <c r="BP59" s="4">
        <v>0.25</v>
      </c>
      <c r="BQ59">
        <v>2.2000000000000002</v>
      </c>
      <c r="BR59" s="4">
        <v>0.27500000000000002</v>
      </c>
      <c r="BS59">
        <v>2.9</v>
      </c>
      <c r="BT59" s="4">
        <v>0.36249999999999999</v>
      </c>
      <c r="BU59">
        <v>20</v>
      </c>
      <c r="BV59" s="4">
        <v>6.6699999999999995E-2</v>
      </c>
      <c r="BW59">
        <v>0.06</v>
      </c>
      <c r="BX59" s="4">
        <v>6.6699999999999995E-2</v>
      </c>
      <c r="BY59">
        <v>12</v>
      </c>
      <c r="BZ59" s="4">
        <v>0.21820000000000001</v>
      </c>
      <c r="CA59">
        <v>4.4000000000000004</v>
      </c>
      <c r="CB59" s="4">
        <v>0.29330000000000001</v>
      </c>
      <c r="DE59" t="s">
        <v>104</v>
      </c>
    </row>
    <row r="60" spans="1:109" x14ac:dyDescent="0.25">
      <c r="A60" s="1">
        <v>58</v>
      </c>
      <c r="B60" t="s">
        <v>81</v>
      </c>
      <c r="C60" t="s">
        <v>46</v>
      </c>
      <c r="D60">
        <v>1</v>
      </c>
      <c r="E60" t="s">
        <v>236</v>
      </c>
      <c r="F60" t="s">
        <v>88</v>
      </c>
      <c r="G60" t="b">
        <f t="shared" si="3"/>
        <v>1</v>
      </c>
      <c r="H60" t="s">
        <v>138</v>
      </c>
      <c r="I60">
        <v>14</v>
      </c>
      <c r="J60" s="4">
        <v>7.0000000000000001E-3</v>
      </c>
      <c r="K60">
        <v>60</v>
      </c>
      <c r="L60" s="4">
        <v>7.1000000000000004E-3</v>
      </c>
      <c r="M60">
        <v>92</v>
      </c>
      <c r="N60" s="4">
        <v>4.5999999999999999E-2</v>
      </c>
      <c r="O60">
        <v>1</v>
      </c>
      <c r="P60" s="4">
        <v>1.7899999999999999E-2</v>
      </c>
      <c r="Q60">
        <v>2</v>
      </c>
      <c r="R60" s="4">
        <v>7.7000000000000002E-3</v>
      </c>
      <c r="S60" t="s">
        <v>3</v>
      </c>
      <c r="U60" t="s">
        <v>3</v>
      </c>
      <c r="W60" t="s">
        <v>3</v>
      </c>
      <c r="Y60" t="s">
        <v>3</v>
      </c>
      <c r="AA60" t="s">
        <v>3</v>
      </c>
      <c r="AC60" t="s">
        <v>3</v>
      </c>
      <c r="AE60" t="s">
        <v>3</v>
      </c>
      <c r="AG60" t="s">
        <v>3</v>
      </c>
      <c r="AI60">
        <v>1.1000000000000001</v>
      </c>
      <c r="AJ60" s="4">
        <v>3.1399999999999997E-2</v>
      </c>
      <c r="AK60">
        <v>0.24</v>
      </c>
      <c r="AL60" s="4">
        <v>0.21909999999999999</v>
      </c>
      <c r="AM60">
        <v>0.08</v>
      </c>
      <c r="AN60" s="4">
        <v>7.2700000000000001E-2</v>
      </c>
      <c r="AO60">
        <v>0.08</v>
      </c>
      <c r="AP60" s="4">
        <v>5.33E-2</v>
      </c>
      <c r="AQ60">
        <v>0.32</v>
      </c>
      <c r="AR60" s="4">
        <v>0.02</v>
      </c>
      <c r="AS60">
        <v>0.25</v>
      </c>
      <c r="AT60" s="4">
        <v>0.05</v>
      </c>
      <c r="AU60">
        <v>0.1</v>
      </c>
      <c r="AV60" s="4">
        <v>6.6699999999999995E-2</v>
      </c>
      <c r="AW60">
        <v>16</v>
      </c>
      <c r="AX60" s="4">
        <v>5.33E-2</v>
      </c>
      <c r="AY60" t="s">
        <v>3</v>
      </c>
      <c r="BA60">
        <v>25</v>
      </c>
      <c r="BB60" s="4">
        <v>0.33329999999999999</v>
      </c>
      <c r="BC60" t="s">
        <v>3</v>
      </c>
      <c r="BE60">
        <v>0.2</v>
      </c>
      <c r="BF60" s="4">
        <v>0.02</v>
      </c>
      <c r="BG60">
        <v>29.4</v>
      </c>
      <c r="BH60" s="4">
        <v>0.245</v>
      </c>
      <c r="BI60">
        <v>60</v>
      </c>
      <c r="BJ60" s="4">
        <v>0.06</v>
      </c>
      <c r="BK60">
        <v>320</v>
      </c>
      <c r="BL60" s="4">
        <v>9.1399999999999995E-2</v>
      </c>
      <c r="BM60">
        <v>80</v>
      </c>
      <c r="BN60" s="4">
        <v>0.08</v>
      </c>
      <c r="BO60">
        <v>40</v>
      </c>
      <c r="BP60" s="4">
        <v>0.05</v>
      </c>
      <c r="BQ60">
        <v>0.5</v>
      </c>
      <c r="BR60" s="4">
        <v>6.25E-2</v>
      </c>
      <c r="BS60">
        <v>1.1000000000000001</v>
      </c>
      <c r="BT60" s="4">
        <v>7.3000000000000001E-3</v>
      </c>
      <c r="BU60">
        <v>12</v>
      </c>
      <c r="BV60" s="4">
        <v>0.04</v>
      </c>
      <c r="BW60">
        <v>0.01</v>
      </c>
      <c r="BX60" s="4">
        <v>1.11E-2</v>
      </c>
      <c r="BY60">
        <v>3</v>
      </c>
      <c r="BZ60" s="4">
        <v>5.45E-2</v>
      </c>
      <c r="CA60">
        <v>0.1</v>
      </c>
      <c r="CB60" s="4">
        <v>6.7000000000000002E-3</v>
      </c>
      <c r="DE60" t="s">
        <v>104</v>
      </c>
    </row>
    <row r="61" spans="1:109" x14ac:dyDescent="0.25">
      <c r="A61" s="1">
        <v>59</v>
      </c>
      <c r="B61" t="s">
        <v>82</v>
      </c>
      <c r="C61" t="s">
        <v>91</v>
      </c>
      <c r="D61">
        <v>1</v>
      </c>
      <c r="E61" t="s">
        <v>235</v>
      </c>
      <c r="F61" t="s">
        <v>88</v>
      </c>
      <c r="G61" t="b">
        <f t="shared" si="3"/>
        <v>1</v>
      </c>
      <c r="H61" t="s">
        <v>138</v>
      </c>
      <c r="I61">
        <v>581</v>
      </c>
      <c r="J61" s="4">
        <v>0.29049999999999998</v>
      </c>
      <c r="K61">
        <v>2436</v>
      </c>
      <c r="L61" s="4">
        <v>0.28999999999999998</v>
      </c>
      <c r="M61">
        <v>11.1</v>
      </c>
      <c r="N61" s="4">
        <v>5.5999999999999999E-3</v>
      </c>
      <c r="O61">
        <v>20.9</v>
      </c>
      <c r="P61" s="4">
        <v>0.37319999999999998</v>
      </c>
      <c r="Q61">
        <v>6</v>
      </c>
      <c r="R61" s="4">
        <v>2.3099999999999999E-2</v>
      </c>
      <c r="S61" t="s">
        <v>3</v>
      </c>
      <c r="U61">
        <v>53.5</v>
      </c>
      <c r="V61" s="4">
        <v>0.76429999999999998</v>
      </c>
      <c r="W61">
        <v>8</v>
      </c>
      <c r="Y61">
        <v>21.2</v>
      </c>
      <c r="AA61">
        <v>23.8</v>
      </c>
      <c r="AC61">
        <v>25.2</v>
      </c>
      <c r="AE61">
        <v>0.37</v>
      </c>
      <c r="AG61" t="s">
        <v>3</v>
      </c>
      <c r="AI61">
        <v>7.5</v>
      </c>
      <c r="AJ61" s="4">
        <v>0.21429999999999999</v>
      </c>
      <c r="AK61">
        <v>0.01</v>
      </c>
      <c r="AL61" s="4">
        <v>1.11E-2</v>
      </c>
      <c r="AM61">
        <v>1</v>
      </c>
      <c r="AN61" s="4">
        <v>0.90910000000000002</v>
      </c>
      <c r="AO61">
        <v>0.25</v>
      </c>
      <c r="AP61" s="4">
        <v>0.16669999999999999</v>
      </c>
      <c r="AQ61">
        <v>4.5</v>
      </c>
      <c r="AR61" s="4">
        <v>0.28129999999999999</v>
      </c>
      <c r="AS61">
        <v>0.05</v>
      </c>
      <c r="AT61" s="4">
        <v>0.01</v>
      </c>
      <c r="AU61">
        <v>0.15</v>
      </c>
      <c r="AV61" s="4">
        <v>0.1</v>
      </c>
      <c r="AW61">
        <v>70</v>
      </c>
      <c r="AX61" s="4">
        <v>0.23330000000000001</v>
      </c>
      <c r="AY61" t="s">
        <v>3</v>
      </c>
      <c r="BA61" t="s">
        <v>3</v>
      </c>
      <c r="BC61" t="s">
        <v>3</v>
      </c>
      <c r="BE61">
        <v>2.5</v>
      </c>
      <c r="BF61" s="4">
        <v>0.25</v>
      </c>
      <c r="BG61" t="s">
        <v>3</v>
      </c>
      <c r="BI61">
        <v>50</v>
      </c>
      <c r="BJ61" s="4">
        <v>0.05</v>
      </c>
      <c r="BK61">
        <v>460</v>
      </c>
      <c r="BL61" s="4">
        <v>0.13139999999999999</v>
      </c>
      <c r="BM61">
        <v>780</v>
      </c>
      <c r="BN61" s="4">
        <v>0.78</v>
      </c>
      <c r="BO61">
        <v>600</v>
      </c>
      <c r="BP61" s="4">
        <v>0.75</v>
      </c>
      <c r="BQ61">
        <v>9.1</v>
      </c>
      <c r="BR61" s="4">
        <v>1.1375</v>
      </c>
      <c r="BS61">
        <v>5</v>
      </c>
      <c r="BT61" s="4">
        <v>3.3300000000000003E-2</v>
      </c>
      <c r="BU61">
        <v>370</v>
      </c>
      <c r="BV61" s="4">
        <v>1.2333000000000001</v>
      </c>
      <c r="BW61">
        <v>1.5</v>
      </c>
      <c r="BX61" s="4">
        <v>1.6667000000000001</v>
      </c>
      <c r="BY61">
        <v>34.4</v>
      </c>
      <c r="BZ61" s="4">
        <v>0.62549999999999994</v>
      </c>
      <c r="CA61">
        <v>5.5</v>
      </c>
      <c r="CB61" s="4">
        <v>0.36670000000000003</v>
      </c>
      <c r="DE61" t="s">
        <v>104</v>
      </c>
    </row>
    <row r="62" spans="1:109" x14ac:dyDescent="0.25">
      <c r="A62" s="1">
        <v>60</v>
      </c>
      <c r="B62" t="s">
        <v>47</v>
      </c>
      <c r="C62" t="s">
        <v>47</v>
      </c>
      <c r="D62">
        <v>1</v>
      </c>
      <c r="E62" t="s">
        <v>234</v>
      </c>
      <c r="F62" t="s">
        <v>88</v>
      </c>
      <c r="G62" t="b">
        <f t="shared" si="3"/>
        <v>1</v>
      </c>
      <c r="H62" t="s">
        <v>138</v>
      </c>
      <c r="I62">
        <v>44</v>
      </c>
      <c r="J62" s="4">
        <v>2.1999999999999999E-2</v>
      </c>
      <c r="K62">
        <v>186</v>
      </c>
      <c r="L62" s="4">
        <v>2.2100000000000002E-2</v>
      </c>
      <c r="M62">
        <v>85.2</v>
      </c>
      <c r="N62" s="4">
        <v>4.2599999999999999E-2</v>
      </c>
      <c r="O62">
        <v>1</v>
      </c>
      <c r="P62" s="4">
        <v>1.7899999999999999E-2</v>
      </c>
      <c r="Q62">
        <v>9.5</v>
      </c>
      <c r="R62" s="4">
        <v>3.6499999999999998E-2</v>
      </c>
      <c r="S62">
        <v>8.3000000000000007</v>
      </c>
      <c r="U62">
        <v>0.2</v>
      </c>
      <c r="V62" s="4">
        <v>2.8999999999999998E-3</v>
      </c>
      <c r="W62">
        <v>0.8</v>
      </c>
      <c r="Y62">
        <v>0.2</v>
      </c>
      <c r="AA62">
        <v>0.2</v>
      </c>
      <c r="AC62">
        <v>0.4</v>
      </c>
      <c r="AE62">
        <v>0.3</v>
      </c>
      <c r="AG62">
        <v>0.1</v>
      </c>
      <c r="AI62">
        <v>2.1</v>
      </c>
      <c r="AJ62" s="4">
        <v>0.06</v>
      </c>
      <c r="AK62">
        <v>0.01</v>
      </c>
      <c r="AL62" s="4">
        <v>1.11E-2</v>
      </c>
      <c r="AM62">
        <v>0.08</v>
      </c>
      <c r="AN62" s="4">
        <v>7.2700000000000001E-2</v>
      </c>
      <c r="AO62">
        <v>0.04</v>
      </c>
      <c r="AP62" s="4">
        <v>2.6700000000000002E-2</v>
      </c>
      <c r="AQ62">
        <v>0.4</v>
      </c>
      <c r="AR62" s="4">
        <v>2.5000000000000001E-2</v>
      </c>
      <c r="AS62">
        <v>0.26</v>
      </c>
      <c r="AT62" s="4">
        <v>5.1999999999999998E-2</v>
      </c>
      <c r="AU62">
        <v>0.05</v>
      </c>
      <c r="AV62" s="4">
        <v>3.3300000000000003E-2</v>
      </c>
      <c r="AW62">
        <v>20</v>
      </c>
      <c r="AX62" s="4">
        <v>6.6699999999999995E-2</v>
      </c>
      <c r="AY62" t="s">
        <v>3</v>
      </c>
      <c r="BA62">
        <v>50</v>
      </c>
      <c r="BB62" s="4">
        <v>0.66669999999999996</v>
      </c>
      <c r="BC62" t="s">
        <v>3</v>
      </c>
      <c r="BE62">
        <v>0.4</v>
      </c>
      <c r="BF62" s="4">
        <v>0.04</v>
      </c>
      <c r="BG62">
        <v>0.1</v>
      </c>
      <c r="BH62" s="4">
        <v>8.0000000000000004E-4</v>
      </c>
      <c r="BI62">
        <v>1</v>
      </c>
      <c r="BJ62" s="4">
        <v>1E-3</v>
      </c>
      <c r="BK62">
        <v>170</v>
      </c>
      <c r="BL62" s="4">
        <v>4.8599999999999997E-2</v>
      </c>
      <c r="BM62">
        <v>40</v>
      </c>
      <c r="BN62" s="4">
        <v>0.04</v>
      </c>
      <c r="BO62">
        <v>25</v>
      </c>
      <c r="BP62" s="4">
        <v>3.1300000000000001E-2</v>
      </c>
      <c r="BQ62">
        <v>0.04</v>
      </c>
      <c r="BR62" s="4">
        <v>5.0000000000000001E-3</v>
      </c>
      <c r="BS62">
        <v>2.5</v>
      </c>
      <c r="BT62" s="4">
        <v>1.67E-2</v>
      </c>
      <c r="BU62">
        <v>10</v>
      </c>
      <c r="BV62" s="4">
        <v>3.3300000000000003E-2</v>
      </c>
      <c r="BW62">
        <v>0.06</v>
      </c>
      <c r="BX62" s="4">
        <v>6.6699999999999995E-2</v>
      </c>
      <c r="BY62" t="s">
        <v>3</v>
      </c>
      <c r="CA62">
        <v>0.1</v>
      </c>
      <c r="CB62" s="4">
        <v>6.7000000000000002E-3</v>
      </c>
      <c r="DE62" t="s">
        <v>104</v>
      </c>
    </row>
    <row r="63" spans="1:109" x14ac:dyDescent="0.25">
      <c r="A63" s="1">
        <v>61</v>
      </c>
      <c r="B63" t="s">
        <v>83</v>
      </c>
      <c r="C63" t="s">
        <v>90</v>
      </c>
      <c r="D63">
        <v>0</v>
      </c>
      <c r="E63" t="s">
        <v>233</v>
      </c>
      <c r="F63" t="s">
        <v>88</v>
      </c>
      <c r="G63" t="b">
        <f t="shared" si="3"/>
        <v>1</v>
      </c>
      <c r="H63" t="s">
        <v>138</v>
      </c>
      <c r="I63">
        <v>373</v>
      </c>
      <c r="J63" s="4">
        <v>0.1865</v>
      </c>
      <c r="K63">
        <v>1564</v>
      </c>
      <c r="L63" s="4">
        <v>0.1862</v>
      </c>
      <c r="M63">
        <v>47</v>
      </c>
      <c r="N63" s="4">
        <v>2.35E-2</v>
      </c>
      <c r="O63">
        <v>18</v>
      </c>
      <c r="P63" s="4">
        <v>0.32140000000000002</v>
      </c>
      <c r="Q63">
        <v>0.5</v>
      </c>
      <c r="S63">
        <v>0.5</v>
      </c>
      <c r="U63">
        <v>34</v>
      </c>
      <c r="V63" s="4">
        <v>0.48570000000000002</v>
      </c>
      <c r="W63">
        <v>13.7</v>
      </c>
      <c r="Y63">
        <v>13.5</v>
      </c>
      <c r="AA63">
        <v>5</v>
      </c>
      <c r="AC63" t="s">
        <v>3</v>
      </c>
      <c r="AE63" t="s">
        <v>3</v>
      </c>
      <c r="AG63">
        <v>71</v>
      </c>
      <c r="AI63">
        <v>0</v>
      </c>
      <c r="AK63" t="s">
        <v>3</v>
      </c>
      <c r="AM63">
        <v>0.4</v>
      </c>
      <c r="AN63" s="4">
        <v>0.36359999999999998</v>
      </c>
      <c r="AO63">
        <v>0.1</v>
      </c>
      <c r="AP63" s="4">
        <v>6.6699999999999995E-2</v>
      </c>
      <c r="AQ63">
        <v>4</v>
      </c>
      <c r="AR63" s="4">
        <v>0.25</v>
      </c>
      <c r="AS63">
        <v>0.5</v>
      </c>
      <c r="AT63" s="4">
        <v>0.1</v>
      </c>
      <c r="AU63">
        <v>0.3</v>
      </c>
      <c r="AV63" s="4">
        <v>0.2</v>
      </c>
      <c r="AW63">
        <v>1</v>
      </c>
      <c r="AX63" s="4">
        <v>3.3E-3</v>
      </c>
      <c r="AY63">
        <v>0.6</v>
      </c>
      <c r="AZ63" s="4">
        <v>0.21429999999999999</v>
      </c>
      <c r="BA63" t="s">
        <v>3</v>
      </c>
      <c r="BC63">
        <v>2</v>
      </c>
      <c r="BD63" s="4">
        <v>0.2</v>
      </c>
      <c r="BE63">
        <v>0.4</v>
      </c>
      <c r="BF63" s="4">
        <v>0.04</v>
      </c>
      <c r="BG63" t="s">
        <v>3</v>
      </c>
      <c r="BI63">
        <v>1524</v>
      </c>
      <c r="BJ63" s="4">
        <v>1.524</v>
      </c>
      <c r="BK63">
        <v>200</v>
      </c>
      <c r="BL63" s="4">
        <v>5.7099999999999998E-2</v>
      </c>
      <c r="BM63">
        <v>10</v>
      </c>
      <c r="BN63" s="4">
        <v>0.01</v>
      </c>
      <c r="BO63">
        <v>150</v>
      </c>
      <c r="BP63" s="4">
        <v>0.1875</v>
      </c>
      <c r="BQ63">
        <v>2</v>
      </c>
      <c r="BR63" s="4">
        <v>0.25</v>
      </c>
      <c r="BS63">
        <v>7</v>
      </c>
      <c r="BT63" s="4">
        <v>4.7E-2</v>
      </c>
      <c r="BU63">
        <v>15</v>
      </c>
      <c r="BV63" s="4">
        <v>0.05</v>
      </c>
      <c r="BW63">
        <v>0.15</v>
      </c>
      <c r="BX63" s="4">
        <v>0.16669999999999999</v>
      </c>
      <c r="BY63">
        <v>8</v>
      </c>
      <c r="BZ63" s="4">
        <v>0.14549999999999999</v>
      </c>
      <c r="CA63">
        <v>1</v>
      </c>
      <c r="CB63" s="4">
        <v>6.6699999999999995E-2</v>
      </c>
      <c r="DE63" t="s">
        <v>104</v>
      </c>
    </row>
    <row r="64" spans="1:109" x14ac:dyDescent="0.25">
      <c r="A64" s="1">
        <v>62</v>
      </c>
      <c r="B64" t="s">
        <v>48</v>
      </c>
      <c r="C64" t="s">
        <v>48</v>
      </c>
      <c r="D64">
        <v>1</v>
      </c>
      <c r="E64" t="s">
        <v>236</v>
      </c>
      <c r="G64" t="b">
        <f t="shared" si="3"/>
        <v>1</v>
      </c>
      <c r="H64" t="s">
        <v>138</v>
      </c>
      <c r="I64">
        <v>26</v>
      </c>
      <c r="J64" s="4">
        <v>1.2999999999999999E-2</v>
      </c>
      <c r="K64">
        <v>108</v>
      </c>
      <c r="L64" s="4">
        <v>1.2999999999999999E-2</v>
      </c>
      <c r="M64">
        <v>91.1</v>
      </c>
      <c r="N64" s="4">
        <v>4.6800000000000001E-2</v>
      </c>
      <c r="O64">
        <v>3.2</v>
      </c>
      <c r="P64" s="4">
        <v>5.7099999999999998E-2</v>
      </c>
      <c r="Q64">
        <v>0.9</v>
      </c>
      <c r="R64" s="4">
        <v>3.5000000000000001E-3</v>
      </c>
      <c r="S64">
        <v>0.4</v>
      </c>
      <c r="U64">
        <v>0.6</v>
      </c>
      <c r="V64" s="4">
        <v>8.6E-3</v>
      </c>
      <c r="W64">
        <v>0.1</v>
      </c>
      <c r="Y64" t="s">
        <v>3</v>
      </c>
      <c r="AA64">
        <v>0.4</v>
      </c>
      <c r="AC64">
        <v>0.1</v>
      </c>
      <c r="AE64">
        <v>0.3</v>
      </c>
      <c r="AG64" t="s">
        <v>3</v>
      </c>
      <c r="AI64">
        <v>2</v>
      </c>
      <c r="AJ64" s="4">
        <v>5.7099999999999998E-2</v>
      </c>
      <c r="AK64">
        <v>0.8</v>
      </c>
      <c r="AL64" s="4">
        <v>0.88890000000000002</v>
      </c>
      <c r="AM64">
        <v>0.11</v>
      </c>
      <c r="AN64" s="4">
        <v>0.1</v>
      </c>
      <c r="AO64">
        <v>0.2</v>
      </c>
      <c r="AP64" s="4">
        <v>0.1333</v>
      </c>
      <c r="AQ64">
        <v>0.7</v>
      </c>
      <c r="AR64" s="4">
        <v>4.3799999999999999E-2</v>
      </c>
      <c r="AS64">
        <v>0.08</v>
      </c>
      <c r="AT64" s="4">
        <v>1.6E-2</v>
      </c>
      <c r="AU64">
        <v>0.2</v>
      </c>
      <c r="AV64" s="4">
        <v>0.1333</v>
      </c>
      <c r="AW64">
        <v>130</v>
      </c>
      <c r="AX64" s="4">
        <v>0.43330000000000002</v>
      </c>
      <c r="AY64" t="s">
        <v>3</v>
      </c>
      <c r="BA64">
        <v>28</v>
      </c>
      <c r="BB64" s="4">
        <v>0.37330000000000002</v>
      </c>
      <c r="BC64" t="s">
        <v>3</v>
      </c>
      <c r="BE64">
        <v>1.2</v>
      </c>
      <c r="BF64" s="4">
        <v>0.12</v>
      </c>
      <c r="BG64">
        <v>394</v>
      </c>
      <c r="BH64" s="4">
        <v>3.2833000000000001</v>
      </c>
      <c r="BI64">
        <v>13</v>
      </c>
      <c r="BJ64" s="4">
        <v>1.2999999999999999E-2</v>
      </c>
      <c r="BK64">
        <v>539</v>
      </c>
      <c r="BL64" s="4">
        <v>0.154</v>
      </c>
      <c r="BM64">
        <v>105</v>
      </c>
      <c r="BN64" s="4">
        <v>0.105</v>
      </c>
      <c r="BO64">
        <v>55</v>
      </c>
      <c r="BP64" s="4">
        <v>6.88E-2</v>
      </c>
      <c r="BQ64">
        <v>2</v>
      </c>
      <c r="BR64" s="4">
        <v>0.25</v>
      </c>
      <c r="BS64">
        <v>2</v>
      </c>
      <c r="BT64" s="4">
        <v>1.3299999999999999E-2</v>
      </c>
      <c r="BU64">
        <v>77</v>
      </c>
      <c r="BV64" s="4">
        <v>0.25669999999999998</v>
      </c>
      <c r="BW64">
        <v>0.12</v>
      </c>
      <c r="BX64" s="4">
        <v>0.1333</v>
      </c>
      <c r="BY64">
        <v>0</v>
      </c>
      <c r="CA64">
        <v>1.1000000000000001</v>
      </c>
      <c r="CB64" s="4">
        <v>7.3300000000000004E-2</v>
      </c>
      <c r="DE64" t="s">
        <v>104</v>
      </c>
    </row>
    <row r="65" spans="1:109" x14ac:dyDescent="0.25">
      <c r="A65" s="1">
        <v>63</v>
      </c>
      <c r="B65" t="s">
        <v>238</v>
      </c>
      <c r="C65" t="s">
        <v>124</v>
      </c>
      <c r="D65">
        <v>1</v>
      </c>
      <c r="E65" t="s">
        <v>236</v>
      </c>
      <c r="F65" t="s">
        <v>88</v>
      </c>
      <c r="G65" t="b">
        <f t="shared" si="3"/>
        <v>1</v>
      </c>
      <c r="H65" t="s">
        <v>137</v>
      </c>
      <c r="I65">
        <v>18</v>
      </c>
      <c r="J65" s="4">
        <v>8.9999999999999993E-3</v>
      </c>
      <c r="K65">
        <v>75</v>
      </c>
      <c r="L65" s="4">
        <v>8.9999999999999993E-3</v>
      </c>
      <c r="M65">
        <v>95</v>
      </c>
      <c r="N65" s="4">
        <v>4.7500000000000001E-2</v>
      </c>
      <c r="O65">
        <v>1.8</v>
      </c>
      <c r="P65" s="4">
        <v>3.2099999999999997E-2</v>
      </c>
      <c r="Q65">
        <v>1.9</v>
      </c>
      <c r="R65" s="4">
        <v>7.3000000000000001E-3</v>
      </c>
      <c r="U65">
        <v>0.1</v>
      </c>
      <c r="V65" s="4">
        <v>1.4E-3</v>
      </c>
      <c r="AI65">
        <v>1.2</v>
      </c>
      <c r="AJ65" s="4">
        <v>3.4299999999999997E-2</v>
      </c>
      <c r="AK65">
        <v>1E-3</v>
      </c>
      <c r="AL65" s="4">
        <v>1.1000000000000001E-3</v>
      </c>
      <c r="AM65">
        <v>0.05</v>
      </c>
      <c r="AN65" s="4">
        <v>4.5499999999999999E-2</v>
      </c>
      <c r="AO65">
        <v>0.05</v>
      </c>
      <c r="AP65" s="4">
        <v>3.3300000000000003E-2</v>
      </c>
      <c r="AQ65">
        <v>1</v>
      </c>
      <c r="AR65" s="4">
        <v>6.25E-2</v>
      </c>
      <c r="AT65" s="4">
        <v>0</v>
      </c>
      <c r="AU65">
        <v>0.18</v>
      </c>
      <c r="AV65" s="4">
        <v>0.12</v>
      </c>
      <c r="AW65">
        <v>30</v>
      </c>
      <c r="AX65" s="4">
        <v>0.1</v>
      </c>
      <c r="AY65">
        <v>0</v>
      </c>
      <c r="AZ65" s="4">
        <v>0</v>
      </c>
      <c r="BA65">
        <v>4</v>
      </c>
      <c r="BB65" s="4">
        <v>5.33E-2</v>
      </c>
      <c r="BC65">
        <v>0</v>
      </c>
      <c r="BD65" s="4">
        <v>0</v>
      </c>
      <c r="BE65">
        <v>0.1</v>
      </c>
      <c r="BF65" s="4">
        <v>0.01</v>
      </c>
      <c r="BG65">
        <v>3.3</v>
      </c>
      <c r="BH65" s="4">
        <v>2.75E-2</v>
      </c>
      <c r="BI65">
        <v>5</v>
      </c>
      <c r="BJ65" s="4">
        <v>5.0000000000000001E-3</v>
      </c>
      <c r="BK65">
        <v>67</v>
      </c>
      <c r="BL65" s="4">
        <v>1.9099999999999999E-2</v>
      </c>
      <c r="BM65">
        <v>22</v>
      </c>
      <c r="BN65" s="4">
        <v>2.1999999999999999E-2</v>
      </c>
      <c r="BO65">
        <v>30</v>
      </c>
      <c r="BP65" s="4">
        <v>3.7499999999999999E-2</v>
      </c>
      <c r="BQ65">
        <v>0.4</v>
      </c>
      <c r="BR65" s="4">
        <v>0.05</v>
      </c>
      <c r="BT65" s="4">
        <v>0</v>
      </c>
      <c r="BU65">
        <v>13</v>
      </c>
      <c r="BV65" s="4">
        <v>4.3299999999999998E-2</v>
      </c>
      <c r="BW65">
        <v>0.1</v>
      </c>
      <c r="BX65" s="4">
        <v>0.1111</v>
      </c>
      <c r="BY65">
        <v>1</v>
      </c>
      <c r="BZ65" s="4">
        <v>1.8200000000000001E-2</v>
      </c>
      <c r="CA65">
        <v>0.26</v>
      </c>
      <c r="CB65" s="4">
        <v>1.7299999999999999E-2</v>
      </c>
      <c r="DE65" t="s">
        <v>13</v>
      </c>
    </row>
    <row r="66" spans="1:109" x14ac:dyDescent="0.25">
      <c r="A66" s="1">
        <v>64</v>
      </c>
      <c r="B66" t="s">
        <v>84</v>
      </c>
      <c r="C66" t="s">
        <v>125</v>
      </c>
      <c r="D66">
        <v>1</v>
      </c>
      <c r="E66" t="s">
        <v>236</v>
      </c>
      <c r="F66" t="s">
        <v>88</v>
      </c>
      <c r="G66" t="b">
        <f t="shared" si="3"/>
        <v>1</v>
      </c>
      <c r="H66" t="s">
        <v>137</v>
      </c>
      <c r="I66">
        <v>113</v>
      </c>
      <c r="J66" s="4">
        <v>5.6500000000000002E-2</v>
      </c>
      <c r="K66">
        <v>472</v>
      </c>
      <c r="L66" s="4">
        <v>5.6500000000000002E-2</v>
      </c>
      <c r="M66">
        <v>77.599999999999994</v>
      </c>
      <c r="N66" s="4">
        <v>3.8800000000000001E-2</v>
      </c>
      <c r="O66">
        <v>11.6</v>
      </c>
      <c r="P66" s="4">
        <v>0.20710000000000001</v>
      </c>
      <c r="Q66">
        <v>1</v>
      </c>
      <c r="R66" s="4">
        <v>3.8E-3</v>
      </c>
      <c r="S66">
        <v>0</v>
      </c>
      <c r="U66">
        <v>6.9</v>
      </c>
      <c r="V66" s="4">
        <v>9.8599999999999993E-2</v>
      </c>
      <c r="W66">
        <v>1</v>
      </c>
      <c r="Y66">
        <v>1.4</v>
      </c>
      <c r="AA66">
        <v>3.9</v>
      </c>
      <c r="AC66">
        <v>3.4</v>
      </c>
      <c r="AE66">
        <v>0.46</v>
      </c>
      <c r="AG66">
        <v>0</v>
      </c>
      <c r="AI66">
        <v>0.3</v>
      </c>
      <c r="AJ66" s="4">
        <v>8.6E-3</v>
      </c>
      <c r="AK66">
        <v>0</v>
      </c>
      <c r="AL66" s="4">
        <v>0</v>
      </c>
      <c r="AM66">
        <v>7.0000000000000007E-2</v>
      </c>
      <c r="AN66" s="4">
        <v>6.3600000000000004E-2</v>
      </c>
      <c r="AO66">
        <v>0.02</v>
      </c>
      <c r="AP66" s="4">
        <v>1.3299999999999999E-2</v>
      </c>
      <c r="AQ66">
        <v>0.1</v>
      </c>
      <c r="AR66" s="4">
        <v>6.3E-3</v>
      </c>
      <c r="AS66">
        <v>3.6999999999999998E-2</v>
      </c>
      <c r="AT66" s="4">
        <v>7.4000000000000003E-3</v>
      </c>
      <c r="AU66">
        <v>3.9E-2</v>
      </c>
      <c r="AV66" s="4">
        <v>2.5999999999999999E-2</v>
      </c>
      <c r="AW66">
        <v>15</v>
      </c>
      <c r="AX66" s="4">
        <v>0.05</v>
      </c>
      <c r="AY66">
        <v>0</v>
      </c>
      <c r="AZ66" s="4">
        <v>0</v>
      </c>
      <c r="BA66">
        <v>0.3</v>
      </c>
      <c r="BB66" s="4">
        <v>4.0000000000000001E-3</v>
      </c>
      <c r="BC66">
        <v>0</v>
      </c>
      <c r="BD66" s="4">
        <v>0</v>
      </c>
      <c r="BF66" s="4">
        <v>0</v>
      </c>
      <c r="BH66" s="4">
        <v>0</v>
      </c>
      <c r="BI66">
        <v>6</v>
      </c>
      <c r="BJ66" s="4">
        <v>6.0000000000000001E-3</v>
      </c>
      <c r="BK66">
        <v>55</v>
      </c>
      <c r="BL66" s="4">
        <v>1.5699999999999999E-2</v>
      </c>
      <c r="BM66">
        <v>188</v>
      </c>
      <c r="BN66" s="4">
        <v>0.188</v>
      </c>
      <c r="BO66">
        <v>130</v>
      </c>
      <c r="BP66" s="4">
        <v>0.16250000000000001</v>
      </c>
      <c r="BQ66">
        <v>2.2000000000000002</v>
      </c>
      <c r="BR66" s="4">
        <v>0.27500000000000002</v>
      </c>
      <c r="BT66" s="4">
        <v>0</v>
      </c>
      <c r="BU66">
        <v>70</v>
      </c>
      <c r="BV66" s="4">
        <v>0.23330000000000001</v>
      </c>
      <c r="BW66">
        <v>0.33</v>
      </c>
      <c r="BX66" s="4">
        <v>0.36670000000000003</v>
      </c>
      <c r="BY66">
        <v>16.8</v>
      </c>
      <c r="BZ66" s="4">
        <v>0.30549999999999999</v>
      </c>
      <c r="CA66">
        <v>1.1000000000000001</v>
      </c>
      <c r="CB66" s="4">
        <v>7.3300000000000004E-2</v>
      </c>
      <c r="DE66" t="s">
        <v>13</v>
      </c>
    </row>
    <row r="67" spans="1:109" x14ac:dyDescent="0.25">
      <c r="A67" s="1">
        <v>65</v>
      </c>
      <c r="B67" t="s">
        <v>85</v>
      </c>
      <c r="C67" t="s">
        <v>89</v>
      </c>
      <c r="D67">
        <v>1</v>
      </c>
      <c r="E67" t="s">
        <v>236</v>
      </c>
      <c r="F67" t="s">
        <v>88</v>
      </c>
      <c r="G67" t="b">
        <f t="shared" si="3"/>
        <v>1</v>
      </c>
      <c r="H67" t="s">
        <v>138</v>
      </c>
      <c r="I67">
        <v>19</v>
      </c>
      <c r="J67" s="4">
        <v>9.4999999999999998E-3</v>
      </c>
      <c r="K67">
        <v>81</v>
      </c>
      <c r="L67" s="4">
        <v>9.5999999999999992E-3</v>
      </c>
      <c r="M67">
        <v>93.9</v>
      </c>
      <c r="N67" s="4">
        <v>4.7E-2</v>
      </c>
      <c r="O67">
        <v>1</v>
      </c>
      <c r="P67" s="4">
        <v>1.7899999999999999E-2</v>
      </c>
      <c r="Q67">
        <v>2.9</v>
      </c>
      <c r="R67" s="4">
        <v>1.12E-2</v>
      </c>
      <c r="S67">
        <v>2.9</v>
      </c>
      <c r="U67">
        <v>0.3</v>
      </c>
      <c r="V67" s="4">
        <v>4.3E-3</v>
      </c>
      <c r="W67">
        <v>0.1</v>
      </c>
      <c r="Y67" t="s">
        <v>3</v>
      </c>
      <c r="AA67">
        <v>0.2</v>
      </c>
      <c r="AC67">
        <v>0.2</v>
      </c>
      <c r="AE67" t="s">
        <v>3</v>
      </c>
      <c r="AG67" t="s">
        <v>3</v>
      </c>
      <c r="AI67">
        <v>1</v>
      </c>
      <c r="AJ67" s="4">
        <v>2.86E-2</v>
      </c>
      <c r="AK67">
        <v>0.04</v>
      </c>
      <c r="AL67" s="4">
        <v>4.4400000000000002E-2</v>
      </c>
      <c r="AM67">
        <v>0.04</v>
      </c>
      <c r="AN67" s="4">
        <v>3.6400000000000002E-2</v>
      </c>
      <c r="AO67">
        <v>0.02</v>
      </c>
      <c r="AP67" s="4">
        <v>1.3299999999999999E-2</v>
      </c>
      <c r="AQ67">
        <v>0.5</v>
      </c>
      <c r="AR67" s="4">
        <v>3.1300000000000001E-2</v>
      </c>
      <c r="AS67">
        <v>0.08</v>
      </c>
      <c r="AT67" s="4">
        <v>1.6E-2</v>
      </c>
      <c r="AU67">
        <v>0.08</v>
      </c>
      <c r="AV67" s="4">
        <v>5.33E-2</v>
      </c>
      <c r="AW67">
        <v>15.7</v>
      </c>
      <c r="AX67" s="4">
        <v>5.2299999999999999E-2</v>
      </c>
      <c r="AY67" t="s">
        <v>3</v>
      </c>
      <c r="BA67">
        <v>21</v>
      </c>
      <c r="BB67" s="4">
        <v>0.28000000000000003</v>
      </c>
      <c r="BC67" t="s">
        <v>3</v>
      </c>
      <c r="BE67">
        <v>0.54</v>
      </c>
      <c r="BF67" s="4">
        <v>5.3999999999999999E-2</v>
      </c>
      <c r="BG67">
        <v>1.7</v>
      </c>
      <c r="BH67" s="4">
        <v>1.4200000000000001E-2</v>
      </c>
      <c r="BI67">
        <v>8</v>
      </c>
      <c r="BJ67" s="4">
        <v>8.0000000000000002E-3</v>
      </c>
      <c r="BK67">
        <v>297</v>
      </c>
      <c r="BL67" s="4">
        <v>8.4900000000000003E-2</v>
      </c>
      <c r="BM67">
        <v>14</v>
      </c>
      <c r="BN67" s="4">
        <v>1.4E-2</v>
      </c>
      <c r="BO67">
        <v>26</v>
      </c>
      <c r="BP67" s="4">
        <v>3.2500000000000001E-2</v>
      </c>
      <c r="BQ67" t="s">
        <v>3</v>
      </c>
      <c r="BS67">
        <v>2.5</v>
      </c>
      <c r="BT67" s="4">
        <v>1.67E-2</v>
      </c>
      <c r="BU67">
        <v>10</v>
      </c>
      <c r="BV67" s="4">
        <v>3.3300000000000003E-2</v>
      </c>
      <c r="BW67">
        <v>0.5</v>
      </c>
      <c r="BX67" s="4">
        <v>0.55559999999999998</v>
      </c>
      <c r="BY67" t="s">
        <v>3</v>
      </c>
      <c r="CA67">
        <v>0.1</v>
      </c>
      <c r="CB67" s="4">
        <v>6.7000000000000002E-3</v>
      </c>
      <c r="DE67" t="s">
        <v>104</v>
      </c>
    </row>
    <row r="68" spans="1:109" x14ac:dyDescent="0.25">
      <c r="A68" s="1">
        <v>66</v>
      </c>
      <c r="B68" t="s">
        <v>49</v>
      </c>
      <c r="C68" t="s">
        <v>49</v>
      </c>
      <c r="D68">
        <v>1</v>
      </c>
      <c r="E68" t="s">
        <v>236</v>
      </c>
      <c r="G68" t="b">
        <f t="shared" si="3"/>
        <v>1</v>
      </c>
      <c r="H68" t="s">
        <v>138</v>
      </c>
      <c r="I68">
        <v>36</v>
      </c>
      <c r="J68" s="4">
        <v>1.7999999999999999E-2</v>
      </c>
      <c r="K68">
        <v>151</v>
      </c>
      <c r="L68" s="4">
        <v>1.7999999999999999E-2</v>
      </c>
      <c r="M68">
        <v>89</v>
      </c>
      <c r="N68" s="4">
        <v>4.4499999999999998E-2</v>
      </c>
      <c r="O68">
        <v>1.2</v>
      </c>
      <c r="P68" s="4">
        <v>2.1399999999999999E-2</v>
      </c>
      <c r="Q68">
        <v>6.1</v>
      </c>
      <c r="R68" s="4">
        <v>2.35E-2</v>
      </c>
      <c r="S68">
        <v>6.1</v>
      </c>
      <c r="U68">
        <v>0.2</v>
      </c>
      <c r="V68" s="4">
        <v>2.8999999999999998E-3</v>
      </c>
      <c r="W68">
        <v>0.1</v>
      </c>
      <c r="Y68" t="s">
        <v>3</v>
      </c>
      <c r="AA68">
        <v>0.1</v>
      </c>
      <c r="AC68" t="s">
        <v>3</v>
      </c>
      <c r="AE68" t="s">
        <v>3</v>
      </c>
      <c r="AG68" t="s">
        <v>3</v>
      </c>
      <c r="AI68">
        <v>2.5</v>
      </c>
      <c r="AJ68" s="4">
        <v>7.1400000000000005E-2</v>
      </c>
      <c r="AK68" t="s">
        <v>3</v>
      </c>
      <c r="AM68">
        <v>0.03</v>
      </c>
      <c r="AN68" s="4">
        <v>2.7300000000000001E-2</v>
      </c>
      <c r="AO68">
        <v>0.03</v>
      </c>
      <c r="AP68" s="4">
        <v>0.02</v>
      </c>
      <c r="AQ68">
        <v>0.2</v>
      </c>
      <c r="AR68" s="4">
        <v>1.2500000000000001E-2</v>
      </c>
      <c r="AS68">
        <v>0.12</v>
      </c>
      <c r="AT68" s="4">
        <v>2.4E-2</v>
      </c>
      <c r="AU68">
        <v>0.13</v>
      </c>
      <c r="AV68" s="4">
        <v>8.6699999999999999E-2</v>
      </c>
      <c r="AW68">
        <v>10</v>
      </c>
      <c r="AX68" s="4">
        <v>3.3300000000000003E-2</v>
      </c>
      <c r="AY68" t="s">
        <v>3</v>
      </c>
      <c r="BA68">
        <v>6.5</v>
      </c>
      <c r="BB68" s="4">
        <v>8.6699999999999999E-2</v>
      </c>
      <c r="BC68" t="s">
        <v>3</v>
      </c>
      <c r="BE68" t="s">
        <v>3</v>
      </c>
      <c r="BG68">
        <v>0.4</v>
      </c>
      <c r="BH68" s="4">
        <v>3.3E-3</v>
      </c>
      <c r="BI68">
        <v>9</v>
      </c>
      <c r="BJ68" s="4">
        <v>8.9999999999999993E-3</v>
      </c>
      <c r="BK68">
        <v>175</v>
      </c>
      <c r="BL68" s="4">
        <v>0.05</v>
      </c>
      <c r="BM68">
        <v>30</v>
      </c>
      <c r="BN68" s="4">
        <v>0.03</v>
      </c>
      <c r="BO68">
        <v>42</v>
      </c>
      <c r="BP68" s="4">
        <v>5.2499999999999998E-2</v>
      </c>
      <c r="BQ68">
        <v>0.5</v>
      </c>
      <c r="BR68" s="4">
        <v>6.25E-2</v>
      </c>
      <c r="BS68">
        <v>3</v>
      </c>
      <c r="BT68" s="4">
        <v>0.02</v>
      </c>
      <c r="BU68">
        <v>10</v>
      </c>
      <c r="BV68" s="4">
        <v>3.3300000000000003E-2</v>
      </c>
      <c r="BW68">
        <v>0.08</v>
      </c>
      <c r="BX68" s="4">
        <v>8.8900000000000007E-2</v>
      </c>
      <c r="BY68">
        <v>1</v>
      </c>
      <c r="BZ68" s="4">
        <v>1.8200000000000001E-2</v>
      </c>
      <c r="CA68">
        <v>0.8</v>
      </c>
      <c r="CB68" s="4">
        <v>5.33E-2</v>
      </c>
      <c r="DE68" t="s">
        <v>104</v>
      </c>
    </row>
    <row r="69" spans="1:109" x14ac:dyDescent="0.25">
      <c r="A69" s="1">
        <v>67</v>
      </c>
      <c r="B69" t="s">
        <v>50</v>
      </c>
      <c r="C69" t="s">
        <v>50</v>
      </c>
      <c r="D69">
        <v>0</v>
      </c>
      <c r="E69" t="s">
        <v>233</v>
      </c>
      <c r="F69" t="s">
        <v>88</v>
      </c>
      <c r="G69" t="b">
        <f t="shared" si="3"/>
        <v>1</v>
      </c>
      <c r="H69" t="s">
        <v>138</v>
      </c>
      <c r="I69">
        <v>180</v>
      </c>
      <c r="J69" s="4">
        <v>0.09</v>
      </c>
      <c r="K69">
        <v>753</v>
      </c>
      <c r="L69" s="4">
        <v>8.9599999999999999E-2</v>
      </c>
      <c r="M69">
        <v>62.1</v>
      </c>
      <c r="N69" s="4">
        <v>3.1099999999999999E-2</v>
      </c>
      <c r="O69">
        <v>28.72</v>
      </c>
      <c r="P69" s="4">
        <v>0.51290000000000002</v>
      </c>
      <c r="Q69">
        <v>0</v>
      </c>
      <c r="R69" s="4">
        <v>0</v>
      </c>
      <c r="S69">
        <v>0</v>
      </c>
      <c r="U69">
        <v>10.48</v>
      </c>
      <c r="V69" s="4">
        <v>0.1497</v>
      </c>
      <c r="W69">
        <v>3.22</v>
      </c>
      <c r="Y69">
        <v>4.806</v>
      </c>
      <c r="AA69">
        <v>1.4319999999999999</v>
      </c>
      <c r="AC69">
        <v>0</v>
      </c>
      <c r="AE69">
        <v>0</v>
      </c>
      <c r="AG69">
        <v>87</v>
      </c>
      <c r="AJ69" s="4">
        <v>0</v>
      </c>
      <c r="AK69">
        <v>2E-3</v>
      </c>
      <c r="AL69" s="4">
        <v>2.2000000000000001E-3</v>
      </c>
      <c r="AM69">
        <v>0.91300000000000003</v>
      </c>
      <c r="AN69" s="4">
        <v>0.83</v>
      </c>
      <c r="AO69">
        <v>0.253</v>
      </c>
      <c r="AP69" s="4">
        <v>0.16869999999999999</v>
      </c>
      <c r="AQ69">
        <v>8.9280000000000008</v>
      </c>
      <c r="AR69" s="4">
        <v>0.55800000000000005</v>
      </c>
      <c r="AS69">
        <v>1.1659999999999999</v>
      </c>
      <c r="AT69" s="4">
        <v>0.23319999999999999</v>
      </c>
      <c r="AU69">
        <v>0.35</v>
      </c>
      <c r="AV69" s="4">
        <v>0.23330000000000001</v>
      </c>
      <c r="AW69">
        <v>6</v>
      </c>
      <c r="AX69" s="4">
        <v>0.02</v>
      </c>
      <c r="AY69">
        <v>0.84</v>
      </c>
      <c r="AZ69" s="4">
        <v>0.3</v>
      </c>
      <c r="BA69">
        <v>0.8</v>
      </c>
      <c r="BB69" s="4">
        <v>1.0699999999999999E-2</v>
      </c>
      <c r="BC69">
        <v>0.4</v>
      </c>
      <c r="BD69" s="4">
        <v>0.04</v>
      </c>
      <c r="BE69">
        <v>0.25</v>
      </c>
      <c r="BF69" s="4">
        <v>2.5000000000000001E-2</v>
      </c>
      <c r="BG69">
        <v>0</v>
      </c>
      <c r="BH69" s="4">
        <v>0</v>
      </c>
      <c r="BI69">
        <v>62</v>
      </c>
      <c r="BJ69" s="4">
        <v>6.2E-2</v>
      </c>
      <c r="BK69">
        <v>389</v>
      </c>
      <c r="BL69" s="4">
        <v>0.1111</v>
      </c>
      <c r="BM69">
        <v>6</v>
      </c>
      <c r="BN69" s="4">
        <v>6.0000000000000001E-3</v>
      </c>
      <c r="BO69">
        <v>241</v>
      </c>
      <c r="BP69" s="4">
        <v>0.30130000000000001</v>
      </c>
      <c r="BQ69">
        <v>1.2</v>
      </c>
      <c r="BR69" s="4">
        <v>0.15</v>
      </c>
      <c r="BS69">
        <v>0</v>
      </c>
      <c r="BT69" s="4">
        <v>0</v>
      </c>
      <c r="BU69">
        <v>29</v>
      </c>
      <c r="BV69" s="4">
        <v>9.6699999999999994E-2</v>
      </c>
      <c r="BW69">
        <v>0.17</v>
      </c>
      <c r="BX69" s="4">
        <v>0.18890000000000001</v>
      </c>
      <c r="BY69">
        <v>0</v>
      </c>
      <c r="BZ69" s="4">
        <v>0</v>
      </c>
      <c r="CA69">
        <v>3</v>
      </c>
      <c r="CB69" s="4">
        <v>0.2</v>
      </c>
      <c r="DE69" t="s">
        <v>13</v>
      </c>
    </row>
    <row r="70" spans="1:109" x14ac:dyDescent="0.25">
      <c r="A70" s="1">
        <v>68</v>
      </c>
      <c r="B70" t="s">
        <v>51</v>
      </c>
      <c r="C70" t="s">
        <v>51</v>
      </c>
      <c r="D70">
        <v>1</v>
      </c>
      <c r="E70" t="s">
        <v>236</v>
      </c>
      <c r="G70" t="b">
        <f t="shared" si="3"/>
        <v>1</v>
      </c>
      <c r="H70" t="s">
        <v>138</v>
      </c>
      <c r="I70">
        <v>20</v>
      </c>
      <c r="J70" s="4">
        <v>0.01</v>
      </c>
      <c r="K70">
        <v>85</v>
      </c>
      <c r="L70" s="4">
        <v>1.01E-2</v>
      </c>
      <c r="M70">
        <v>94</v>
      </c>
      <c r="N70" s="4">
        <v>4.7E-2</v>
      </c>
      <c r="O70">
        <v>2</v>
      </c>
      <c r="P70" s="4">
        <v>3.5700000000000003E-2</v>
      </c>
      <c r="Q70">
        <v>3</v>
      </c>
      <c r="R70" s="4">
        <v>1.15E-2</v>
      </c>
      <c r="S70" t="s">
        <v>3</v>
      </c>
      <c r="U70">
        <v>0.2</v>
      </c>
      <c r="V70" s="4">
        <v>2.8999999999999998E-3</v>
      </c>
      <c r="W70" t="s">
        <v>3</v>
      </c>
      <c r="Y70" t="s">
        <v>3</v>
      </c>
      <c r="AA70">
        <v>0.1</v>
      </c>
      <c r="AC70" t="s">
        <v>3</v>
      </c>
      <c r="AE70">
        <v>0.1</v>
      </c>
      <c r="AG70" t="s">
        <v>3</v>
      </c>
      <c r="AI70" t="s">
        <v>3</v>
      </c>
      <c r="AK70">
        <v>0.3</v>
      </c>
      <c r="AL70" s="4">
        <v>0.33329999999999999</v>
      </c>
      <c r="AM70">
        <v>7.0000000000000007E-2</v>
      </c>
      <c r="AN70" s="4">
        <v>6.3600000000000004E-2</v>
      </c>
      <c r="AO70">
        <v>7.0000000000000007E-2</v>
      </c>
      <c r="AP70" s="4">
        <v>4.6699999999999998E-2</v>
      </c>
      <c r="AQ70">
        <v>0.4</v>
      </c>
      <c r="AR70" s="4">
        <v>2.5000000000000001E-2</v>
      </c>
      <c r="AS70" t="s">
        <v>3</v>
      </c>
      <c r="AU70">
        <v>0.1</v>
      </c>
      <c r="AV70" s="4">
        <v>6.6699999999999995E-2</v>
      </c>
      <c r="AW70">
        <v>43</v>
      </c>
      <c r="AX70" s="4">
        <v>0.14330000000000001</v>
      </c>
      <c r="AY70" t="s">
        <v>3</v>
      </c>
      <c r="BA70">
        <v>40</v>
      </c>
      <c r="BB70" s="4">
        <v>0.5333</v>
      </c>
      <c r="BC70" t="s">
        <v>3</v>
      </c>
      <c r="BE70" t="s">
        <v>3</v>
      </c>
      <c r="BG70">
        <v>167</v>
      </c>
      <c r="BH70" s="4">
        <v>1.3916999999999999</v>
      </c>
      <c r="BI70">
        <v>15</v>
      </c>
      <c r="BJ70" s="4">
        <v>1.4999999999999999E-2</v>
      </c>
      <c r="BK70">
        <v>300</v>
      </c>
      <c r="BL70" s="4">
        <v>8.5699999999999998E-2</v>
      </c>
      <c r="BM70">
        <v>25</v>
      </c>
      <c r="BN70" s="4">
        <v>2.5000000000000001E-2</v>
      </c>
      <c r="BO70">
        <v>50</v>
      </c>
      <c r="BP70" s="4">
        <v>6.25E-2</v>
      </c>
      <c r="BQ70">
        <v>4</v>
      </c>
      <c r="BR70" s="4">
        <v>0.5</v>
      </c>
      <c r="BS70" t="s">
        <v>3</v>
      </c>
      <c r="BU70">
        <v>15</v>
      </c>
      <c r="BV70" s="4">
        <v>0.05</v>
      </c>
      <c r="BW70" t="s">
        <v>3</v>
      </c>
      <c r="BY70" t="s">
        <v>3</v>
      </c>
      <c r="CA70" t="s">
        <v>3</v>
      </c>
      <c r="DE70" t="s">
        <v>104</v>
      </c>
    </row>
    <row r="71" spans="1:109" x14ac:dyDescent="0.25">
      <c r="A71" s="1">
        <v>69</v>
      </c>
      <c r="B71" t="s">
        <v>52</v>
      </c>
      <c r="C71" t="s">
        <v>52</v>
      </c>
      <c r="D71">
        <v>1</v>
      </c>
      <c r="E71" t="s">
        <v>234</v>
      </c>
      <c r="G71" t="b">
        <f t="shared" si="3"/>
        <v>1</v>
      </c>
      <c r="H71" t="s">
        <v>138</v>
      </c>
      <c r="I71">
        <v>40</v>
      </c>
      <c r="J71" s="4">
        <v>0.02</v>
      </c>
      <c r="K71">
        <v>171</v>
      </c>
      <c r="L71" s="4">
        <v>2.0400000000000001E-2</v>
      </c>
      <c r="M71">
        <v>90</v>
      </c>
      <c r="N71" s="4">
        <v>4.4999999999999998E-2</v>
      </c>
      <c r="O71">
        <v>2</v>
      </c>
      <c r="P71" s="4">
        <v>3.5700000000000003E-2</v>
      </c>
      <c r="Q71">
        <v>7</v>
      </c>
      <c r="R71" s="4">
        <v>2.69E-2</v>
      </c>
      <c r="S71" t="s">
        <v>3</v>
      </c>
      <c r="U71" t="s">
        <v>3</v>
      </c>
      <c r="W71" t="s">
        <v>3</v>
      </c>
      <c r="Y71" t="s">
        <v>3</v>
      </c>
      <c r="AA71" t="s">
        <v>3</v>
      </c>
      <c r="AC71" t="s">
        <v>3</v>
      </c>
      <c r="AE71" t="s">
        <v>3</v>
      </c>
      <c r="AG71" t="s">
        <v>3</v>
      </c>
      <c r="AI71">
        <v>2.2999999999999998</v>
      </c>
      <c r="AJ71" s="4">
        <v>6.5699999999999995E-2</v>
      </c>
      <c r="AK71">
        <v>0.01</v>
      </c>
      <c r="AL71" s="4">
        <v>1.11E-2</v>
      </c>
      <c r="AM71">
        <v>0.2</v>
      </c>
      <c r="AN71" s="4">
        <v>0.18179999999999999</v>
      </c>
      <c r="AO71">
        <v>0.1</v>
      </c>
      <c r="AP71" s="4">
        <v>6.6699999999999995E-2</v>
      </c>
      <c r="AQ71">
        <v>0.2</v>
      </c>
      <c r="AR71" s="4">
        <v>1.2500000000000001E-2</v>
      </c>
      <c r="AS71">
        <v>0.23</v>
      </c>
      <c r="AT71" s="4">
        <v>4.5999999999999999E-2</v>
      </c>
      <c r="AU71">
        <v>0.1</v>
      </c>
      <c r="AV71" s="4">
        <v>6.6699999999999995E-2</v>
      </c>
      <c r="AW71">
        <v>30</v>
      </c>
      <c r="AX71" s="4">
        <v>0.1</v>
      </c>
      <c r="AY71" t="s">
        <v>3</v>
      </c>
      <c r="BA71">
        <v>5</v>
      </c>
      <c r="BB71" s="4">
        <v>6.6699999999999995E-2</v>
      </c>
      <c r="BC71" t="s">
        <v>3</v>
      </c>
      <c r="BE71">
        <v>0.57999999999999996</v>
      </c>
      <c r="BF71" s="4">
        <v>5.8000000000000003E-2</v>
      </c>
      <c r="BG71">
        <v>4.0999999999999996</v>
      </c>
      <c r="BH71" s="4">
        <v>3.4200000000000001E-2</v>
      </c>
      <c r="BI71">
        <v>70</v>
      </c>
      <c r="BJ71" s="4">
        <v>7.0000000000000007E-2</v>
      </c>
      <c r="BK71">
        <v>40</v>
      </c>
      <c r="BL71" s="4">
        <v>1.14E-2</v>
      </c>
      <c r="BM71">
        <v>65</v>
      </c>
      <c r="BN71" s="4">
        <v>6.5000000000000002E-2</v>
      </c>
      <c r="BO71">
        <v>45</v>
      </c>
      <c r="BP71" s="4">
        <v>5.6300000000000003E-2</v>
      </c>
      <c r="BQ71">
        <v>1.4</v>
      </c>
      <c r="BR71" s="4">
        <v>0.17499999999999999</v>
      </c>
      <c r="BS71">
        <v>5</v>
      </c>
      <c r="BT71" s="4">
        <v>3.3300000000000003E-2</v>
      </c>
      <c r="BU71">
        <v>10</v>
      </c>
      <c r="BV71" s="4">
        <v>3.3300000000000003E-2</v>
      </c>
      <c r="BW71">
        <v>0.02</v>
      </c>
      <c r="BX71" s="4">
        <v>2.2200000000000001E-2</v>
      </c>
      <c r="BY71">
        <v>1</v>
      </c>
      <c r="BZ71" s="4">
        <v>1.8200000000000001E-2</v>
      </c>
      <c r="CA71">
        <v>0.25</v>
      </c>
      <c r="CB71" s="4">
        <v>1.67E-2</v>
      </c>
      <c r="DE71" t="s">
        <v>104</v>
      </c>
    </row>
    <row r="72" spans="1:109" x14ac:dyDescent="0.25">
      <c r="A72" s="1">
        <v>70</v>
      </c>
      <c r="B72" t="s">
        <v>53</v>
      </c>
      <c r="C72" t="s">
        <v>53</v>
      </c>
      <c r="D72">
        <v>1</v>
      </c>
      <c r="E72" t="s">
        <v>235</v>
      </c>
      <c r="G72" t="b">
        <f t="shared" si="3"/>
        <v>1</v>
      </c>
      <c r="H72" t="s">
        <v>137</v>
      </c>
      <c r="I72">
        <v>706</v>
      </c>
      <c r="J72" s="4">
        <v>0.35299999999999998</v>
      </c>
      <c r="K72">
        <v>2914</v>
      </c>
      <c r="L72" s="4">
        <v>0.35299999999999998</v>
      </c>
      <c r="M72">
        <v>4.5</v>
      </c>
      <c r="N72" s="4">
        <v>2.3E-3</v>
      </c>
      <c r="O72">
        <v>15.9</v>
      </c>
      <c r="P72" s="4">
        <v>0.28389999999999999</v>
      </c>
      <c r="Q72">
        <v>5.0999999999999996</v>
      </c>
      <c r="R72" s="4">
        <v>1.9599999999999999E-2</v>
      </c>
      <c r="S72">
        <v>2.9</v>
      </c>
      <c r="U72">
        <v>4.5</v>
      </c>
      <c r="V72" s="4">
        <v>6.4299999999999996E-2</v>
      </c>
      <c r="W72">
        <v>6.8</v>
      </c>
      <c r="Y72">
        <v>12.8</v>
      </c>
      <c r="AA72">
        <v>43.8</v>
      </c>
      <c r="AC72">
        <v>36.799999999999997</v>
      </c>
      <c r="AE72">
        <v>6.9</v>
      </c>
      <c r="AG72">
        <v>0</v>
      </c>
      <c r="AI72">
        <v>4.5999999999999996</v>
      </c>
      <c r="AJ72" s="4">
        <v>0.13139999999999999</v>
      </c>
      <c r="AL72" s="4">
        <v>0</v>
      </c>
      <c r="AM72">
        <v>0.37</v>
      </c>
      <c r="AN72" s="4">
        <v>0.33639999999999998</v>
      </c>
      <c r="AO72">
        <v>0.11</v>
      </c>
      <c r="AP72" s="4">
        <v>7.3300000000000004E-2</v>
      </c>
      <c r="AQ72">
        <v>1.4</v>
      </c>
      <c r="AR72" s="4">
        <v>8.7499999999999994E-2</v>
      </c>
      <c r="AT72" s="4">
        <v>0</v>
      </c>
      <c r="AU72">
        <v>0.41699999999999998</v>
      </c>
      <c r="AV72" s="4">
        <v>0.27800000000000002</v>
      </c>
      <c r="AW72">
        <v>62.1</v>
      </c>
      <c r="AX72" s="4">
        <v>0.20699999999999999</v>
      </c>
      <c r="AY72">
        <v>0</v>
      </c>
      <c r="AZ72" s="4">
        <v>0</v>
      </c>
      <c r="BA72">
        <v>0</v>
      </c>
      <c r="BB72" s="4">
        <v>0</v>
      </c>
      <c r="BC72">
        <v>0</v>
      </c>
      <c r="BD72" s="4">
        <v>0</v>
      </c>
      <c r="BE72">
        <v>3.1</v>
      </c>
      <c r="BF72" s="4">
        <v>0.31</v>
      </c>
      <c r="BH72" s="4">
        <v>0</v>
      </c>
      <c r="BI72">
        <v>0</v>
      </c>
      <c r="BJ72" s="4">
        <v>0</v>
      </c>
      <c r="BK72">
        <v>532</v>
      </c>
      <c r="BL72" s="4">
        <v>0.152</v>
      </c>
      <c r="BM72">
        <v>117</v>
      </c>
      <c r="BN72" s="4">
        <v>0.11700000000000001</v>
      </c>
      <c r="BO72">
        <v>521</v>
      </c>
      <c r="BP72" s="4">
        <v>0.65129999999999999</v>
      </c>
      <c r="BQ72">
        <v>3.4</v>
      </c>
      <c r="BR72" s="4">
        <v>0.42499999999999999</v>
      </c>
      <c r="BS72">
        <v>2.5</v>
      </c>
      <c r="BT72" s="4">
        <v>1.67E-2</v>
      </c>
      <c r="BU72">
        <v>196</v>
      </c>
      <c r="BV72" s="4">
        <v>0.65329999999999999</v>
      </c>
      <c r="BW72">
        <v>1.1000000000000001</v>
      </c>
      <c r="BX72" s="4">
        <v>1.2222</v>
      </c>
      <c r="BY72">
        <v>12</v>
      </c>
      <c r="BZ72" s="4">
        <v>0.21820000000000001</v>
      </c>
      <c r="CA72">
        <v>3.4</v>
      </c>
      <c r="CB72" s="4">
        <v>0.22670000000000001</v>
      </c>
      <c r="CC72">
        <v>0</v>
      </c>
      <c r="DE72" t="s">
        <v>104</v>
      </c>
    </row>
    <row r="73" spans="1:109" x14ac:dyDescent="0.25">
      <c r="A73" s="1">
        <v>71</v>
      </c>
      <c r="B73" t="s">
        <v>126</v>
      </c>
      <c r="C73" t="s">
        <v>127</v>
      </c>
      <c r="D73">
        <v>1</v>
      </c>
      <c r="E73" t="s">
        <v>236</v>
      </c>
      <c r="G73" t="b">
        <f t="shared" si="3"/>
        <v>1</v>
      </c>
      <c r="H73" t="s">
        <v>138</v>
      </c>
      <c r="I73">
        <v>27</v>
      </c>
      <c r="J73" s="4">
        <v>1.35E-2</v>
      </c>
      <c r="K73">
        <v>117</v>
      </c>
      <c r="L73" s="4">
        <v>1.3899999999999999E-2</v>
      </c>
      <c r="M73">
        <v>91</v>
      </c>
      <c r="N73" s="4">
        <v>4.5499999999999999E-2</v>
      </c>
      <c r="O73">
        <v>1.5</v>
      </c>
      <c r="P73" s="4">
        <v>2.6800000000000001E-2</v>
      </c>
      <c r="Q73">
        <v>3.8</v>
      </c>
      <c r="R73" s="4">
        <v>1.46E-2</v>
      </c>
      <c r="S73">
        <v>3.6</v>
      </c>
      <c r="U73">
        <v>0.2</v>
      </c>
      <c r="V73" s="4">
        <v>2.8999999999999998E-3</v>
      </c>
      <c r="W73" t="s">
        <v>3</v>
      </c>
      <c r="Y73" t="s">
        <v>3</v>
      </c>
      <c r="AA73" t="s">
        <v>3</v>
      </c>
      <c r="AC73" t="s">
        <v>3</v>
      </c>
      <c r="AE73" t="s">
        <v>3</v>
      </c>
      <c r="AG73" t="s">
        <v>3</v>
      </c>
      <c r="AI73">
        <v>2.5</v>
      </c>
      <c r="AJ73" s="4">
        <v>7.1400000000000005E-2</v>
      </c>
      <c r="AK73" t="s">
        <v>3</v>
      </c>
      <c r="AM73">
        <v>0.05</v>
      </c>
      <c r="AN73" s="4">
        <v>4.5499999999999999E-2</v>
      </c>
      <c r="AO73">
        <v>0.04</v>
      </c>
      <c r="AP73" s="4">
        <v>2.6700000000000002E-2</v>
      </c>
      <c r="AQ73">
        <v>0.3</v>
      </c>
      <c r="AR73" s="4">
        <v>1.8800000000000001E-2</v>
      </c>
      <c r="AS73">
        <v>0.2</v>
      </c>
      <c r="AT73" s="4">
        <v>0.04</v>
      </c>
      <c r="AU73">
        <v>0.11</v>
      </c>
      <c r="AV73" s="4">
        <v>7.3300000000000004E-2</v>
      </c>
      <c r="AW73">
        <v>30</v>
      </c>
      <c r="AX73" s="4">
        <v>0.1</v>
      </c>
      <c r="AY73" t="s">
        <v>3</v>
      </c>
      <c r="BA73">
        <v>40</v>
      </c>
      <c r="BB73" s="4">
        <v>0.5333</v>
      </c>
      <c r="BC73" t="s">
        <v>3</v>
      </c>
      <c r="BE73">
        <v>0.2</v>
      </c>
      <c r="BF73" s="4">
        <v>0.02</v>
      </c>
      <c r="BG73">
        <v>60</v>
      </c>
      <c r="BH73" s="4">
        <v>0.5</v>
      </c>
      <c r="BI73">
        <v>10</v>
      </c>
      <c r="BJ73" s="4">
        <v>0.01</v>
      </c>
      <c r="BK73">
        <v>220</v>
      </c>
      <c r="BL73" s="4">
        <v>6.2899999999999998E-2</v>
      </c>
      <c r="BM73">
        <v>25</v>
      </c>
      <c r="BN73" s="4">
        <v>2.5000000000000001E-2</v>
      </c>
      <c r="BO73">
        <v>30</v>
      </c>
      <c r="BP73" s="4">
        <v>3.7499999999999999E-2</v>
      </c>
      <c r="BQ73">
        <v>0.5</v>
      </c>
      <c r="BR73" s="4">
        <v>6.25E-2</v>
      </c>
      <c r="BS73">
        <v>2</v>
      </c>
      <c r="BT73" s="4">
        <v>1.3299999999999999E-2</v>
      </c>
      <c r="BU73">
        <v>10</v>
      </c>
      <c r="BV73" s="4">
        <v>3.3300000000000003E-2</v>
      </c>
      <c r="BW73">
        <v>0.06</v>
      </c>
      <c r="BX73" s="4">
        <v>6.6699999999999995E-2</v>
      </c>
      <c r="BY73">
        <v>1</v>
      </c>
      <c r="BZ73" s="4">
        <v>1.8200000000000001E-2</v>
      </c>
      <c r="CA73">
        <v>0.2</v>
      </c>
      <c r="CB73" s="4">
        <v>1.3299999999999999E-2</v>
      </c>
      <c r="DE73" t="s">
        <v>104</v>
      </c>
    </row>
    <row r="74" spans="1:109" x14ac:dyDescent="0.25">
      <c r="A74" s="1">
        <v>72</v>
      </c>
      <c r="B74" t="s">
        <v>128</v>
      </c>
      <c r="C74" t="s">
        <v>129</v>
      </c>
      <c r="D74">
        <v>1</v>
      </c>
      <c r="E74" t="s">
        <v>235</v>
      </c>
      <c r="F74" t="s">
        <v>88</v>
      </c>
      <c r="G74" t="b">
        <f t="shared" si="3"/>
        <v>1</v>
      </c>
      <c r="H74" t="s">
        <v>139</v>
      </c>
      <c r="I74">
        <v>67</v>
      </c>
      <c r="J74" s="4">
        <v>3.3500000000000002E-2</v>
      </c>
      <c r="K74">
        <v>276</v>
      </c>
      <c r="L74" s="4">
        <v>3.2899999999999999E-2</v>
      </c>
      <c r="M74">
        <v>86.1</v>
      </c>
      <c r="N74" s="4">
        <v>4.3099999999999999E-2</v>
      </c>
      <c r="O74">
        <v>0.1</v>
      </c>
      <c r="P74" s="4">
        <v>1.8E-3</v>
      </c>
      <c r="Q74">
        <v>0.6</v>
      </c>
      <c r="R74" s="4">
        <v>2.3E-3</v>
      </c>
      <c r="S74">
        <v>0.6</v>
      </c>
      <c r="U74">
        <v>0</v>
      </c>
      <c r="V74" s="4">
        <v>0</v>
      </c>
      <c r="AI74">
        <v>0</v>
      </c>
      <c r="AJ74" s="4">
        <v>0</v>
      </c>
      <c r="AK74">
        <v>0</v>
      </c>
      <c r="AL74" s="4">
        <v>0</v>
      </c>
      <c r="AM74">
        <v>0</v>
      </c>
      <c r="AN74" s="4">
        <v>0</v>
      </c>
      <c r="AO74">
        <v>0.01</v>
      </c>
      <c r="AP74" s="4">
        <v>6.7000000000000002E-3</v>
      </c>
      <c r="AQ74">
        <v>0.1</v>
      </c>
      <c r="AR74" s="4">
        <v>6.3E-3</v>
      </c>
      <c r="AT74" s="4">
        <v>0</v>
      </c>
      <c r="AU74">
        <v>0.02</v>
      </c>
      <c r="AV74" s="4">
        <v>1.3299999999999999E-2</v>
      </c>
      <c r="AW74">
        <v>0</v>
      </c>
      <c r="AX74" s="4">
        <v>0</v>
      </c>
      <c r="AY74">
        <v>0</v>
      </c>
      <c r="AZ74" s="4">
        <v>0</v>
      </c>
      <c r="BA74">
        <v>0</v>
      </c>
      <c r="BB74" s="4">
        <v>0</v>
      </c>
      <c r="BC74">
        <v>0</v>
      </c>
      <c r="BD74" s="4">
        <v>0</v>
      </c>
      <c r="BE74">
        <v>0</v>
      </c>
      <c r="BF74" s="4">
        <v>0</v>
      </c>
      <c r="BG74">
        <v>0</v>
      </c>
      <c r="BH74" s="4">
        <v>0</v>
      </c>
      <c r="BI74">
        <v>4</v>
      </c>
      <c r="BJ74" s="4">
        <v>4.0000000000000001E-3</v>
      </c>
      <c r="BK74">
        <v>86</v>
      </c>
      <c r="BL74" s="4">
        <v>2.46E-2</v>
      </c>
      <c r="BM74">
        <v>12</v>
      </c>
      <c r="BN74" s="4">
        <v>1.2E-2</v>
      </c>
      <c r="BO74">
        <v>8</v>
      </c>
      <c r="BP74" s="4">
        <v>0.01</v>
      </c>
      <c r="BQ74">
        <v>0.6</v>
      </c>
      <c r="BR74" s="4">
        <v>7.4999999999999997E-2</v>
      </c>
      <c r="BS74">
        <v>3.4</v>
      </c>
      <c r="BT74" s="4">
        <v>2.2700000000000001E-2</v>
      </c>
      <c r="BU74">
        <v>8</v>
      </c>
      <c r="BV74" s="4">
        <v>2.6700000000000002E-2</v>
      </c>
      <c r="BW74">
        <v>0.01</v>
      </c>
      <c r="BX74" s="4">
        <v>1.11E-2</v>
      </c>
      <c r="BY74">
        <v>0</v>
      </c>
      <c r="BZ74" s="4">
        <v>0</v>
      </c>
      <c r="CA74">
        <v>0.04</v>
      </c>
      <c r="CB74" s="4">
        <v>2.7000000000000001E-3</v>
      </c>
      <c r="DE74" t="s">
        <v>13</v>
      </c>
    </row>
    <row r="75" spans="1:109" x14ac:dyDescent="0.25">
      <c r="A75" s="1">
        <v>73</v>
      </c>
      <c r="B75" t="s">
        <v>86</v>
      </c>
      <c r="C75" t="s">
        <v>54</v>
      </c>
      <c r="D75">
        <v>1</v>
      </c>
      <c r="E75" t="s">
        <v>236</v>
      </c>
      <c r="F75" t="s">
        <v>88</v>
      </c>
      <c r="G75" t="b">
        <f t="shared" si="3"/>
        <v>1</v>
      </c>
      <c r="H75" t="s">
        <v>138</v>
      </c>
      <c r="I75">
        <v>33</v>
      </c>
      <c r="J75" s="4">
        <v>1.6500000000000001E-2</v>
      </c>
      <c r="K75">
        <v>140</v>
      </c>
      <c r="L75" s="4">
        <v>1.67E-2</v>
      </c>
      <c r="M75">
        <v>89.2</v>
      </c>
      <c r="N75" s="4">
        <v>4.4600000000000001E-2</v>
      </c>
      <c r="O75">
        <v>1</v>
      </c>
      <c r="P75" s="4">
        <v>1.7899999999999999E-2</v>
      </c>
      <c r="Q75">
        <v>5.2</v>
      </c>
      <c r="R75" s="4">
        <v>0.02</v>
      </c>
      <c r="S75">
        <v>4.9000000000000004</v>
      </c>
      <c r="U75">
        <v>0.2</v>
      </c>
      <c r="V75" s="4">
        <v>2.8999999999999998E-3</v>
      </c>
      <c r="W75" t="s">
        <v>3</v>
      </c>
      <c r="Y75" t="s">
        <v>3</v>
      </c>
      <c r="AA75" t="s">
        <v>3</v>
      </c>
      <c r="AC75" t="s">
        <v>3</v>
      </c>
      <c r="AE75" t="s">
        <v>3</v>
      </c>
      <c r="AG75" t="s">
        <v>3</v>
      </c>
      <c r="AI75">
        <v>3.4</v>
      </c>
      <c r="AJ75" s="4">
        <v>9.7100000000000006E-2</v>
      </c>
      <c r="AM75">
        <v>7.0000000000000007E-2</v>
      </c>
      <c r="AN75" s="4">
        <v>6.3600000000000004E-2</v>
      </c>
      <c r="AO75">
        <v>0.05</v>
      </c>
      <c r="AP75" s="4">
        <v>3.3300000000000003E-2</v>
      </c>
      <c r="AQ75">
        <v>0.6</v>
      </c>
      <c r="AR75" s="4">
        <v>3.7499999999999999E-2</v>
      </c>
      <c r="AS75">
        <v>0.27</v>
      </c>
      <c r="AT75" s="4">
        <v>5.3999999999999999E-2</v>
      </c>
      <c r="AU75">
        <v>0.09</v>
      </c>
      <c r="AV75" s="4">
        <v>0.06</v>
      </c>
      <c r="AW75">
        <v>13</v>
      </c>
      <c r="AX75" s="4">
        <v>4.3299999999999998E-2</v>
      </c>
      <c r="AY75" t="s">
        <v>3</v>
      </c>
      <c r="BA75">
        <v>2</v>
      </c>
      <c r="BB75" s="4">
        <v>2.6700000000000002E-2</v>
      </c>
      <c r="BC75" t="s">
        <v>3</v>
      </c>
      <c r="BE75">
        <v>0.5</v>
      </c>
      <c r="BF75" s="4">
        <v>0.05</v>
      </c>
      <c r="BG75">
        <v>7.4</v>
      </c>
      <c r="BH75" s="4">
        <v>6.1699999999999998E-2</v>
      </c>
      <c r="BI75">
        <v>60</v>
      </c>
      <c r="BJ75" s="4">
        <v>0.06</v>
      </c>
      <c r="BK75">
        <v>290</v>
      </c>
      <c r="BL75" s="4">
        <v>8.2900000000000001E-2</v>
      </c>
      <c r="BM75">
        <v>40</v>
      </c>
      <c r="BN75" s="4">
        <v>0.04</v>
      </c>
      <c r="BO75">
        <v>35</v>
      </c>
      <c r="BP75" s="4">
        <v>4.3799999999999999E-2</v>
      </c>
      <c r="BQ75">
        <v>0.2</v>
      </c>
      <c r="BR75" s="4">
        <v>2.5000000000000001E-2</v>
      </c>
      <c r="BS75">
        <v>2.5</v>
      </c>
      <c r="BT75" s="4">
        <v>1.67E-2</v>
      </c>
      <c r="BU75">
        <v>10</v>
      </c>
      <c r="BV75" s="4">
        <v>3.3300000000000003E-2</v>
      </c>
      <c r="BW75">
        <v>0.13</v>
      </c>
      <c r="BX75" s="4">
        <v>0.1444</v>
      </c>
      <c r="BY75">
        <v>0.1</v>
      </c>
      <c r="BZ75" s="4">
        <v>1.8E-3</v>
      </c>
      <c r="CA75">
        <v>0.6</v>
      </c>
      <c r="CB75" s="4">
        <v>0.04</v>
      </c>
      <c r="CW75">
        <v>6984</v>
      </c>
      <c r="CY75">
        <v>2684</v>
      </c>
      <c r="DA75">
        <v>694</v>
      </c>
      <c r="DC75">
        <v>1390</v>
      </c>
      <c r="DE75" t="s">
        <v>104</v>
      </c>
    </row>
    <row r="76" spans="1:109" x14ac:dyDescent="0.25">
      <c r="A76" s="1">
        <v>74</v>
      </c>
      <c r="B76" t="s">
        <v>87</v>
      </c>
      <c r="C76" t="s">
        <v>130</v>
      </c>
      <c r="D76">
        <v>1</v>
      </c>
      <c r="E76" t="s">
        <v>236</v>
      </c>
      <c r="F76" t="s">
        <v>88</v>
      </c>
      <c r="G76" t="b">
        <f t="shared" si="3"/>
        <v>1</v>
      </c>
      <c r="H76" t="s">
        <v>138</v>
      </c>
      <c r="I76">
        <v>49</v>
      </c>
      <c r="J76" s="4">
        <v>2.4500000000000001E-2</v>
      </c>
      <c r="K76">
        <v>207</v>
      </c>
      <c r="L76" s="4">
        <v>2.46E-2</v>
      </c>
      <c r="M76">
        <v>88.7</v>
      </c>
      <c r="N76" s="4">
        <v>4.4400000000000002E-2</v>
      </c>
      <c r="O76">
        <v>3.5</v>
      </c>
      <c r="P76" s="4">
        <v>6.25E-2</v>
      </c>
      <c r="Q76">
        <v>5.2</v>
      </c>
      <c r="R76" s="4">
        <v>0.02</v>
      </c>
      <c r="S76">
        <v>4.7</v>
      </c>
      <c r="U76">
        <v>1.6</v>
      </c>
      <c r="V76" s="4">
        <v>2.29E-2</v>
      </c>
      <c r="W76">
        <v>1</v>
      </c>
      <c r="Y76">
        <v>0.5</v>
      </c>
      <c r="AA76" t="s">
        <v>3</v>
      </c>
      <c r="AC76" t="s">
        <v>3</v>
      </c>
      <c r="AE76" t="s">
        <v>3</v>
      </c>
      <c r="AG76">
        <v>5.2</v>
      </c>
      <c r="AI76" t="s">
        <v>3</v>
      </c>
      <c r="AK76">
        <v>0.01</v>
      </c>
      <c r="AL76" s="4">
        <v>1.11E-2</v>
      </c>
      <c r="AM76">
        <v>0.04</v>
      </c>
      <c r="AN76" s="4">
        <v>3.6400000000000002E-2</v>
      </c>
      <c r="AO76">
        <v>0.17</v>
      </c>
      <c r="AP76" s="4">
        <v>0.1133</v>
      </c>
      <c r="AQ76">
        <v>0.64</v>
      </c>
      <c r="AR76" s="4">
        <v>0.04</v>
      </c>
      <c r="AS76">
        <v>0.4</v>
      </c>
      <c r="AT76" s="4">
        <v>0.08</v>
      </c>
      <c r="AU76">
        <v>0.04</v>
      </c>
      <c r="AV76" s="4">
        <v>2.6700000000000002E-2</v>
      </c>
      <c r="AW76">
        <v>7</v>
      </c>
      <c r="AX76" s="4">
        <v>2.3300000000000001E-2</v>
      </c>
      <c r="AY76">
        <v>0.4</v>
      </c>
      <c r="AZ76" s="4">
        <v>0.1429</v>
      </c>
      <c r="BA76">
        <v>1.6</v>
      </c>
      <c r="BB76" s="4">
        <v>2.1299999999999999E-2</v>
      </c>
      <c r="BC76" t="s">
        <v>3</v>
      </c>
      <c r="BE76">
        <v>0.03</v>
      </c>
      <c r="BF76" s="4">
        <v>3.0000000000000001E-3</v>
      </c>
      <c r="BG76">
        <v>0.1</v>
      </c>
      <c r="BH76" s="4">
        <v>8.0000000000000004E-4</v>
      </c>
      <c r="BI76">
        <v>45</v>
      </c>
      <c r="BJ76" s="4">
        <v>4.4999999999999998E-2</v>
      </c>
      <c r="BK76">
        <v>150</v>
      </c>
      <c r="BL76" s="4">
        <v>4.2900000000000001E-2</v>
      </c>
      <c r="BM76">
        <v>110</v>
      </c>
      <c r="BN76" s="4">
        <v>0.11</v>
      </c>
      <c r="BO76">
        <v>90</v>
      </c>
      <c r="BP76" s="4">
        <v>0.1125</v>
      </c>
      <c r="BQ76" t="s">
        <v>3</v>
      </c>
      <c r="BS76">
        <v>14.9</v>
      </c>
      <c r="BT76" s="4">
        <v>9.9299999999999999E-2</v>
      </c>
      <c r="BU76">
        <v>15</v>
      </c>
      <c r="BV76" s="4">
        <v>0.05</v>
      </c>
      <c r="BW76">
        <v>0.01</v>
      </c>
      <c r="BX76" s="4">
        <v>1.11E-2</v>
      </c>
      <c r="BY76">
        <v>2</v>
      </c>
      <c r="BZ76" s="4">
        <v>3.6400000000000002E-2</v>
      </c>
      <c r="CA76">
        <v>0.36</v>
      </c>
      <c r="CB76" s="4">
        <v>2.4E-2</v>
      </c>
      <c r="DE76" t="s">
        <v>104</v>
      </c>
    </row>
    <row r="77" spans="1:109" x14ac:dyDescent="0.25">
      <c r="A77" s="1">
        <v>75</v>
      </c>
      <c r="B77" t="s">
        <v>131</v>
      </c>
      <c r="C77" t="s">
        <v>132</v>
      </c>
      <c r="D77">
        <v>1</v>
      </c>
      <c r="E77" t="s">
        <v>233</v>
      </c>
      <c r="F77" t="s">
        <v>88</v>
      </c>
      <c r="G77" t="b">
        <f t="shared" si="3"/>
        <v>1</v>
      </c>
      <c r="H77" t="s">
        <v>138</v>
      </c>
      <c r="I77" s="5">
        <v>96</v>
      </c>
      <c r="J77" s="4">
        <v>4.8000000000000001E-2</v>
      </c>
      <c r="K77">
        <v>402</v>
      </c>
      <c r="L77" s="4">
        <v>4.7899999999999998E-2</v>
      </c>
      <c r="M77">
        <v>74.099999999999994</v>
      </c>
      <c r="N77" s="4">
        <v>3.7100000000000001E-2</v>
      </c>
      <c r="O77">
        <v>1.3</v>
      </c>
      <c r="P77" s="4">
        <v>2.3199999999999998E-2</v>
      </c>
      <c r="Q77">
        <v>21</v>
      </c>
      <c r="R77" s="4">
        <v>8.0799999999999997E-2</v>
      </c>
      <c r="S77">
        <v>3</v>
      </c>
      <c r="U77" t="s">
        <v>3</v>
      </c>
      <c r="W77" t="s">
        <v>3</v>
      </c>
      <c r="Y77" t="s">
        <v>3</v>
      </c>
      <c r="AA77" t="s">
        <v>3</v>
      </c>
      <c r="AC77" t="s">
        <v>3</v>
      </c>
      <c r="AE77" t="s">
        <v>3</v>
      </c>
      <c r="AG77" t="s">
        <v>3</v>
      </c>
      <c r="AI77">
        <v>2.5</v>
      </c>
      <c r="AJ77" s="4">
        <v>7.1400000000000005E-2</v>
      </c>
      <c r="AK77">
        <v>0.7</v>
      </c>
      <c r="AL77" s="4">
        <v>0.77780000000000005</v>
      </c>
      <c r="AM77">
        <v>0.14000000000000001</v>
      </c>
      <c r="AN77" s="4">
        <v>0.1273</v>
      </c>
      <c r="AO77">
        <v>0.05</v>
      </c>
      <c r="AP77" s="4">
        <v>3.3300000000000003E-2</v>
      </c>
      <c r="AQ77">
        <v>0.5</v>
      </c>
      <c r="AR77" s="4">
        <v>3.1300000000000001E-2</v>
      </c>
      <c r="AS77">
        <v>0.88</v>
      </c>
      <c r="AT77" s="4">
        <v>0.17599999999999999</v>
      </c>
      <c r="AU77">
        <v>0.39</v>
      </c>
      <c r="AV77" s="4">
        <v>0.26</v>
      </c>
      <c r="AW77">
        <v>13</v>
      </c>
      <c r="AX77" s="4">
        <v>4.3299999999999998E-2</v>
      </c>
      <c r="AY77" t="s">
        <v>3</v>
      </c>
      <c r="BA77">
        <v>26</v>
      </c>
      <c r="BB77" s="4">
        <v>0.34670000000000001</v>
      </c>
      <c r="BC77" t="s">
        <v>3</v>
      </c>
      <c r="BE77" t="s">
        <v>3</v>
      </c>
      <c r="BG77" t="s">
        <v>3</v>
      </c>
      <c r="BI77">
        <v>25</v>
      </c>
      <c r="BJ77" s="4">
        <v>2.5000000000000001E-2</v>
      </c>
      <c r="BK77">
        <v>330</v>
      </c>
      <c r="BL77" s="4">
        <v>9.4299999999999995E-2</v>
      </c>
      <c r="BM77">
        <v>30</v>
      </c>
      <c r="BN77" s="4">
        <v>0.03</v>
      </c>
      <c r="BO77">
        <v>42</v>
      </c>
      <c r="BP77" s="4">
        <v>5.2499999999999998E-2</v>
      </c>
      <c r="BQ77">
        <v>0.5</v>
      </c>
      <c r="BR77" s="4">
        <v>6.25E-2</v>
      </c>
      <c r="BS77">
        <v>2</v>
      </c>
      <c r="BT77" s="4">
        <v>1.3299999999999999E-2</v>
      </c>
      <c r="BU77">
        <v>22</v>
      </c>
      <c r="BV77" s="4">
        <v>7.3300000000000004E-2</v>
      </c>
      <c r="BW77">
        <v>0.16</v>
      </c>
      <c r="BX77" s="4">
        <v>0.17780000000000001</v>
      </c>
      <c r="BY77" t="s">
        <v>3</v>
      </c>
      <c r="CA77">
        <v>0.14000000000000001</v>
      </c>
      <c r="CB77" s="4">
        <v>9.2999999999999992E-3</v>
      </c>
      <c r="DE77" t="s">
        <v>104</v>
      </c>
    </row>
    <row r="78" spans="1:109" x14ac:dyDescent="0.25">
      <c r="A78" s="1">
        <v>76</v>
      </c>
      <c r="B78" t="s">
        <v>79</v>
      </c>
      <c r="C78" t="s">
        <v>133</v>
      </c>
      <c r="D78">
        <v>0</v>
      </c>
      <c r="E78" t="s">
        <v>233</v>
      </c>
      <c r="F78" t="s">
        <v>88</v>
      </c>
      <c r="G78" t="b">
        <f t="shared" si="3"/>
        <v>1</v>
      </c>
      <c r="H78" t="s">
        <v>138</v>
      </c>
      <c r="I78">
        <v>209</v>
      </c>
      <c r="J78" s="4">
        <v>0.1045</v>
      </c>
      <c r="K78">
        <v>878</v>
      </c>
      <c r="L78" s="4">
        <v>0.1045</v>
      </c>
      <c r="M78">
        <v>64.5</v>
      </c>
      <c r="N78" s="4">
        <v>3.2300000000000002E-2</v>
      </c>
      <c r="O78">
        <v>19.100000000000001</v>
      </c>
      <c r="P78" s="4">
        <v>0.34110000000000001</v>
      </c>
      <c r="Q78">
        <v>0.8</v>
      </c>
      <c r="R78" s="4">
        <v>3.0999999999999999E-3</v>
      </c>
      <c r="S78" t="s">
        <v>3</v>
      </c>
      <c r="U78">
        <v>14.6</v>
      </c>
      <c r="V78" s="4">
        <v>0.20860000000000001</v>
      </c>
      <c r="W78">
        <v>7.4</v>
      </c>
      <c r="Y78">
        <v>6.5</v>
      </c>
      <c r="AA78">
        <v>0.5</v>
      </c>
      <c r="AC78" t="s">
        <v>3</v>
      </c>
      <c r="AE78" t="s">
        <v>3</v>
      </c>
      <c r="AG78">
        <v>67.8</v>
      </c>
      <c r="AI78" t="s">
        <v>3</v>
      </c>
      <c r="AK78">
        <v>1.7999999999999999E-2</v>
      </c>
      <c r="AL78" s="4">
        <v>0.02</v>
      </c>
      <c r="AM78">
        <v>0.03</v>
      </c>
      <c r="AN78" s="4">
        <v>2.7300000000000001E-2</v>
      </c>
      <c r="AO78">
        <v>7.0000000000000007E-2</v>
      </c>
      <c r="AP78" s="4">
        <v>4.6699999999999998E-2</v>
      </c>
      <c r="AQ78">
        <v>4.8</v>
      </c>
      <c r="AR78" s="4">
        <v>0.3</v>
      </c>
      <c r="AS78">
        <v>0.6</v>
      </c>
      <c r="AT78" s="4">
        <v>0.12</v>
      </c>
      <c r="AU78">
        <v>0.17</v>
      </c>
      <c r="AV78" s="4">
        <v>0.1133</v>
      </c>
      <c r="AW78">
        <v>6</v>
      </c>
      <c r="AX78" s="4">
        <v>0.02</v>
      </c>
      <c r="AY78">
        <v>2</v>
      </c>
      <c r="AZ78" s="4">
        <v>0.71430000000000005</v>
      </c>
      <c r="BA78">
        <v>20</v>
      </c>
      <c r="BB78" s="4">
        <v>0.26669999999999999</v>
      </c>
      <c r="BC78">
        <v>0.7</v>
      </c>
      <c r="BD78" s="4">
        <v>7.0000000000000007E-2</v>
      </c>
      <c r="BE78">
        <v>0.35</v>
      </c>
      <c r="BF78" s="4">
        <v>3.5000000000000003E-2</v>
      </c>
      <c r="BG78">
        <v>1.1000000000000001</v>
      </c>
      <c r="BH78" s="4">
        <v>9.1999999999999998E-3</v>
      </c>
      <c r="BI78">
        <v>70</v>
      </c>
      <c r="BJ78" s="4">
        <v>7.0000000000000007E-2</v>
      </c>
      <c r="BK78">
        <v>300</v>
      </c>
      <c r="BL78" s="4">
        <v>8.5699999999999998E-2</v>
      </c>
      <c r="BM78">
        <v>10</v>
      </c>
      <c r="BN78" s="4">
        <v>0.01</v>
      </c>
      <c r="BO78">
        <v>180</v>
      </c>
      <c r="BP78" s="4">
        <v>0.22500000000000001</v>
      </c>
      <c r="BQ78">
        <v>0.4</v>
      </c>
      <c r="BR78" s="4">
        <v>0.05</v>
      </c>
      <c r="BS78">
        <v>2.5</v>
      </c>
      <c r="BT78" s="4">
        <v>1.67E-2</v>
      </c>
      <c r="BU78">
        <v>20</v>
      </c>
      <c r="BV78" s="4">
        <v>6.6699999999999995E-2</v>
      </c>
      <c r="BW78">
        <v>0.06</v>
      </c>
      <c r="BX78" s="4">
        <v>6.6699999999999995E-2</v>
      </c>
      <c r="BY78">
        <v>8</v>
      </c>
      <c r="BZ78" s="4">
        <v>0.14549999999999999</v>
      </c>
      <c r="CA78">
        <v>4.79</v>
      </c>
      <c r="CB78" s="4">
        <v>0.31929999999999997</v>
      </c>
      <c r="DE78" t="s">
        <v>104</v>
      </c>
    </row>
    <row r="79" spans="1:109" x14ac:dyDescent="0.25">
      <c r="A79" s="2"/>
    </row>
    <row r="80" spans="1:109" x14ac:dyDescent="0.25">
      <c r="A80" s="2"/>
      <c r="I80">
        <f>I2/J2</f>
        <v>2000.0000000000002</v>
      </c>
      <c r="K80">
        <f>K2/L2</f>
        <v>8431.818181818182</v>
      </c>
      <c r="M80">
        <f>M2/N2</f>
        <v>2000</v>
      </c>
      <c r="O80">
        <f>O2/P2</f>
        <v>56.022408963585427</v>
      </c>
      <c r="Q80">
        <f>Q2/R2</f>
        <v>259.91792065663475</v>
      </c>
      <c r="S80" t="e">
        <f>S2/T2</f>
        <v>#VALUE!</v>
      </c>
      <c r="U80">
        <f>U2/V2</f>
        <v>71.428571428571431</v>
      </c>
      <c r="W80" t="e">
        <f>W2/X2</f>
        <v>#VALUE!</v>
      </c>
      <c r="Y80" t="e">
        <f>Y2/Z2</f>
        <v>#VALUE!</v>
      </c>
      <c r="AA80" t="e">
        <f>AA2/AB2</f>
        <v>#VALUE!</v>
      </c>
      <c r="AC80" t="e">
        <f>AC2/AD2</f>
        <v>#VALUE!</v>
      </c>
      <c r="AE80" t="e">
        <f>AE2/AF2</f>
        <v>#VALUE!</v>
      </c>
      <c r="AG80" t="e">
        <f>AG2/AH2</f>
        <v>#VALUE!</v>
      </c>
      <c r="AI80">
        <f>AI2/AJ2</f>
        <v>35.019455252918291</v>
      </c>
      <c r="AK80" t="e">
        <f>AK2/AL2</f>
        <v>#VALUE!</v>
      </c>
      <c r="AM80">
        <f>AM2/AN2</f>
        <v>1.0999083409715857</v>
      </c>
      <c r="AO80">
        <f>AO2/AP2</f>
        <v>1.4981273408239699</v>
      </c>
      <c r="AQ80">
        <f>AQ2/AR2</f>
        <v>16</v>
      </c>
      <c r="AS80">
        <f>AS2/AT2</f>
        <v>5</v>
      </c>
      <c r="AU80">
        <f>AU2/AV2</f>
        <v>1.5002344116268167</v>
      </c>
      <c r="AW80">
        <f>AW2/AX2</f>
        <v>299.85007496251876</v>
      </c>
      <c r="AY80" t="e">
        <f>AY2/AZ2</f>
        <v>#VALUE!</v>
      </c>
      <c r="BA80">
        <f>BA2/BB2</f>
        <v>74.986609534011777</v>
      </c>
      <c r="BC80" t="e">
        <f>BC2/BD2</f>
        <v>#VALUE!</v>
      </c>
      <c r="BE80" t="e">
        <f>BE2/BF2</f>
        <v>#VALUE!</v>
      </c>
      <c r="BG80" t="e">
        <f>BG2/BH2</f>
        <v>#VALUE!</v>
      </c>
      <c r="BI80">
        <f>BI2/BJ2</f>
        <v>1000</v>
      </c>
      <c r="BK80">
        <f>BK2/BL2</f>
        <v>3499.2223950233283</v>
      </c>
      <c r="BM80">
        <f>BM2/BN2</f>
        <v>1000</v>
      </c>
      <c r="BO80">
        <f>BO2/BP2</f>
        <v>800</v>
      </c>
      <c r="BQ80">
        <f>BQ2/BR2</f>
        <v>8</v>
      </c>
      <c r="BS80">
        <f>BS2/BT2</f>
        <v>147.05882352941177</v>
      </c>
      <c r="BU80">
        <f>BU2/BV2</f>
        <v>300.13642564802183</v>
      </c>
      <c r="BW80">
        <f>BW2/BX2</f>
        <v>0.89999999999999991</v>
      </c>
      <c r="BY80">
        <f>BY2/BZ2</f>
        <v>54.945054945054942</v>
      </c>
      <c r="CA80">
        <f>CA2/CB2</f>
        <v>14.979757085020243</v>
      </c>
      <c r="CC80" t="e">
        <f>CC2/CD2</f>
        <v>#DIV/0!</v>
      </c>
      <c r="CE80" t="e">
        <f>CE2/CF2</f>
        <v>#DIV/0!</v>
      </c>
      <c r="CG80" t="e">
        <f>CG2/CH2</f>
        <v>#DIV/0!</v>
      </c>
      <c r="CI80" t="e">
        <f>CI2/CJ2</f>
        <v>#DIV/0!</v>
      </c>
      <c r="CK80" t="e">
        <f>CK2/CL2</f>
        <v>#DIV/0!</v>
      </c>
      <c r="CM80" t="e">
        <f>CM2/CN2</f>
        <v>#DIV/0!</v>
      </c>
      <c r="CO80" t="e">
        <f>CO2/CP2</f>
        <v>#DIV/0!</v>
      </c>
      <c r="CQ80" t="e">
        <f>CQ2/CR2</f>
        <v>#DIV/0!</v>
      </c>
      <c r="CS80" t="e">
        <f>CS2/CT2</f>
        <v>#DIV/0!</v>
      </c>
      <c r="CU80" t="e">
        <f>CU2/CV2</f>
        <v>#DIV/0!</v>
      </c>
      <c r="CW80" t="e">
        <f>CW2/CX2</f>
        <v>#DIV/0!</v>
      </c>
      <c r="CY80" t="e">
        <f>CY2/CZ2</f>
        <v>#DIV/0!</v>
      </c>
      <c r="DA80" t="e">
        <f>DA2/DB2</f>
        <v>#DIV/0!</v>
      </c>
      <c r="DC80" t="e">
        <f>DC2/DD2</f>
        <v>#DIV/0!</v>
      </c>
    </row>
    <row r="81" spans="3:109" x14ac:dyDescent="0.25">
      <c r="I81">
        <f>I73/J73</f>
        <v>2000</v>
      </c>
      <c r="K81">
        <f>K73/L73</f>
        <v>8417.2661870503598</v>
      </c>
      <c r="M81">
        <f>M73/N73</f>
        <v>2000</v>
      </c>
      <c r="O81">
        <f>O75/P75</f>
        <v>55.865921787709496</v>
      </c>
      <c r="Q81">
        <f>Q73/R73</f>
        <v>260.27397260273972</v>
      </c>
      <c r="S81" t="e">
        <f>S73/T73</f>
        <v>#DIV/0!</v>
      </c>
      <c r="U81">
        <f>U73/V73</f>
        <v>68.965517241379317</v>
      </c>
      <c r="W81" t="e">
        <f>W75/X75</f>
        <v>#VALUE!</v>
      </c>
      <c r="Y81" t="e">
        <f>Y73/Z73</f>
        <v>#VALUE!</v>
      </c>
      <c r="AA81" t="e">
        <f>AA73/AB73</f>
        <v>#VALUE!</v>
      </c>
      <c r="AC81" t="e">
        <f>AC73/AD73</f>
        <v>#VALUE!</v>
      </c>
      <c r="AE81" t="e">
        <f>AE75/AF75</f>
        <v>#VALUE!</v>
      </c>
      <c r="AG81" t="e">
        <f>AG73/AH73</f>
        <v>#VALUE!</v>
      </c>
      <c r="AI81">
        <f>AI73/AJ73</f>
        <v>35.014005602240893</v>
      </c>
      <c r="AK81">
        <f>AK76/AL76</f>
        <v>0.90090090090090091</v>
      </c>
      <c r="AM81">
        <f>AM75/AN75</f>
        <v>1.10062893081761</v>
      </c>
      <c r="AO81">
        <f>AO73/AP73</f>
        <v>1.4981273408239699</v>
      </c>
      <c r="AQ81">
        <f>AQ73/AR73</f>
        <v>15.957446808510637</v>
      </c>
      <c r="AS81">
        <f>AS73/AT73</f>
        <v>5</v>
      </c>
      <c r="AU81">
        <f>AU75/AV75</f>
        <v>1.5</v>
      </c>
      <c r="AW81">
        <f>AW73/AX73</f>
        <v>300</v>
      </c>
      <c r="AY81" t="e">
        <f>AY73/AZ73</f>
        <v>#VALUE!</v>
      </c>
      <c r="BA81">
        <f>BA73/BB73</f>
        <v>75.004687792987056</v>
      </c>
      <c r="BC81">
        <f>BC78/BD78</f>
        <v>9.9999999999999982</v>
      </c>
      <c r="BE81">
        <f>BE73/BF73</f>
        <v>10</v>
      </c>
      <c r="BG81">
        <f>BG73/BH73</f>
        <v>120</v>
      </c>
      <c r="BI81">
        <f>BI73/BJ73</f>
        <v>1000</v>
      </c>
      <c r="BK81">
        <f>BK75/BL75</f>
        <v>3498.1905910735827</v>
      </c>
      <c r="BM81">
        <f>BM73/BN73</f>
        <v>1000</v>
      </c>
      <c r="BO81">
        <f>BO73/BP73</f>
        <v>800</v>
      </c>
      <c r="BQ81">
        <f>BQ73/BR73</f>
        <v>8</v>
      </c>
      <c r="BS81">
        <f>BS75/BT75</f>
        <v>149.70059880239521</v>
      </c>
      <c r="BU81">
        <f>BU73/BV73</f>
        <v>300.30030030030025</v>
      </c>
      <c r="BW81">
        <f>BW73/BX73</f>
        <v>0.8995502248875562</v>
      </c>
      <c r="BY81">
        <f>BY73/BZ73</f>
        <v>54.945054945054942</v>
      </c>
      <c r="CA81">
        <f>CA75/CB75</f>
        <v>15</v>
      </c>
      <c r="CC81" t="e">
        <f>CC73/CD73</f>
        <v>#DIV/0!</v>
      </c>
      <c r="CE81" t="e">
        <f>CE75/CF75</f>
        <v>#DIV/0!</v>
      </c>
      <c r="CG81" t="e">
        <f>CG73/CH73</f>
        <v>#DIV/0!</v>
      </c>
      <c r="CI81" t="e">
        <f>CI73/CJ73</f>
        <v>#DIV/0!</v>
      </c>
      <c r="CK81" t="e">
        <f>CK73/CL73</f>
        <v>#DIV/0!</v>
      </c>
      <c r="CM81" t="e">
        <f>CM75/CN75</f>
        <v>#DIV/0!</v>
      </c>
      <c r="CO81" t="e">
        <f>CO73/CP73</f>
        <v>#DIV/0!</v>
      </c>
      <c r="CQ81" t="e">
        <f>CQ75/CR75</f>
        <v>#DIV/0!</v>
      </c>
      <c r="CS81" t="e">
        <f>CS73/CT73</f>
        <v>#DIV/0!</v>
      </c>
      <c r="CU81" t="e">
        <f>CU73/CV73</f>
        <v>#DIV/0!</v>
      </c>
      <c r="CW81" t="e">
        <f>CW73/CX73</f>
        <v>#DIV/0!</v>
      </c>
      <c r="CY81" t="e">
        <f>CY75/CZ75</f>
        <v>#DIV/0!</v>
      </c>
      <c r="DA81" t="e">
        <f>DA73/DB73</f>
        <v>#DIV/0!</v>
      </c>
      <c r="DC81" t="e">
        <f>DC73/DD73</f>
        <v>#DIV/0!</v>
      </c>
    </row>
    <row r="82" spans="3:109" x14ac:dyDescent="0.25">
      <c r="C82">
        <f>COUNTIF(E:E,"Big")</f>
        <v>14</v>
      </c>
      <c r="F82">
        <f>COUNTA(F2:F78)</f>
        <v>45</v>
      </c>
      <c r="I82">
        <v>2500</v>
      </c>
    </row>
    <row r="83" spans="3:109" x14ac:dyDescent="0.25">
      <c r="C83">
        <f>COUNTIF(E:E,"Medium")</f>
        <v>33</v>
      </c>
      <c r="F83">
        <f>COUNTIF(G:G,TRUE)</f>
        <v>77</v>
      </c>
      <c r="I83">
        <f t="shared" ref="I83:AN83" si="4">COUNTA(I2:I78)</f>
        <v>77</v>
      </c>
      <c r="J83">
        <f t="shared" si="4"/>
        <v>77</v>
      </c>
      <c r="K83">
        <f t="shared" si="4"/>
        <v>77</v>
      </c>
      <c r="L83">
        <f t="shared" si="4"/>
        <v>77</v>
      </c>
      <c r="M83">
        <f t="shared" si="4"/>
        <v>77</v>
      </c>
      <c r="N83">
        <f t="shared" si="4"/>
        <v>77</v>
      </c>
      <c r="O83">
        <f t="shared" si="4"/>
        <v>77</v>
      </c>
      <c r="P83">
        <f t="shared" si="4"/>
        <v>77</v>
      </c>
      <c r="Q83">
        <f t="shared" si="4"/>
        <v>76</v>
      </c>
      <c r="R83">
        <f t="shared" si="4"/>
        <v>72</v>
      </c>
      <c r="S83">
        <f t="shared" si="4"/>
        <v>71</v>
      </c>
      <c r="T83">
        <f t="shared" si="4"/>
        <v>1</v>
      </c>
      <c r="U83">
        <f t="shared" si="4"/>
        <v>77</v>
      </c>
      <c r="V83">
        <f t="shared" si="4"/>
        <v>64</v>
      </c>
      <c r="W83">
        <f t="shared" si="4"/>
        <v>69</v>
      </c>
      <c r="X83">
        <f t="shared" si="4"/>
        <v>1</v>
      </c>
      <c r="Y83">
        <f t="shared" si="4"/>
        <v>67</v>
      </c>
      <c r="Z83">
        <f t="shared" si="4"/>
        <v>1</v>
      </c>
      <c r="AA83">
        <f t="shared" si="4"/>
        <v>67</v>
      </c>
      <c r="AB83">
        <f t="shared" si="4"/>
        <v>1</v>
      </c>
      <c r="AC83">
        <f t="shared" si="4"/>
        <v>67</v>
      </c>
      <c r="AD83">
        <f t="shared" si="4"/>
        <v>1</v>
      </c>
      <c r="AE83">
        <f t="shared" si="4"/>
        <v>67</v>
      </c>
      <c r="AF83">
        <f t="shared" si="4"/>
        <v>1</v>
      </c>
      <c r="AG83">
        <f t="shared" si="4"/>
        <v>73</v>
      </c>
      <c r="AH83">
        <f t="shared" si="4"/>
        <v>1</v>
      </c>
      <c r="AI83">
        <f t="shared" si="4"/>
        <v>75</v>
      </c>
      <c r="AJ83">
        <f t="shared" si="4"/>
        <v>67</v>
      </c>
      <c r="AK83">
        <f t="shared" si="4"/>
        <v>74</v>
      </c>
      <c r="AL83">
        <f t="shared" si="4"/>
        <v>59</v>
      </c>
      <c r="AM83">
        <f t="shared" si="4"/>
        <v>77</v>
      </c>
      <c r="AN83">
        <f t="shared" si="4"/>
        <v>76</v>
      </c>
      <c r="AO83">
        <f t="shared" ref="AO83:BT83" si="5">COUNTA(AO2:AO78)</f>
        <v>77</v>
      </c>
      <c r="AP83">
        <f t="shared" si="5"/>
        <v>76</v>
      </c>
      <c r="AQ83">
        <f t="shared" si="5"/>
        <v>77</v>
      </c>
      <c r="AR83">
        <f t="shared" si="5"/>
        <v>76</v>
      </c>
      <c r="AS83">
        <f t="shared" si="5"/>
        <v>59</v>
      </c>
      <c r="AT83">
        <f t="shared" si="5"/>
        <v>74</v>
      </c>
      <c r="AU83">
        <f t="shared" si="5"/>
        <v>77</v>
      </c>
      <c r="AV83">
        <f t="shared" si="5"/>
        <v>77</v>
      </c>
      <c r="AW83">
        <f t="shared" si="5"/>
        <v>76</v>
      </c>
      <c r="AX83">
        <f t="shared" si="5"/>
        <v>76</v>
      </c>
      <c r="AY83">
        <f t="shared" si="5"/>
        <v>75</v>
      </c>
      <c r="AZ83">
        <f t="shared" si="5"/>
        <v>31</v>
      </c>
      <c r="BA83">
        <f t="shared" si="5"/>
        <v>75</v>
      </c>
      <c r="BB83">
        <f t="shared" si="5"/>
        <v>66</v>
      </c>
      <c r="BC83">
        <f t="shared" si="5"/>
        <v>73</v>
      </c>
      <c r="BD83">
        <f t="shared" si="5"/>
        <v>32</v>
      </c>
      <c r="BE83">
        <f t="shared" si="5"/>
        <v>76</v>
      </c>
      <c r="BF83">
        <f t="shared" si="5"/>
        <v>67</v>
      </c>
      <c r="BG83">
        <f t="shared" si="5"/>
        <v>70</v>
      </c>
      <c r="BH83">
        <f t="shared" si="5"/>
        <v>68</v>
      </c>
      <c r="BI83">
        <f t="shared" si="5"/>
        <v>77</v>
      </c>
      <c r="BJ83">
        <f t="shared" si="5"/>
        <v>77</v>
      </c>
      <c r="BK83">
        <f t="shared" si="5"/>
        <v>77</v>
      </c>
      <c r="BL83">
        <f t="shared" si="5"/>
        <v>77</v>
      </c>
      <c r="BM83">
        <f t="shared" si="5"/>
        <v>77</v>
      </c>
      <c r="BN83">
        <f t="shared" si="5"/>
        <v>77</v>
      </c>
      <c r="BO83">
        <f t="shared" si="5"/>
        <v>77</v>
      </c>
      <c r="BP83">
        <f t="shared" si="5"/>
        <v>77</v>
      </c>
      <c r="BQ83">
        <f t="shared" si="5"/>
        <v>77</v>
      </c>
      <c r="BR83">
        <f t="shared" si="5"/>
        <v>74</v>
      </c>
      <c r="BS83">
        <f t="shared" si="5"/>
        <v>70</v>
      </c>
      <c r="BT83">
        <f t="shared" si="5"/>
        <v>68</v>
      </c>
      <c r="BU83">
        <f t="shared" ref="BU83:DE83" si="6">COUNTA(BU2:BU78)</f>
        <v>77</v>
      </c>
      <c r="BV83">
        <f t="shared" si="6"/>
        <v>77</v>
      </c>
      <c r="BW83">
        <f t="shared" si="6"/>
        <v>74</v>
      </c>
      <c r="BX83">
        <f t="shared" si="6"/>
        <v>76</v>
      </c>
      <c r="BY83">
        <f t="shared" si="6"/>
        <v>73</v>
      </c>
      <c r="BZ83">
        <f t="shared" si="6"/>
        <v>71</v>
      </c>
      <c r="CA83">
        <f t="shared" si="6"/>
        <v>77</v>
      </c>
      <c r="CB83">
        <f t="shared" si="6"/>
        <v>76</v>
      </c>
      <c r="CC83">
        <f t="shared" si="6"/>
        <v>7</v>
      </c>
      <c r="CD83">
        <f t="shared" si="6"/>
        <v>1</v>
      </c>
      <c r="CE83">
        <f t="shared" si="6"/>
        <v>1</v>
      </c>
      <c r="CF83">
        <f t="shared" si="6"/>
        <v>1</v>
      </c>
      <c r="CG83">
        <f t="shared" si="6"/>
        <v>1</v>
      </c>
      <c r="CH83">
        <f t="shared" si="6"/>
        <v>1</v>
      </c>
      <c r="CI83">
        <f t="shared" si="6"/>
        <v>1</v>
      </c>
      <c r="CJ83">
        <f t="shared" si="6"/>
        <v>1</v>
      </c>
      <c r="CK83">
        <f t="shared" si="6"/>
        <v>1</v>
      </c>
      <c r="CL83">
        <f t="shared" si="6"/>
        <v>1</v>
      </c>
      <c r="CM83">
        <f t="shared" si="6"/>
        <v>1</v>
      </c>
      <c r="CN83">
        <f t="shared" si="6"/>
        <v>1</v>
      </c>
      <c r="CO83">
        <f t="shared" si="6"/>
        <v>1</v>
      </c>
      <c r="CP83">
        <f t="shared" si="6"/>
        <v>1</v>
      </c>
      <c r="CQ83">
        <f t="shared" si="6"/>
        <v>1</v>
      </c>
      <c r="CR83">
        <f t="shared" si="6"/>
        <v>1</v>
      </c>
      <c r="CS83">
        <f t="shared" si="6"/>
        <v>1</v>
      </c>
      <c r="CT83">
        <f t="shared" si="6"/>
        <v>1</v>
      </c>
      <c r="CU83">
        <f t="shared" si="6"/>
        <v>1</v>
      </c>
      <c r="CV83">
        <f t="shared" si="6"/>
        <v>1</v>
      </c>
      <c r="CW83">
        <f t="shared" si="6"/>
        <v>2</v>
      </c>
      <c r="CX83">
        <f t="shared" si="6"/>
        <v>1</v>
      </c>
      <c r="CY83">
        <f t="shared" si="6"/>
        <v>2</v>
      </c>
      <c r="CZ83">
        <f t="shared" si="6"/>
        <v>1</v>
      </c>
      <c r="DA83">
        <f t="shared" si="6"/>
        <v>2</v>
      </c>
      <c r="DB83">
        <f t="shared" si="6"/>
        <v>1</v>
      </c>
      <c r="DC83">
        <f t="shared" si="6"/>
        <v>2</v>
      </c>
      <c r="DD83">
        <f t="shared" si="6"/>
        <v>1</v>
      </c>
      <c r="DE83">
        <f t="shared" si="6"/>
        <v>76</v>
      </c>
    </row>
    <row r="84" spans="3:109" x14ac:dyDescent="0.25">
      <c r="C84">
        <f>COUNTIF(E:E,"Small")</f>
        <v>12</v>
      </c>
      <c r="F84">
        <f>COUNTIF(G:G,"XXXXXXXXXXXXXX")</f>
        <v>0</v>
      </c>
    </row>
    <row r="85" spans="3:109" x14ac:dyDescent="0.25">
      <c r="C85">
        <f>COUNTIF(E:E,"Tiny")</f>
        <v>18</v>
      </c>
    </row>
    <row r="87" spans="3:109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D87" s="2"/>
      <c r="DE87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Wout Van Regenmortel</cp:lastModifiedBy>
  <dcterms:created xsi:type="dcterms:W3CDTF">2023-03-17T17:15:43Z</dcterms:created>
  <dcterms:modified xsi:type="dcterms:W3CDTF">2023-04-08T15:03:46Z</dcterms:modified>
</cp:coreProperties>
</file>