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outer\Desktop\Kennisitems Dashboard\"/>
    </mc:Choice>
  </mc:AlternateContent>
  <xr:revisionPtr revIDLastSave="0" documentId="13_ncr:1_{69135E86-73C9-48AC-BB85-7882D84CE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5" r:id="rId1"/>
    <sheet name="Data" sheetId="1" r:id="rId2"/>
    <sheet name="Stats" sheetId="4" r:id="rId3"/>
    <sheet name="References" sheetId="2" r:id="rId4"/>
  </sheets>
  <definedNames>
    <definedName name="_xlnm._FilterDatabase" localSheetId="2" hidden="1">Stats!$A$1:$F$1</definedName>
    <definedName name="_xlchart.v1.0" hidden="1">Stats!$H$18:$H$31</definedName>
    <definedName name="_xlchart.v1.1" hidden="1">Stats!$I$18:$I$31</definedName>
    <definedName name="Behandelaar">References!$A$2:$A$10</definedName>
    <definedName name="Controlestatus">References!$E$2:$E$6</definedName>
    <definedName name="Openbaar">References!$C$2:$C$7</definedName>
    <definedName name="Sectie">References!$B$2:$B$3</definedName>
    <definedName name="Staf">References!$D$2:$D$9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D4" i="1" s="1" a="1"/>
  <c r="D4" i="1" s="1"/>
  <c r="C5" i="1" a="1"/>
  <c r="C5" i="1" s="1"/>
  <c r="D5" i="1" s="1" a="1"/>
  <c r="D5" i="1" s="1"/>
  <c r="C6" i="1" a="1"/>
  <c r="C6" i="1" s="1"/>
  <c r="D6" i="1" s="1" a="1"/>
  <c r="D6" i="1" s="1"/>
  <c r="C7" i="1" a="1"/>
  <c r="C7" i="1" s="1"/>
  <c r="D7" i="1" s="1" a="1"/>
  <c r="D7" i="1" s="1"/>
  <c r="C8" i="1" a="1"/>
  <c r="C8" i="1" s="1"/>
  <c r="D8" i="1" s="1" a="1"/>
  <c r="D8" i="1" s="1"/>
  <c r="C9" i="1" a="1"/>
  <c r="C9" i="1" s="1"/>
  <c r="D9" i="1" s="1" a="1"/>
  <c r="D9" i="1" s="1"/>
  <c r="C10" i="1" a="1"/>
  <c r="C10" i="1" s="1"/>
  <c r="D10" i="1" s="1" a="1"/>
  <c r="D10" i="1" s="1"/>
  <c r="C11" i="1" a="1"/>
  <c r="C11" i="1" s="1"/>
  <c r="D11" i="1" s="1" a="1"/>
  <c r="D11" i="1" s="1"/>
  <c r="C12" i="1" a="1"/>
  <c r="C12" i="1" s="1"/>
  <c r="D12" i="1" s="1" a="1"/>
  <c r="D12" i="1" s="1"/>
  <c r="C13" i="1" a="1"/>
  <c r="C13" i="1" s="1"/>
  <c r="D13" i="1" s="1" a="1"/>
  <c r="D13" i="1" s="1"/>
  <c r="C14" i="1" a="1"/>
  <c r="C14" i="1" s="1"/>
  <c r="D14" i="1" s="1" a="1"/>
  <c r="D14" i="1" s="1"/>
  <c r="C15" i="1" a="1"/>
  <c r="C15" i="1" s="1"/>
  <c r="D15" i="1" s="1" a="1"/>
  <c r="D15" i="1" s="1"/>
  <c r="C16" i="1" a="1"/>
  <c r="C16" i="1" s="1"/>
  <c r="D16" i="1" s="1" a="1"/>
  <c r="D16" i="1" s="1"/>
  <c r="C17" i="1" a="1"/>
  <c r="C17" i="1" s="1"/>
  <c r="D17" i="1" s="1" a="1"/>
  <c r="D17" i="1" s="1"/>
  <c r="C18" i="1" a="1"/>
  <c r="C18" i="1" s="1"/>
  <c r="D18" i="1" s="1" a="1"/>
  <c r="D18" i="1" s="1"/>
  <c r="C19" i="1" a="1"/>
  <c r="C19" i="1" s="1"/>
  <c r="D19" i="1" s="1" a="1"/>
  <c r="D19" i="1" s="1"/>
  <c r="C20" i="1" a="1"/>
  <c r="C20" i="1" s="1"/>
  <c r="D20" i="1" s="1" a="1"/>
  <c r="D20" i="1" s="1"/>
  <c r="C21" i="1" a="1"/>
  <c r="C21" i="1" s="1"/>
  <c r="D21" i="1" s="1" a="1"/>
  <c r="D21" i="1" s="1"/>
  <c r="C22" i="1" a="1"/>
  <c r="C22" i="1" s="1"/>
  <c r="D22" i="1" s="1" a="1"/>
  <c r="D22" i="1" s="1"/>
  <c r="C23" i="1" a="1"/>
  <c r="C23" i="1" s="1"/>
  <c r="D23" i="1" s="1" a="1"/>
  <c r="D23" i="1" s="1"/>
  <c r="C24" i="1" a="1"/>
  <c r="C24" i="1" s="1"/>
  <c r="D24" i="1" s="1" a="1"/>
  <c r="D24" i="1" s="1"/>
  <c r="C25" i="1" a="1"/>
  <c r="C25" i="1" s="1"/>
  <c r="D25" i="1" s="1" a="1"/>
  <c r="D25" i="1" s="1"/>
  <c r="C26" i="1" a="1"/>
  <c r="C26" i="1" s="1"/>
  <c r="D26" i="1" s="1" a="1"/>
  <c r="D26" i="1" s="1"/>
  <c r="C27" i="1" a="1"/>
  <c r="C27" i="1" s="1"/>
  <c r="D27" i="1" s="1" a="1"/>
  <c r="D27" i="1" s="1"/>
  <c r="C28" i="1" a="1"/>
  <c r="C28" i="1" s="1"/>
  <c r="D28" i="1" s="1" a="1"/>
  <c r="D28" i="1" s="1"/>
  <c r="C29" i="1" a="1"/>
  <c r="C29" i="1" s="1"/>
  <c r="D29" i="1" s="1" a="1"/>
  <c r="D29" i="1" s="1"/>
  <c r="C30" i="1" a="1"/>
  <c r="C30" i="1" s="1"/>
  <c r="D30" i="1" s="1" a="1"/>
  <c r="D30" i="1" s="1"/>
  <c r="C31" i="1" a="1"/>
  <c r="C31" i="1" s="1"/>
  <c r="D31" i="1" s="1" a="1"/>
  <c r="D31" i="1" s="1"/>
  <c r="C32" i="1" a="1"/>
  <c r="C32" i="1" s="1"/>
  <c r="D32" i="1" s="1" a="1"/>
  <c r="D32" i="1" s="1"/>
  <c r="C33" i="1" a="1"/>
  <c r="C33" i="1" s="1"/>
  <c r="D33" i="1" s="1" a="1"/>
  <c r="D33" i="1" s="1"/>
  <c r="C34" i="1" a="1"/>
  <c r="C34" i="1" s="1"/>
  <c r="D34" i="1" s="1" a="1"/>
  <c r="D34" i="1" s="1"/>
  <c r="C35" i="1" a="1"/>
  <c r="C35" i="1" s="1"/>
  <c r="D35" i="1" s="1" a="1"/>
  <c r="D35" i="1" s="1"/>
  <c r="C36" i="1" a="1"/>
  <c r="C36" i="1" s="1"/>
  <c r="D36" i="1" s="1" a="1"/>
  <c r="D36" i="1" s="1"/>
  <c r="C37" i="1" a="1"/>
  <c r="C37" i="1" s="1"/>
  <c r="D37" i="1" s="1" a="1"/>
  <c r="D37" i="1" s="1"/>
  <c r="C38" i="1" a="1"/>
  <c r="C38" i="1" s="1"/>
  <c r="D38" i="1" s="1" a="1"/>
  <c r="D38" i="1" s="1"/>
  <c r="C39" i="1" a="1"/>
  <c r="C39" i="1" s="1"/>
  <c r="D39" i="1" s="1" a="1"/>
  <c r="D39" i="1" s="1"/>
  <c r="C40" i="1" a="1"/>
  <c r="C40" i="1" s="1"/>
  <c r="D40" i="1" s="1" a="1"/>
  <c r="D40" i="1" s="1"/>
  <c r="C41" i="1" a="1"/>
  <c r="C41" i="1" s="1"/>
  <c r="D41" i="1" s="1" a="1"/>
  <c r="D41" i="1" s="1"/>
  <c r="C42" i="1" a="1"/>
  <c r="C42" i="1" s="1"/>
  <c r="D42" i="1" s="1" a="1"/>
  <c r="D42" i="1" s="1"/>
  <c r="C43" i="1" a="1"/>
  <c r="C43" i="1" s="1"/>
  <c r="D43" i="1" s="1" a="1"/>
  <c r="D43" i="1" s="1"/>
  <c r="C44" i="1" a="1"/>
  <c r="C44" i="1" s="1"/>
  <c r="D44" i="1" s="1" a="1"/>
  <c r="D44" i="1" s="1"/>
  <c r="C45" i="1" a="1"/>
  <c r="C45" i="1" s="1"/>
  <c r="D45" i="1" s="1" a="1"/>
  <c r="D45" i="1" s="1"/>
  <c r="C46" i="1" a="1"/>
  <c r="C46" i="1" s="1"/>
  <c r="D46" i="1" s="1" a="1"/>
  <c r="D46" i="1" s="1"/>
  <c r="C47" i="1" a="1"/>
  <c r="C47" i="1" s="1"/>
  <c r="D47" i="1" s="1" a="1"/>
  <c r="D47" i="1" s="1"/>
  <c r="C48" i="1" a="1"/>
  <c r="C48" i="1" s="1"/>
  <c r="D48" i="1" s="1" a="1"/>
  <c r="D48" i="1" s="1"/>
  <c r="C49" i="1" a="1"/>
  <c r="C49" i="1" s="1"/>
  <c r="D49" i="1" s="1" a="1"/>
  <c r="D49" i="1" s="1"/>
  <c r="C50" i="1" a="1"/>
  <c r="C50" i="1" s="1"/>
  <c r="D50" i="1" s="1" a="1"/>
  <c r="D50" i="1" s="1"/>
  <c r="C51" i="1" a="1"/>
  <c r="C51" i="1" s="1"/>
  <c r="D51" i="1" s="1" a="1"/>
  <c r="D51" i="1" s="1"/>
  <c r="C52" i="1" a="1"/>
  <c r="C52" i="1" s="1"/>
  <c r="D52" i="1" s="1" a="1"/>
  <c r="D52" i="1" s="1"/>
  <c r="C53" i="1" a="1"/>
  <c r="C53" i="1" s="1"/>
  <c r="D53" i="1" s="1" a="1"/>
  <c r="D53" i="1" s="1"/>
  <c r="C54" i="1" a="1"/>
  <c r="C54" i="1" s="1"/>
  <c r="D54" i="1" s="1" a="1"/>
  <c r="D54" i="1" s="1"/>
  <c r="C55" i="1" a="1"/>
  <c r="C55" i="1" s="1"/>
  <c r="D55" i="1" s="1" a="1"/>
  <c r="D55" i="1" s="1"/>
  <c r="C56" i="1" a="1"/>
  <c r="C56" i="1" s="1"/>
  <c r="D56" i="1" s="1" a="1"/>
  <c r="D56" i="1" s="1"/>
  <c r="C57" i="1" a="1"/>
  <c r="C57" i="1" s="1"/>
  <c r="D57" i="1" s="1" a="1"/>
  <c r="D57" i="1" s="1"/>
  <c r="C58" i="1" a="1"/>
  <c r="C58" i="1" s="1"/>
  <c r="D58" i="1" s="1" a="1"/>
  <c r="D58" i="1" s="1"/>
  <c r="C59" i="1" a="1"/>
  <c r="C59" i="1" s="1"/>
  <c r="D59" i="1" s="1" a="1"/>
  <c r="D59" i="1" s="1"/>
  <c r="C60" i="1" a="1"/>
  <c r="C60" i="1" s="1"/>
  <c r="D60" i="1" s="1" a="1"/>
  <c r="D60" i="1" s="1"/>
  <c r="C61" i="1" a="1"/>
  <c r="C61" i="1" s="1"/>
  <c r="D61" i="1" s="1" a="1"/>
  <c r="D61" i="1" s="1"/>
  <c r="C62" i="1" a="1"/>
  <c r="C62" i="1" s="1"/>
  <c r="D62" i="1" s="1" a="1"/>
  <c r="D62" i="1" s="1"/>
  <c r="C63" i="1" a="1"/>
  <c r="C63" i="1" s="1"/>
  <c r="D63" i="1" s="1" a="1"/>
  <c r="D63" i="1" s="1"/>
  <c r="C64" i="1" a="1"/>
  <c r="C64" i="1" s="1"/>
  <c r="D64" i="1" s="1" a="1"/>
  <c r="D64" i="1" s="1"/>
  <c r="C65" i="1" a="1"/>
  <c r="C65" i="1" s="1"/>
  <c r="D65" i="1" s="1" a="1"/>
  <c r="D65" i="1" s="1"/>
  <c r="C66" i="1" a="1"/>
  <c r="C66" i="1" s="1"/>
  <c r="D66" i="1" s="1" a="1"/>
  <c r="D66" i="1" s="1"/>
  <c r="C67" i="1" a="1"/>
  <c r="C67" i="1" s="1"/>
  <c r="D67" i="1" s="1" a="1"/>
  <c r="D67" i="1" s="1"/>
  <c r="C68" i="1" a="1"/>
  <c r="C68" i="1" s="1"/>
  <c r="D68" i="1" s="1" a="1"/>
  <c r="D68" i="1" s="1"/>
  <c r="C69" i="1" a="1"/>
  <c r="C69" i="1" s="1"/>
  <c r="D69" i="1" s="1" a="1"/>
  <c r="D69" i="1" s="1"/>
  <c r="C70" i="1" a="1"/>
  <c r="C70" i="1" s="1"/>
  <c r="D70" i="1" s="1" a="1"/>
  <c r="D70" i="1" s="1"/>
  <c r="C71" i="1" a="1"/>
  <c r="C71" i="1" s="1"/>
  <c r="D71" i="1" s="1" a="1"/>
  <c r="D71" i="1" s="1"/>
  <c r="C72" i="1" a="1"/>
  <c r="C72" i="1" s="1"/>
  <c r="D72" i="1" s="1" a="1"/>
  <c r="D72" i="1" s="1"/>
  <c r="C73" i="1" a="1"/>
  <c r="C73" i="1" s="1"/>
  <c r="D73" i="1" s="1" a="1"/>
  <c r="D73" i="1" s="1"/>
  <c r="C74" i="1" a="1"/>
  <c r="C74" i="1" s="1"/>
  <c r="D74" i="1" s="1" a="1"/>
  <c r="D74" i="1" s="1"/>
  <c r="C75" i="1" a="1"/>
  <c r="C75" i="1" s="1"/>
  <c r="D75" i="1" s="1" a="1"/>
  <c r="D75" i="1" s="1"/>
  <c r="C76" i="1" a="1"/>
  <c r="C76" i="1" s="1"/>
  <c r="D76" i="1" s="1" a="1"/>
  <c r="D76" i="1" s="1"/>
  <c r="C77" i="1" a="1"/>
  <c r="C77" i="1" s="1"/>
  <c r="D77" i="1" s="1" a="1"/>
  <c r="D77" i="1" s="1"/>
  <c r="C78" i="1" a="1"/>
  <c r="C78" i="1" s="1"/>
  <c r="D78" i="1" s="1" a="1"/>
  <c r="D78" i="1" s="1"/>
  <c r="C79" i="1" a="1"/>
  <c r="C79" i="1" s="1"/>
  <c r="D79" i="1" s="1" a="1"/>
  <c r="D79" i="1" s="1"/>
  <c r="C80" i="1" a="1"/>
  <c r="C80" i="1" s="1"/>
  <c r="D80" i="1" s="1" a="1"/>
  <c r="D80" i="1" s="1"/>
  <c r="C81" i="1" a="1"/>
  <c r="C81" i="1" s="1"/>
  <c r="D81" i="1" s="1" a="1"/>
  <c r="D81" i="1" s="1"/>
  <c r="C82" i="1" a="1"/>
  <c r="C82" i="1" s="1"/>
  <c r="D82" i="1" s="1" a="1"/>
  <c r="D82" i="1" s="1"/>
  <c r="C83" i="1" a="1"/>
  <c r="C83" i="1" s="1"/>
  <c r="D83" i="1" s="1" a="1"/>
  <c r="D83" i="1" s="1"/>
  <c r="C84" i="1" a="1"/>
  <c r="C84" i="1" s="1"/>
  <c r="D84" i="1" s="1" a="1"/>
  <c r="D84" i="1" s="1"/>
  <c r="C85" i="1" a="1"/>
  <c r="C85" i="1" s="1"/>
  <c r="D85" i="1" s="1" a="1"/>
  <c r="D85" i="1" s="1"/>
  <c r="C86" i="1" a="1"/>
  <c r="C86" i="1" s="1"/>
  <c r="D86" i="1" s="1" a="1"/>
  <c r="D86" i="1" s="1"/>
  <c r="C87" i="1" a="1"/>
  <c r="C87" i="1" s="1"/>
  <c r="D87" i="1" s="1" a="1"/>
  <c r="D87" i="1" s="1"/>
  <c r="C88" i="1" a="1"/>
  <c r="C88" i="1" s="1"/>
  <c r="D88" i="1" s="1" a="1"/>
  <c r="D88" i="1" s="1"/>
  <c r="C89" i="1" a="1"/>
  <c r="C89" i="1" s="1"/>
  <c r="D89" i="1" s="1" a="1"/>
  <c r="D89" i="1" s="1"/>
  <c r="C90" i="1" a="1"/>
  <c r="C90" i="1" s="1"/>
  <c r="D90" i="1" s="1" a="1"/>
  <c r="D90" i="1" s="1"/>
  <c r="C91" i="1" a="1"/>
  <c r="C91" i="1" s="1"/>
  <c r="D91" i="1" s="1" a="1"/>
  <c r="D91" i="1" s="1"/>
  <c r="C92" i="1" a="1"/>
  <c r="C92" i="1" s="1"/>
  <c r="D92" i="1" s="1" a="1"/>
  <c r="D92" i="1" s="1"/>
  <c r="C93" i="1" a="1"/>
  <c r="C93" i="1" s="1"/>
  <c r="D93" i="1" s="1" a="1"/>
  <c r="D93" i="1" s="1"/>
  <c r="C94" i="1" a="1"/>
  <c r="C94" i="1" s="1"/>
  <c r="D94" i="1" s="1" a="1"/>
  <c r="D94" i="1" s="1"/>
  <c r="C95" i="1" a="1"/>
  <c r="C95" i="1" s="1"/>
  <c r="D95" i="1" s="1" a="1"/>
  <c r="D95" i="1" s="1"/>
  <c r="C96" i="1" a="1"/>
  <c r="C96" i="1" s="1"/>
  <c r="D96" i="1" s="1" a="1"/>
  <c r="D96" i="1" s="1"/>
  <c r="C97" i="1" a="1"/>
  <c r="C97" i="1" s="1"/>
  <c r="D97" i="1" s="1" a="1"/>
  <c r="D97" i="1" s="1"/>
  <c r="C98" i="1" a="1"/>
  <c r="C98" i="1" s="1"/>
  <c r="D98" i="1" s="1" a="1"/>
  <c r="D98" i="1" s="1"/>
  <c r="C99" i="1" a="1"/>
  <c r="C99" i="1" s="1"/>
  <c r="D99" i="1" s="1" a="1"/>
  <c r="D99" i="1" s="1"/>
  <c r="C100" i="1" a="1"/>
  <c r="C100" i="1" s="1"/>
  <c r="D100" i="1" s="1" a="1"/>
  <c r="D100" i="1" s="1"/>
  <c r="C101" i="1" a="1"/>
  <c r="C101" i="1" s="1"/>
  <c r="D101" i="1" s="1" a="1"/>
  <c r="D101" i="1" s="1"/>
  <c r="C102" i="1" a="1"/>
  <c r="C102" i="1" s="1"/>
  <c r="D102" i="1" s="1" a="1"/>
  <c r="D102" i="1" s="1"/>
  <c r="C103" i="1" a="1"/>
  <c r="C103" i="1" s="1"/>
  <c r="D103" i="1" s="1" a="1"/>
  <c r="D103" i="1" s="1"/>
  <c r="C104" i="1" a="1"/>
  <c r="C104" i="1" s="1"/>
  <c r="D104" i="1" s="1" a="1"/>
  <c r="D104" i="1" s="1"/>
  <c r="C105" i="1" a="1"/>
  <c r="C105" i="1" s="1"/>
  <c r="D105" i="1" s="1" a="1"/>
  <c r="D105" i="1" s="1"/>
  <c r="C106" i="1" a="1"/>
  <c r="C106" i="1" s="1"/>
  <c r="D106" i="1" s="1" a="1"/>
  <c r="D106" i="1" s="1"/>
  <c r="C107" i="1" a="1"/>
  <c r="C107" i="1" s="1"/>
  <c r="D107" i="1" s="1" a="1"/>
  <c r="D107" i="1" s="1"/>
  <c r="C108" i="1" a="1"/>
  <c r="C108" i="1" s="1"/>
  <c r="D108" i="1" s="1" a="1"/>
  <c r="D108" i="1" s="1"/>
  <c r="C109" i="1" a="1"/>
  <c r="C109" i="1" s="1"/>
  <c r="D109" i="1" s="1" a="1"/>
  <c r="D109" i="1" s="1"/>
  <c r="C110" i="1" a="1"/>
  <c r="C110" i="1" s="1"/>
  <c r="D110" i="1" s="1" a="1"/>
  <c r="D110" i="1" s="1"/>
  <c r="C111" i="1" a="1"/>
  <c r="C111" i="1" s="1"/>
  <c r="D111" i="1" s="1" a="1"/>
  <c r="D111" i="1" s="1"/>
  <c r="C112" i="1" a="1"/>
  <c r="C112" i="1" s="1"/>
  <c r="D112" i="1" s="1" a="1"/>
  <c r="D112" i="1" s="1"/>
  <c r="C113" i="1" a="1"/>
  <c r="C113" i="1" s="1"/>
  <c r="D113" i="1" s="1" a="1"/>
  <c r="D113" i="1" s="1"/>
  <c r="C114" i="1" a="1"/>
  <c r="C114" i="1" s="1"/>
  <c r="D114" i="1" s="1" a="1"/>
  <c r="D114" i="1" s="1"/>
  <c r="C115" i="1" a="1"/>
  <c r="C115" i="1" s="1"/>
  <c r="D115" i="1" s="1" a="1"/>
  <c r="D115" i="1" s="1"/>
  <c r="C116" i="1" a="1"/>
  <c r="C116" i="1" s="1"/>
  <c r="D116" i="1" s="1" a="1"/>
  <c r="D116" i="1" s="1"/>
  <c r="C117" i="1" a="1"/>
  <c r="C117" i="1" s="1"/>
  <c r="D117" i="1" s="1" a="1"/>
  <c r="D117" i="1" s="1"/>
  <c r="C118" i="1" a="1"/>
  <c r="C118" i="1" s="1"/>
  <c r="D118" i="1" s="1" a="1"/>
  <c r="D118" i="1" s="1"/>
  <c r="C119" i="1" a="1"/>
  <c r="C119" i="1" s="1"/>
  <c r="D119" i="1" s="1" a="1"/>
  <c r="D119" i="1" s="1"/>
  <c r="C120" i="1" a="1"/>
  <c r="C120" i="1" s="1"/>
  <c r="D120" i="1" s="1" a="1"/>
  <c r="D120" i="1" s="1"/>
  <c r="C121" i="1" a="1"/>
  <c r="C121" i="1" s="1"/>
  <c r="D121" i="1" s="1" a="1"/>
  <c r="D121" i="1" s="1"/>
  <c r="C122" i="1" a="1"/>
  <c r="C122" i="1" s="1"/>
  <c r="D122" i="1" s="1" a="1"/>
  <c r="D122" i="1" s="1"/>
  <c r="C123" i="1" a="1"/>
  <c r="C123" i="1" s="1"/>
  <c r="D123" i="1" s="1" a="1"/>
  <c r="D123" i="1" s="1"/>
  <c r="C124" i="1" a="1"/>
  <c r="C124" i="1" s="1"/>
  <c r="D124" i="1" s="1" a="1"/>
  <c r="D124" i="1" s="1"/>
  <c r="C125" i="1" a="1"/>
  <c r="C125" i="1" s="1"/>
  <c r="D125" i="1" s="1" a="1"/>
  <c r="D125" i="1" s="1"/>
  <c r="C126" i="1" a="1"/>
  <c r="C126" i="1" s="1"/>
  <c r="D126" i="1" s="1" a="1"/>
  <c r="D126" i="1" s="1"/>
  <c r="C127" i="1" a="1"/>
  <c r="C127" i="1" s="1"/>
  <c r="D127" i="1" s="1" a="1"/>
  <c r="D127" i="1" s="1"/>
  <c r="C128" i="1" a="1"/>
  <c r="C128" i="1" s="1"/>
  <c r="D128" i="1" s="1" a="1"/>
  <c r="D128" i="1" s="1"/>
  <c r="C129" i="1" a="1"/>
  <c r="C129" i="1" s="1"/>
  <c r="D129" i="1" s="1" a="1"/>
  <c r="D129" i="1" s="1"/>
  <c r="C130" i="1" a="1"/>
  <c r="C130" i="1" s="1"/>
  <c r="D130" i="1" s="1" a="1"/>
  <c r="D130" i="1" s="1"/>
  <c r="C131" i="1" a="1"/>
  <c r="C131" i="1" s="1"/>
  <c r="D131" i="1" s="1" a="1"/>
  <c r="D131" i="1" s="1"/>
  <c r="C132" i="1" a="1"/>
  <c r="C132" i="1" s="1"/>
  <c r="D132" i="1" s="1" a="1"/>
  <c r="D132" i="1" s="1"/>
  <c r="C133" i="1" a="1"/>
  <c r="C133" i="1" s="1"/>
  <c r="D133" i="1" s="1" a="1"/>
  <c r="D133" i="1" s="1"/>
  <c r="C134" i="1" a="1"/>
  <c r="C134" i="1" s="1"/>
  <c r="D134" i="1" s="1" a="1"/>
  <c r="D134" i="1" s="1"/>
  <c r="C135" i="1" a="1"/>
  <c r="C135" i="1" s="1"/>
  <c r="D135" i="1" s="1" a="1"/>
  <c r="D135" i="1" s="1"/>
  <c r="C136" i="1" a="1"/>
  <c r="C136" i="1" s="1"/>
  <c r="D136" i="1" s="1" a="1"/>
  <c r="D136" i="1" s="1"/>
  <c r="C137" i="1" a="1"/>
  <c r="C137" i="1" s="1"/>
  <c r="D137" i="1" s="1" a="1"/>
  <c r="D137" i="1" s="1"/>
  <c r="C138" i="1" a="1"/>
  <c r="C138" i="1" s="1"/>
  <c r="D138" i="1" s="1" a="1"/>
  <c r="D138" i="1" s="1"/>
  <c r="C139" i="1" a="1"/>
  <c r="C139" i="1" s="1"/>
  <c r="D139" i="1" s="1" a="1"/>
  <c r="D139" i="1" s="1"/>
  <c r="C140" i="1" a="1"/>
  <c r="C140" i="1" s="1"/>
  <c r="D140" i="1" s="1" a="1"/>
  <c r="D140" i="1" s="1"/>
  <c r="C141" i="1" a="1"/>
  <c r="C141" i="1" s="1"/>
  <c r="D141" i="1" s="1" a="1"/>
  <c r="D141" i="1" s="1"/>
  <c r="C142" i="1" a="1"/>
  <c r="C142" i="1" s="1"/>
  <c r="D142" i="1" s="1" a="1"/>
  <c r="D142" i="1" s="1"/>
  <c r="C143" i="1" a="1"/>
  <c r="C143" i="1" s="1"/>
  <c r="D143" i="1" s="1" a="1"/>
  <c r="D143" i="1" s="1"/>
  <c r="C144" i="1" a="1"/>
  <c r="C144" i="1" s="1"/>
  <c r="D144" i="1" s="1" a="1"/>
  <c r="D144" i="1" s="1"/>
  <c r="C145" i="1" a="1"/>
  <c r="C145" i="1" s="1"/>
  <c r="D145" i="1" s="1" a="1"/>
  <c r="D145" i="1" s="1"/>
  <c r="C146" i="1" a="1"/>
  <c r="C146" i="1" s="1"/>
  <c r="D146" i="1" s="1" a="1"/>
  <c r="D146" i="1" s="1"/>
  <c r="C147" i="1" a="1"/>
  <c r="C147" i="1" s="1"/>
  <c r="D147" i="1" s="1" a="1"/>
  <c r="D147" i="1" s="1"/>
  <c r="C148" i="1" a="1"/>
  <c r="C148" i="1" s="1"/>
  <c r="D148" i="1" s="1" a="1"/>
  <c r="D148" i="1" s="1"/>
  <c r="C149" i="1" a="1"/>
  <c r="C149" i="1" s="1"/>
  <c r="D149" i="1" s="1" a="1"/>
  <c r="D149" i="1" s="1"/>
  <c r="C150" i="1" a="1"/>
  <c r="C150" i="1" s="1"/>
  <c r="D150" i="1" s="1" a="1"/>
  <c r="D150" i="1" s="1"/>
  <c r="C151" i="1" a="1"/>
  <c r="C151" i="1" s="1"/>
  <c r="D151" i="1" s="1" a="1"/>
  <c r="D151" i="1" s="1"/>
  <c r="C152" i="1" a="1"/>
  <c r="C152" i="1" s="1"/>
  <c r="D152" i="1" s="1" a="1"/>
  <c r="D152" i="1" s="1"/>
  <c r="C153" i="1" a="1"/>
  <c r="C153" i="1" s="1"/>
  <c r="D153" i="1" s="1" a="1"/>
  <c r="D153" i="1" s="1"/>
  <c r="C154" i="1" a="1"/>
  <c r="C154" i="1" s="1"/>
  <c r="D154" i="1" s="1" a="1"/>
  <c r="D154" i="1" s="1"/>
  <c r="C155" i="1" a="1"/>
  <c r="C155" i="1" s="1"/>
  <c r="D155" i="1" s="1" a="1"/>
  <c r="D155" i="1" s="1"/>
  <c r="C156" i="1" a="1"/>
  <c r="C156" i="1" s="1"/>
  <c r="D156" i="1" s="1" a="1"/>
  <c r="D156" i="1" s="1"/>
  <c r="C157" i="1" a="1"/>
  <c r="C157" i="1" s="1"/>
  <c r="D157" i="1" s="1" a="1"/>
  <c r="D157" i="1" s="1"/>
  <c r="C158" i="1" a="1"/>
  <c r="C158" i="1" s="1"/>
  <c r="D158" i="1" s="1" a="1"/>
  <c r="D158" i="1" s="1"/>
  <c r="C159" i="1" a="1"/>
  <c r="C159" i="1" s="1"/>
  <c r="D159" i="1" s="1" a="1"/>
  <c r="D159" i="1" s="1"/>
  <c r="C160" i="1" a="1"/>
  <c r="C160" i="1" s="1"/>
  <c r="D160" i="1" s="1" a="1"/>
  <c r="D160" i="1" s="1"/>
  <c r="C161" i="1" a="1"/>
  <c r="C161" i="1" s="1"/>
  <c r="D161" i="1" s="1" a="1"/>
  <c r="D161" i="1" s="1"/>
  <c r="C162" i="1" a="1"/>
  <c r="C162" i="1" s="1"/>
  <c r="D162" i="1" s="1" a="1"/>
  <c r="D162" i="1" s="1"/>
  <c r="C163" i="1" a="1"/>
  <c r="C163" i="1" s="1"/>
  <c r="D163" i="1" s="1" a="1"/>
  <c r="D163" i="1" s="1"/>
  <c r="C164" i="1" a="1"/>
  <c r="C164" i="1" s="1"/>
  <c r="D164" i="1" s="1" a="1"/>
  <c r="D164" i="1" s="1"/>
  <c r="C165" i="1" a="1"/>
  <c r="C165" i="1" s="1"/>
  <c r="D165" i="1" s="1" a="1"/>
  <c r="D165" i="1" s="1"/>
  <c r="C166" i="1" a="1"/>
  <c r="C166" i="1" s="1"/>
  <c r="D166" i="1" s="1" a="1"/>
  <c r="D166" i="1" s="1"/>
  <c r="C167" i="1" a="1"/>
  <c r="C167" i="1" s="1"/>
  <c r="D167" i="1" s="1" a="1"/>
  <c r="D167" i="1" s="1"/>
  <c r="C168" i="1" a="1"/>
  <c r="C168" i="1" s="1"/>
  <c r="D168" i="1" s="1" a="1"/>
  <c r="D168" i="1" s="1"/>
  <c r="C169" i="1" a="1"/>
  <c r="C169" i="1" s="1"/>
  <c r="D169" i="1" s="1" a="1"/>
  <c r="D169" i="1" s="1"/>
  <c r="C170" i="1" a="1"/>
  <c r="C170" i="1" s="1"/>
  <c r="D170" i="1" s="1" a="1"/>
  <c r="D170" i="1" s="1"/>
  <c r="C171" i="1" a="1"/>
  <c r="C171" i="1" s="1"/>
  <c r="D171" i="1" s="1" a="1"/>
  <c r="D171" i="1" s="1"/>
  <c r="C172" i="1" a="1"/>
  <c r="C172" i="1" s="1"/>
  <c r="D172" i="1" s="1" a="1"/>
  <c r="D172" i="1" s="1"/>
  <c r="C173" i="1" a="1"/>
  <c r="C173" i="1" s="1"/>
  <c r="D173" i="1" s="1" a="1"/>
  <c r="D173" i="1" s="1"/>
  <c r="C174" i="1" a="1"/>
  <c r="C174" i="1" s="1"/>
  <c r="D174" i="1" s="1" a="1"/>
  <c r="D174" i="1" s="1"/>
  <c r="C175" i="1" a="1"/>
  <c r="C175" i="1" s="1"/>
  <c r="D175" i="1" s="1" a="1"/>
  <c r="D175" i="1" s="1"/>
  <c r="C176" i="1" a="1"/>
  <c r="C176" i="1" s="1"/>
  <c r="D176" i="1" s="1" a="1"/>
  <c r="D176" i="1" s="1"/>
  <c r="C177" i="1" a="1"/>
  <c r="C177" i="1" s="1"/>
  <c r="D177" i="1" s="1" a="1"/>
  <c r="D177" i="1" s="1"/>
  <c r="C178" i="1" a="1"/>
  <c r="C178" i="1" s="1"/>
  <c r="D178" i="1" s="1" a="1"/>
  <c r="D178" i="1" s="1"/>
  <c r="C179" i="1" a="1"/>
  <c r="C179" i="1" s="1"/>
  <c r="D179" i="1" s="1" a="1"/>
  <c r="D179" i="1" s="1"/>
  <c r="C180" i="1" a="1"/>
  <c r="C180" i="1" s="1"/>
  <c r="D180" i="1" s="1" a="1"/>
  <c r="D180" i="1" s="1"/>
  <c r="C181" i="1" a="1"/>
  <c r="C181" i="1" s="1"/>
  <c r="D181" i="1" s="1" a="1"/>
  <c r="D181" i="1" s="1"/>
  <c r="C182" i="1" a="1"/>
  <c r="C182" i="1" s="1"/>
  <c r="D182" i="1" s="1" a="1"/>
  <c r="D182" i="1" s="1"/>
  <c r="C183" i="1" a="1"/>
  <c r="C183" i="1" s="1"/>
  <c r="D183" i="1" s="1" a="1"/>
  <c r="D183" i="1" s="1"/>
  <c r="C184" i="1" a="1"/>
  <c r="C184" i="1" s="1"/>
  <c r="D184" i="1" s="1" a="1"/>
  <c r="D184" i="1" s="1"/>
  <c r="C185" i="1" a="1"/>
  <c r="C185" i="1" s="1"/>
  <c r="D185" i="1" s="1" a="1"/>
  <c r="D185" i="1" s="1"/>
  <c r="C186" i="1" a="1"/>
  <c r="C186" i="1" s="1"/>
  <c r="D186" i="1" s="1" a="1"/>
  <c r="D186" i="1" s="1"/>
  <c r="C187" i="1" a="1"/>
  <c r="C187" i="1" s="1"/>
  <c r="D187" i="1" s="1" a="1"/>
  <c r="D187" i="1" s="1"/>
  <c r="C188" i="1" a="1"/>
  <c r="C188" i="1" s="1"/>
  <c r="D188" i="1" s="1" a="1"/>
  <c r="D188" i="1" s="1"/>
  <c r="C189" i="1" a="1"/>
  <c r="C189" i="1" s="1"/>
  <c r="D189" i="1" s="1" a="1"/>
  <c r="D189" i="1" s="1"/>
  <c r="C190" i="1" a="1"/>
  <c r="C190" i="1" s="1"/>
  <c r="D190" i="1" s="1" a="1"/>
  <c r="D190" i="1" s="1"/>
  <c r="C191" i="1" a="1"/>
  <c r="C191" i="1" s="1"/>
  <c r="D191" i="1" s="1" a="1"/>
  <c r="D191" i="1" s="1"/>
  <c r="C192" i="1" a="1"/>
  <c r="C192" i="1" s="1"/>
  <c r="D192" i="1" s="1" a="1"/>
  <c r="D192" i="1" s="1"/>
  <c r="C193" i="1" a="1"/>
  <c r="C193" i="1" s="1"/>
  <c r="D193" i="1" s="1" a="1"/>
  <c r="D193" i="1" s="1"/>
  <c r="C194" i="1" a="1"/>
  <c r="C194" i="1" s="1"/>
  <c r="D194" i="1" s="1" a="1"/>
  <c r="D194" i="1" s="1"/>
  <c r="C195" i="1" a="1"/>
  <c r="C195" i="1" s="1"/>
  <c r="D195" i="1" s="1" a="1"/>
  <c r="D195" i="1" s="1"/>
  <c r="C196" i="1" a="1"/>
  <c r="C196" i="1" s="1"/>
  <c r="D196" i="1" s="1" a="1"/>
  <c r="D196" i="1" s="1"/>
  <c r="C197" i="1" a="1"/>
  <c r="C197" i="1" s="1"/>
  <c r="D197" i="1" s="1" a="1"/>
  <c r="D197" i="1" s="1"/>
  <c r="C198" i="1" a="1"/>
  <c r="C198" i="1" s="1"/>
  <c r="D198" i="1" s="1" a="1"/>
  <c r="D198" i="1" s="1"/>
  <c r="C199" i="1" a="1"/>
  <c r="C199" i="1" s="1"/>
  <c r="D199" i="1" s="1" a="1"/>
  <c r="D199" i="1" s="1"/>
  <c r="C200" i="1" a="1"/>
  <c r="C200" i="1" s="1"/>
  <c r="D200" i="1" s="1" a="1"/>
  <c r="D200" i="1" s="1"/>
  <c r="C201" i="1" a="1"/>
  <c r="C201" i="1" s="1"/>
  <c r="D201" i="1" s="1" a="1"/>
  <c r="D201" i="1" s="1"/>
  <c r="I10" i="4"/>
  <c r="H12" i="4" s="1"/>
  <c r="H30" i="4"/>
  <c r="H29" i="4"/>
  <c r="H28" i="4"/>
  <c r="H27" i="4"/>
  <c r="H26" i="4"/>
  <c r="H25" i="4"/>
  <c r="H24" i="4"/>
  <c r="H23" i="4"/>
  <c r="H22" i="4"/>
  <c r="H21" i="4"/>
  <c r="H20" i="4"/>
  <c r="H19" i="4"/>
  <c r="A2" i="1" a="1"/>
  <c r="A2" i="1" s="1"/>
  <c r="E3" i="1"/>
  <c r="E4" i="1"/>
  <c r="E5" i="1"/>
  <c r="E6" i="1"/>
  <c r="E7" i="1"/>
  <c r="F7" i="1" s="1"/>
  <c r="E8" i="1"/>
  <c r="F8" i="1" s="1"/>
  <c r="G8" i="1" s="1" a="1"/>
  <c r="G8" i="1" s="1"/>
  <c r="H8" i="1" s="1" a="1"/>
  <c r="H8" i="1" s="1"/>
  <c r="E9" i="1"/>
  <c r="F9" i="1" s="1"/>
  <c r="G9" i="1" s="1" a="1"/>
  <c r="G9" i="1" s="1"/>
  <c r="H9" i="1" s="1" a="1"/>
  <c r="H9" i="1" s="1"/>
  <c r="E10" i="1"/>
  <c r="F10" i="1" s="1"/>
  <c r="G10" i="1" s="1" a="1"/>
  <c r="G10" i="1" s="1"/>
  <c r="H10" i="1" s="1" a="1"/>
  <c r="H10" i="1" s="1"/>
  <c r="E11" i="1"/>
  <c r="E12" i="1"/>
  <c r="E13" i="1"/>
  <c r="E14" i="1"/>
  <c r="E15" i="1"/>
  <c r="E16" i="1"/>
  <c r="F16" i="1" s="1"/>
  <c r="G16" i="1" s="1" a="1"/>
  <c r="G16" i="1" s="1"/>
  <c r="H16" i="1" s="1" a="1"/>
  <c r="H16" i="1" s="1"/>
  <c r="E17" i="1"/>
  <c r="E18" i="1"/>
  <c r="F18" i="1" s="1"/>
  <c r="G18" i="1" s="1" a="1"/>
  <c r="G18" i="1" s="1"/>
  <c r="H18" i="1" s="1" a="1"/>
  <c r="H18" i="1" s="1"/>
  <c r="E19" i="1"/>
  <c r="E20" i="1"/>
  <c r="F20" i="1" s="1"/>
  <c r="E21" i="1"/>
  <c r="E22" i="1"/>
  <c r="F22" i="1" s="1"/>
  <c r="E23" i="1"/>
  <c r="E24" i="1"/>
  <c r="F24" i="1" s="1"/>
  <c r="G24" i="1" s="1" a="1"/>
  <c r="G24" i="1" s="1"/>
  <c r="H24" i="1" s="1" a="1"/>
  <c r="H24" i="1" s="1"/>
  <c r="E25" i="1"/>
  <c r="E26" i="1"/>
  <c r="F26" i="1" s="1"/>
  <c r="E27" i="1"/>
  <c r="E28" i="1"/>
  <c r="E29" i="1"/>
  <c r="E30" i="1"/>
  <c r="E31" i="1"/>
  <c r="F31" i="1" s="1"/>
  <c r="E32" i="1"/>
  <c r="E33" i="1"/>
  <c r="F33" i="1" s="1"/>
  <c r="G33" i="1" s="1" a="1"/>
  <c r="G33" i="1" s="1"/>
  <c r="H33" i="1" s="1" a="1"/>
  <c r="H33" i="1" s="1"/>
  <c r="E34" i="1"/>
  <c r="E35" i="1"/>
  <c r="E36" i="1"/>
  <c r="E37" i="1"/>
  <c r="F37" i="1" s="1"/>
  <c r="E38" i="1"/>
  <c r="E39" i="1"/>
  <c r="F39" i="1" s="1"/>
  <c r="E40" i="1"/>
  <c r="E41" i="1"/>
  <c r="F41" i="1" s="1"/>
  <c r="G41" i="1" s="1" a="1"/>
  <c r="G41" i="1" s="1"/>
  <c r="H41" i="1" s="1" a="1"/>
  <c r="H41" i="1" s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F54" i="1" s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F69" i="1" s="1"/>
  <c r="E70" i="1"/>
  <c r="E71" i="1"/>
  <c r="F71" i="1" s="1"/>
  <c r="E72" i="1"/>
  <c r="E73" i="1"/>
  <c r="F73" i="1" s="1"/>
  <c r="G73" i="1" s="1" a="1"/>
  <c r="G73" i="1" s="1"/>
  <c r="H73" i="1" s="1" a="1"/>
  <c r="H73" i="1" s="1"/>
  <c r="E74" i="1"/>
  <c r="F74" i="1" s="1"/>
  <c r="E75" i="1"/>
  <c r="F75" i="1" s="1"/>
  <c r="E76" i="1"/>
  <c r="E77" i="1"/>
  <c r="F77" i="1" s="1"/>
  <c r="E78" i="1"/>
  <c r="E79" i="1"/>
  <c r="F79" i="1" s="1"/>
  <c r="E80" i="1"/>
  <c r="E81" i="1"/>
  <c r="E82" i="1"/>
  <c r="F82" i="1" s="1"/>
  <c r="G82" i="1" s="1" a="1"/>
  <c r="G82" i="1" s="1"/>
  <c r="H82" i="1" s="1" a="1"/>
  <c r="H82" i="1" s="1"/>
  <c r="E83" i="1"/>
  <c r="E84" i="1"/>
  <c r="F84" i="1" s="1"/>
  <c r="G84" i="1" s="1" a="1"/>
  <c r="G84" i="1" s="1"/>
  <c r="H84" i="1" s="1" a="1"/>
  <c r="H84" i="1" s="1"/>
  <c r="E85" i="1"/>
  <c r="E86" i="1"/>
  <c r="F86" i="1" s="1"/>
  <c r="E87" i="1"/>
  <c r="E88" i="1"/>
  <c r="F88" i="1" s="1"/>
  <c r="G88" i="1" s="1" a="1"/>
  <c r="G88" i="1" s="1"/>
  <c r="H88" i="1" s="1" a="1"/>
  <c r="H88" i="1" s="1"/>
  <c r="E89" i="1"/>
  <c r="E90" i="1"/>
  <c r="F90" i="1" s="1"/>
  <c r="E91" i="1"/>
  <c r="E92" i="1"/>
  <c r="F92" i="1" s="1"/>
  <c r="G92" i="1" s="1" a="1"/>
  <c r="G92" i="1" s="1"/>
  <c r="H92" i="1" s="1" a="1"/>
  <c r="H92" i="1" s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F106" i="1" s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F120" i="1" s="1"/>
  <c r="G120" i="1" s="1" a="1"/>
  <c r="G120" i="1" s="1"/>
  <c r="H120" i="1" s="1" a="1"/>
  <c r="H120" i="1" s="1"/>
  <c r="E121" i="1"/>
  <c r="E122" i="1"/>
  <c r="F122" i="1" s="1"/>
  <c r="E123" i="1"/>
  <c r="E124" i="1"/>
  <c r="F124" i="1" s="1"/>
  <c r="E125" i="1"/>
  <c r="E126" i="1"/>
  <c r="F126" i="1" s="1"/>
  <c r="E127" i="1"/>
  <c r="E128" i="1"/>
  <c r="F128" i="1" s="1"/>
  <c r="G128" i="1" s="1" a="1"/>
  <c r="G128" i="1" s="1"/>
  <c r="H128" i="1" s="1" a="1"/>
  <c r="H128" i="1" s="1"/>
  <c r="E129" i="1"/>
  <c r="E130" i="1"/>
  <c r="F130" i="1" s="1"/>
  <c r="E131" i="1"/>
  <c r="E132" i="1"/>
  <c r="E133" i="1"/>
  <c r="E134" i="1"/>
  <c r="F134" i="1" s="1"/>
  <c r="E135" i="1"/>
  <c r="F135" i="1" s="1"/>
  <c r="E136" i="1"/>
  <c r="F136" i="1" s="1"/>
  <c r="G136" i="1" s="1" a="1"/>
  <c r="G136" i="1" s="1"/>
  <c r="H136" i="1" s="1" a="1"/>
  <c r="H136" i="1" s="1"/>
  <c r="E137" i="1"/>
  <c r="F137" i="1" s="1"/>
  <c r="G137" i="1" s="1" a="1"/>
  <c r="G137" i="1" s="1"/>
  <c r="H137" i="1" s="1" a="1"/>
  <c r="H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G144" i="1" s="1" a="1"/>
  <c r="G144" i="1" s="1"/>
  <c r="H144" i="1" s="1" a="1"/>
  <c r="H144" i="1" s="1"/>
  <c r="E145" i="1"/>
  <c r="F145" i="1" s="1"/>
  <c r="G145" i="1" s="1" a="1"/>
  <c r="G145" i="1" s="1"/>
  <c r="H145" i="1" s="1" a="1"/>
  <c r="H145" i="1" s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F158" i="1" s="1"/>
  <c r="E159" i="1"/>
  <c r="E160" i="1"/>
  <c r="F160" i="1" s="1"/>
  <c r="G160" i="1" s="1" a="1"/>
  <c r="G160" i="1" s="1"/>
  <c r="H160" i="1" s="1" a="1"/>
  <c r="H160" i="1" s="1"/>
  <c r="E161" i="1"/>
  <c r="E162" i="1"/>
  <c r="F162" i="1" s="1"/>
  <c r="E163" i="1"/>
  <c r="E164" i="1"/>
  <c r="F164" i="1" s="1"/>
  <c r="E165" i="1"/>
  <c r="E166" i="1"/>
  <c r="F166" i="1" s="1"/>
  <c r="E167" i="1"/>
  <c r="E168" i="1"/>
  <c r="F168" i="1" s="1"/>
  <c r="G168" i="1" s="1" a="1"/>
  <c r="G168" i="1" s="1"/>
  <c r="H168" i="1" s="1" a="1"/>
  <c r="H168" i="1" s="1"/>
  <c r="E169" i="1"/>
  <c r="E170" i="1"/>
  <c r="F170" i="1" s="1"/>
  <c r="E171" i="1"/>
  <c r="E172" i="1"/>
  <c r="F172" i="1" s="1"/>
  <c r="E173" i="1"/>
  <c r="F173" i="1" s="1"/>
  <c r="E174" i="1"/>
  <c r="F174" i="1" s="1"/>
  <c r="E175" i="1"/>
  <c r="F175" i="1" s="1"/>
  <c r="E176" i="1"/>
  <c r="F176" i="1" s="1"/>
  <c r="G176" i="1" s="1" a="1"/>
  <c r="G176" i="1" s="1"/>
  <c r="H176" i="1" s="1" a="1"/>
  <c r="H176" i="1" s="1"/>
  <c r="E177" i="1"/>
  <c r="F177" i="1" s="1"/>
  <c r="G177" i="1" s="1" a="1"/>
  <c r="G177" i="1" s="1"/>
  <c r="H177" i="1" s="1" a="1"/>
  <c r="H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G183" i="1" s="1" a="1"/>
  <c r="G183" i="1" s="1"/>
  <c r="H183" i="1" s="1" a="1"/>
  <c r="H183" i="1" s="1"/>
  <c r="E184" i="1"/>
  <c r="F184" i="1" s="1"/>
  <c r="G184" i="1" s="1" a="1"/>
  <c r="G184" i="1" s="1"/>
  <c r="H184" i="1" s="1" a="1"/>
  <c r="H184" i="1" s="1"/>
  <c r="E185" i="1"/>
  <c r="F185" i="1" s="1"/>
  <c r="G185" i="1" s="1" a="1"/>
  <c r="G185" i="1" s="1"/>
  <c r="H185" i="1" s="1" a="1"/>
  <c r="H185" i="1" s="1"/>
  <c r="E186" i="1"/>
  <c r="F186" i="1" s="1"/>
  <c r="G186" i="1" s="1" a="1"/>
  <c r="G186" i="1" s="1"/>
  <c r="H186" i="1" s="1" a="1"/>
  <c r="H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G192" i="1" s="1" a="1"/>
  <c r="G192" i="1" s="1"/>
  <c r="H192" i="1" s="1" a="1"/>
  <c r="H192" i="1" s="1"/>
  <c r="E193" i="1"/>
  <c r="F193" i="1" s="1"/>
  <c r="G193" i="1" s="1" a="1"/>
  <c r="G193" i="1" s="1"/>
  <c r="H193" i="1" s="1" a="1"/>
  <c r="H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G200" i="1" s="1" a="1"/>
  <c r="G200" i="1" s="1"/>
  <c r="H200" i="1" s="1" a="1"/>
  <c r="H200" i="1" s="1"/>
  <c r="E201" i="1"/>
  <c r="F201" i="1" s="1"/>
  <c r="G201" i="1" s="1" a="1"/>
  <c r="G201" i="1" s="1"/>
  <c r="H201" i="1" s="1" a="1"/>
  <c r="H201" i="1" s="1"/>
  <c r="E2" i="1"/>
  <c r="A9" i="2"/>
  <c r="A10" i="2"/>
  <c r="A11" i="2"/>
  <c r="A12" i="2"/>
  <c r="A13" i="2"/>
  <c r="A14" i="2"/>
  <c r="A15" i="2"/>
  <c r="A16" i="2"/>
  <c r="A17" i="2"/>
  <c r="A18" i="2"/>
  <c r="A19" i="2"/>
  <c r="A20" i="2"/>
  <c r="A8" i="2"/>
  <c r="C2" i="1" a="1"/>
  <c r="C2" i="1" s="1"/>
  <c r="C91" i="4" a="1"/>
  <c r="C7" i="4" a="1"/>
  <c r="C122" i="4" a="1"/>
  <c r="C98" i="4" a="1"/>
  <c r="C141" i="4" a="1"/>
  <c r="C173" i="4" a="1"/>
  <c r="C18" i="4" a="1"/>
  <c r="C16" i="4" a="1"/>
  <c r="C143" i="4" a="1"/>
  <c r="C82" i="4" a="1"/>
  <c r="C196" i="4" a="1"/>
  <c r="C144" i="4" a="1"/>
  <c r="C195" i="4" a="1"/>
  <c r="C171" i="4" a="1"/>
  <c r="C15" i="4" a="1"/>
  <c r="C39" i="4" a="1"/>
  <c r="C73" i="4" a="1"/>
  <c r="C188" i="4" a="1"/>
  <c r="C185" i="4" a="1"/>
  <c r="C5" i="4" a="1"/>
  <c r="C47" i="4" a="1"/>
  <c r="C44" i="4" a="1"/>
  <c r="C165" i="4" a="1"/>
  <c r="C130" i="4" a="1"/>
  <c r="C124" i="4" a="1"/>
  <c r="B161" i="4" a="1"/>
  <c r="B156" i="4" a="1"/>
  <c r="B37" i="4" a="1"/>
  <c r="B69" i="4" a="1"/>
  <c r="B45" i="4" a="1"/>
  <c r="B66" i="4" a="1"/>
  <c r="B40" i="4" a="1"/>
  <c r="B13" i="4" a="1"/>
  <c r="B49" i="4" a="1"/>
  <c r="B163" i="4" a="1"/>
  <c r="B95" i="4" a="1"/>
  <c r="B186" i="4" a="1"/>
  <c r="B115" i="4" a="1"/>
  <c r="B104" i="4" a="1"/>
  <c r="B108" i="4" a="1"/>
  <c r="B180" i="4" a="1"/>
  <c r="B58" i="4" a="1"/>
  <c r="B27" i="4" a="1"/>
  <c r="B185" i="4" a="1"/>
  <c r="B51" i="4" a="1"/>
  <c r="B177" i="4" a="1"/>
  <c r="B85" i="4" a="1"/>
  <c r="B83" i="4" a="1"/>
  <c r="B99" i="4" a="1"/>
  <c r="C13" i="4" a="1"/>
  <c r="C186" i="4" a="1"/>
  <c r="C58" i="4" a="1"/>
  <c r="C75" i="4" a="1"/>
  <c r="B97" i="4" a="1"/>
  <c r="B33" i="4" a="1"/>
  <c r="B116" i="4" a="1"/>
  <c r="B19" i="4" a="1"/>
  <c r="B70" i="4" a="1"/>
  <c r="B86" i="4" a="1"/>
  <c r="C193" i="4" a="1"/>
  <c r="C97" i="4" a="1"/>
  <c r="C9" i="4" a="1"/>
  <c r="C84" i="4" a="1"/>
  <c r="C113" i="4" a="1"/>
  <c r="C33" i="4" a="1"/>
  <c r="C158" i="4" a="1"/>
  <c r="C10" i="4" a="1"/>
  <c r="C138" i="4" a="1"/>
  <c r="C184" i="4" a="1"/>
  <c r="C116" i="4" a="1"/>
  <c r="C65" i="4" a="1"/>
  <c r="C111" i="4" a="1"/>
  <c r="C166" i="4" a="1"/>
  <c r="C19" i="4" a="1"/>
  <c r="C52" i="4" a="1"/>
  <c r="C169" i="4" a="1"/>
  <c r="C48" i="4" a="1"/>
  <c r="C67" i="4" a="1"/>
  <c r="C101" i="4" a="1"/>
  <c r="C54" i="4" a="1"/>
  <c r="C160" i="4" a="1"/>
  <c r="C119" i="4" a="1"/>
  <c r="C3" i="4" a="1"/>
  <c r="C120" i="4" a="1"/>
  <c r="B155" i="4" a="1"/>
  <c r="B74" i="4" a="1"/>
  <c r="B176" i="4" a="1"/>
  <c r="B139" i="4" a="1"/>
  <c r="B152" i="4" a="1"/>
  <c r="B183" i="4" a="1"/>
  <c r="B190" i="4" a="1"/>
  <c r="B153" i="4" a="1"/>
  <c r="B21" i="4" a="1"/>
  <c r="B129" i="4" a="1"/>
  <c r="B178" i="4" a="1"/>
  <c r="B77" i="4" a="1"/>
  <c r="B71" i="4" a="1"/>
  <c r="B17" i="4" a="1"/>
  <c r="B191" i="4" a="1"/>
  <c r="B137" i="4" a="1"/>
  <c r="B72" i="4" a="1"/>
  <c r="B109" i="4" a="1"/>
  <c r="B30" i="4" a="1"/>
  <c r="B119" i="4" a="1"/>
  <c r="B106" i="4" a="1"/>
  <c r="B3" i="4" a="1"/>
  <c r="B61" i="4" a="1"/>
  <c r="B120" i="4" a="1"/>
  <c r="B26" i="4" a="1"/>
  <c r="C155" i="4" a="1"/>
  <c r="C176" i="4" a="1"/>
  <c r="C183" i="4" a="1"/>
  <c r="C153" i="4" a="1"/>
  <c r="C129" i="4" a="1"/>
  <c r="C77" i="4" a="1"/>
  <c r="C17" i="4" a="1"/>
  <c r="C137" i="4" a="1"/>
  <c r="C109" i="4" a="1"/>
  <c r="C110" i="4" a="1"/>
  <c r="C87" i="4" a="1"/>
  <c r="C194" i="4" a="1"/>
  <c r="B174" i="4" a="1"/>
  <c r="B46" i="4" a="1"/>
  <c r="B172" i="4" a="1"/>
  <c r="B127" i="4" a="1"/>
  <c r="B68" i="4" a="1"/>
  <c r="B63" i="4" a="1"/>
  <c r="B4" i="4" a="1"/>
  <c r="B159" i="4" a="1"/>
  <c r="B43" i="4" a="1"/>
  <c r="B60" i="4" a="1"/>
  <c r="B198" i="4" a="1"/>
  <c r="B133" i="4" a="1"/>
  <c r="C134" i="4" a="1"/>
  <c r="C38" i="4" a="1"/>
  <c r="C93" i="4" a="1"/>
  <c r="C112" i="4" a="1"/>
  <c r="C78" i="4" a="1"/>
  <c r="C198" i="4" a="1"/>
  <c r="C85" i="4" a="1"/>
  <c r="B125" i="4" a="1"/>
  <c r="B35" i="4" a="1"/>
  <c r="B135" i="4" a="1"/>
  <c r="B168" i="4" a="1"/>
  <c r="B201" i="4" a="1"/>
  <c r="B34" i="4" a="1"/>
  <c r="B55" i="4" a="1"/>
  <c r="B160" i="4" a="1"/>
  <c r="C31" i="4" a="1"/>
  <c r="C57" i="4" a="1"/>
  <c r="C24" i="4" a="1"/>
  <c r="C182" i="4" a="1"/>
  <c r="C105" i="4" a="1"/>
  <c r="C50" i="4" a="1"/>
  <c r="B141" i="4" a="1"/>
  <c r="B143" i="4" a="1"/>
  <c r="B15" i="4" a="1"/>
  <c r="B142" i="4" a="1"/>
  <c r="C37" i="4" a="1"/>
  <c r="C180" i="4" a="1"/>
  <c r="C83" i="4" a="1"/>
  <c r="B158" i="4" a="1"/>
  <c r="B111" i="4" a="1"/>
  <c r="B67" i="4" a="1"/>
  <c r="B47" i="4" a="1"/>
  <c r="B100" i="4" a="1"/>
  <c r="C74" i="4" a="1"/>
  <c r="C139" i="4" a="1"/>
  <c r="C152" i="4" a="1"/>
  <c r="C190" i="4" a="1"/>
  <c r="C21" i="4" a="1"/>
  <c r="C178" i="4" a="1"/>
  <c r="C71" i="4" a="1"/>
  <c r="C191" i="4" a="1"/>
  <c r="C72" i="4" a="1"/>
  <c r="C30" i="4" a="1"/>
  <c r="C41" i="4" a="1"/>
  <c r="C170" i="4" a="1"/>
  <c r="C179" i="4" a="1"/>
  <c r="B114" i="4" a="1"/>
  <c r="B88" i="4" a="1"/>
  <c r="B199" i="4" a="1"/>
  <c r="B20" i="4" a="1"/>
  <c r="B62" i="4" a="1"/>
  <c r="B25" i="4" a="1"/>
  <c r="B79" i="4" a="1"/>
  <c r="B36" i="4" a="1"/>
  <c r="B89" i="4" a="1"/>
  <c r="B32" i="4" a="1"/>
  <c r="B123" i="4" a="1"/>
  <c r="B22" i="4" a="1"/>
  <c r="B75" i="4" a="1"/>
  <c r="C150" i="4" a="1"/>
  <c r="C181" i="4" a="1"/>
  <c r="C151" i="4" a="1"/>
  <c r="C126" i="4" a="1"/>
  <c r="C59" i="4" a="1"/>
  <c r="C14" i="4" a="1"/>
  <c r="C42" i="4" a="1"/>
  <c r="C60" i="4" a="1"/>
  <c r="C51" i="4" a="1"/>
  <c r="B148" i="4" a="1"/>
  <c r="B145" i="4" a="1"/>
  <c r="B2" i="4" a="1"/>
  <c r="B64" i="4" a="1"/>
  <c r="B23" i="4" a="1"/>
  <c r="B131" i="4" a="1"/>
  <c r="B154" i="4" a="1"/>
  <c r="B12" i="4" a="1"/>
  <c r="B54" i="4" a="1"/>
  <c r="B197" i="4" a="1"/>
  <c r="C56" i="4" a="1"/>
  <c r="C189" i="4" a="1"/>
  <c r="C147" i="4" a="1"/>
  <c r="C136" i="4" a="1"/>
  <c r="C128" i="4" a="1"/>
  <c r="C102" i="4" a="1"/>
  <c r="C197" i="4" a="1"/>
  <c r="B122" i="4" a="1"/>
  <c r="B18" i="4" a="1"/>
  <c r="B196" i="4" a="1"/>
  <c r="B195" i="4" a="1"/>
  <c r="B73" i="4" a="1"/>
  <c r="B110" i="4" a="1"/>
  <c r="B90" i="4" a="1"/>
  <c r="B124" i="4" a="1"/>
  <c r="C161" i="4" a="1"/>
  <c r="C45" i="4" a="1"/>
  <c r="C49" i="4" a="1"/>
  <c r="C115" i="4" a="1"/>
  <c r="C27" i="4" a="1"/>
  <c r="C70" i="4" a="1"/>
  <c r="B9" i="4" a="1"/>
  <c r="B10" i="4" a="1"/>
  <c r="B65" i="4" a="1"/>
  <c r="B169" i="4" a="1"/>
  <c r="B5" i="4" a="1"/>
  <c r="C114" i="4" a="1"/>
  <c r="C174" i="4" a="1"/>
  <c r="C88" i="4" a="1"/>
  <c r="C46" i="4" a="1"/>
  <c r="C199" i="4" a="1"/>
  <c r="C172" i="4" a="1"/>
  <c r="C20" i="4" a="1"/>
  <c r="C127" i="4" a="1"/>
  <c r="C62" i="4" a="1"/>
  <c r="C68" i="4" a="1"/>
  <c r="C25" i="4" a="1"/>
  <c r="C63" i="4" a="1"/>
  <c r="C79" i="4" a="1"/>
  <c r="C4" i="4" a="1"/>
  <c r="C36" i="4" a="1"/>
  <c r="C89" i="4" a="1"/>
  <c r="C159" i="4" a="1"/>
  <c r="C32" i="4" a="1"/>
  <c r="C43" i="4" a="1"/>
  <c r="C92" i="4" a="1"/>
  <c r="C80" i="4" a="1"/>
  <c r="C99" i="4" a="1"/>
  <c r="C140" i="4" a="1"/>
  <c r="C146" i="4" a="1"/>
  <c r="C121" i="4" a="1"/>
  <c r="B107" i="4" a="1"/>
  <c r="B150" i="4" a="1"/>
  <c r="B134" i="4" a="1"/>
  <c r="B157" i="4" a="1"/>
  <c r="B181" i="4" a="1"/>
  <c r="B151" i="4" a="1"/>
  <c r="B38" i="4" a="1"/>
  <c r="B81" i="4" a="1"/>
  <c r="B126" i="4" a="1"/>
  <c r="B93" i="4" a="1"/>
  <c r="B96" i="4" a="1"/>
  <c r="B59" i="4" a="1"/>
  <c r="B29" i="4" a="1"/>
  <c r="B112" i="4" a="1"/>
  <c r="B14" i="4" a="1"/>
  <c r="B164" i="4" a="1"/>
  <c r="B42" i="4" a="1"/>
  <c r="B78" i="4" a="1"/>
  <c r="B76" i="4" a="1"/>
  <c r="B87" i="4" a="1"/>
  <c r="B117" i="4" a="1"/>
  <c r="B179" i="4" a="1"/>
  <c r="B50" i="4" a="1"/>
  <c r="B194" i="4" a="1"/>
  <c r="B187" i="4" a="1"/>
  <c r="C107" i="4" a="1"/>
  <c r="C157" i="4" a="1"/>
  <c r="C81" i="4" a="1"/>
  <c r="C96" i="4" a="1"/>
  <c r="C29" i="4" a="1"/>
  <c r="C164" i="4" a="1"/>
  <c r="C76" i="4" a="1"/>
  <c r="C26" i="4" a="1"/>
  <c r="C86" i="4" a="1"/>
  <c r="B118" i="4" a="1"/>
  <c r="B162" i="4" a="1"/>
  <c r="B94" i="4" a="1"/>
  <c r="B11" i="4" a="1"/>
  <c r="B149" i="4" a="1"/>
  <c r="B101" i="4" a="1"/>
  <c r="B132" i="4" a="1"/>
  <c r="C167" i="4" a="1"/>
  <c r="C8" i="4" a="1"/>
  <c r="C6" i="4" a="1"/>
  <c r="C103" i="4" a="1"/>
  <c r="C175" i="4" a="1"/>
  <c r="C142" i="4" a="1"/>
  <c r="C117" i="4" a="1"/>
  <c r="B7" i="4" a="1"/>
  <c r="B173" i="4" a="1"/>
  <c r="B82" i="4" a="1"/>
  <c r="B171" i="4" a="1"/>
  <c r="B44" i="4" a="1"/>
  <c r="B170" i="4" a="1"/>
  <c r="C156" i="4" a="1"/>
  <c r="C40" i="4" a="1"/>
  <c r="C95" i="4" a="1"/>
  <c r="C108" i="4" a="1"/>
  <c r="C22" i="4" a="1"/>
  <c r="B193" i="4" a="1"/>
  <c r="B113" i="4" a="1"/>
  <c r="B184" i="4" a="1"/>
  <c r="B52" i="4" a="1"/>
  <c r="B92" i="4" a="1"/>
  <c r="C148" i="4" a="1"/>
  <c r="C125" i="4" a="1"/>
  <c r="C118" i="4" a="1"/>
  <c r="C145" i="4" a="1"/>
  <c r="C35" i="4" a="1"/>
  <c r="C2" i="4" a="1"/>
  <c r="C162" i="4" a="1"/>
  <c r="C64" i="4" a="1"/>
  <c r="C135" i="4" a="1"/>
  <c r="C94" i="4" a="1"/>
  <c r="C23" i="4" a="1"/>
  <c r="C168" i="4" a="1"/>
  <c r="C11" i="4" a="1"/>
  <c r="C131" i="4" a="1"/>
  <c r="C201" i="4" a="1"/>
  <c r="C149" i="4" a="1"/>
  <c r="C154" i="4" a="1"/>
  <c r="C34" i="4" a="1"/>
  <c r="C12" i="4" a="1"/>
  <c r="C55" i="4" a="1"/>
  <c r="C132" i="4" a="1"/>
  <c r="C187" i="4" a="1"/>
  <c r="C106" i="4" a="1"/>
  <c r="C61" i="4" a="1"/>
  <c r="C133" i="4" a="1"/>
  <c r="B31" i="4" a="1"/>
  <c r="B200" i="4" a="1"/>
  <c r="B167" i="4" a="1"/>
  <c r="B56" i="4" a="1"/>
  <c r="B57" i="4" a="1"/>
  <c r="B8" i="4" a="1"/>
  <c r="B189" i="4" a="1"/>
  <c r="B6" i="4" a="1"/>
  <c r="B24" i="4" a="1"/>
  <c r="B147" i="4" a="1"/>
  <c r="B53" i="4" a="1"/>
  <c r="B103" i="4" a="1"/>
  <c r="B182" i="4" a="1"/>
  <c r="B136" i="4" a="1"/>
  <c r="B192" i="4" a="1"/>
  <c r="B175" i="4" a="1"/>
  <c r="B128" i="4" a="1"/>
  <c r="B28" i="4" a="1"/>
  <c r="B105" i="4" a="1"/>
  <c r="B140" i="4" a="1"/>
  <c r="B165" i="4" a="1"/>
  <c r="B146" i="4" a="1"/>
  <c r="B130" i="4" a="1"/>
  <c r="B121" i="4" a="1"/>
  <c r="B102" i="4" a="1"/>
  <c r="C200" i="4" a="1"/>
  <c r="C53" i="4" a="1"/>
  <c r="C192" i="4" a="1"/>
  <c r="C28" i="4" a="1"/>
  <c r="C90" i="4" a="1"/>
  <c r="B91" i="4" a="1"/>
  <c r="B98" i="4" a="1"/>
  <c r="B16" i="4" a="1"/>
  <c r="B144" i="4" a="1"/>
  <c r="B39" i="4" a="1"/>
  <c r="B188" i="4" a="1"/>
  <c r="B41" i="4" a="1"/>
  <c r="C100" i="4" a="1"/>
  <c r="C69" i="4" a="1"/>
  <c r="C66" i="4" a="1"/>
  <c r="C163" i="4" a="1"/>
  <c r="C104" i="4" a="1"/>
  <c r="C123" i="4" a="1"/>
  <c r="C177" i="4" a="1"/>
  <c r="B84" i="4" a="1"/>
  <c r="B138" i="4" a="1"/>
  <c r="B166" i="4" a="1"/>
  <c r="B48" i="4" a="1"/>
  <c r="B80" i="4" a="1"/>
  <c r="G190" i="1" l="1" a="1"/>
  <c r="G190" i="1" s="1"/>
  <c r="H190" i="1" s="1" a="1"/>
  <c r="H190" i="1" s="1"/>
  <c r="G158" i="1" a="1"/>
  <c r="G158" i="1" s="1"/>
  <c r="H158" i="1" s="1" a="1"/>
  <c r="H158" i="1" s="1"/>
  <c r="G142" i="1" a="1"/>
  <c r="G142" i="1" s="1"/>
  <c r="H142" i="1" s="1" a="1"/>
  <c r="H142" i="1" s="1"/>
  <c r="G86" i="1" a="1"/>
  <c r="G86" i="1" s="1"/>
  <c r="H86" i="1" s="1" a="1"/>
  <c r="H86" i="1" s="1"/>
  <c r="G54" i="1" a="1"/>
  <c r="G54" i="1" s="1"/>
  <c r="H54" i="1" s="1" a="1"/>
  <c r="H54" i="1" s="1"/>
  <c r="G22" i="1" a="1"/>
  <c r="G22" i="1" s="1"/>
  <c r="H22" i="1" s="1" a="1"/>
  <c r="H22" i="1" s="1"/>
  <c r="G174" i="1" a="1"/>
  <c r="G174" i="1" s="1"/>
  <c r="H174" i="1" s="1" a="1"/>
  <c r="H174" i="1" s="1"/>
  <c r="G126" i="1" a="1"/>
  <c r="G126" i="1" s="1"/>
  <c r="H126" i="1" s="1" a="1"/>
  <c r="H126" i="1" s="1"/>
  <c r="G198" i="1" a="1"/>
  <c r="G198" i="1" s="1"/>
  <c r="H198" i="1" s="1" a="1"/>
  <c r="H198" i="1" s="1"/>
  <c r="G166" i="1" a="1"/>
  <c r="G166" i="1" s="1"/>
  <c r="H166" i="1" s="1" a="1"/>
  <c r="H166" i="1" s="1"/>
  <c r="G134" i="1" a="1"/>
  <c r="G134" i="1" s="1"/>
  <c r="H134" i="1" s="1" a="1"/>
  <c r="H134" i="1" s="1"/>
  <c r="G182" i="1" a="1"/>
  <c r="G182" i="1" s="1"/>
  <c r="H182" i="1" s="1" a="1"/>
  <c r="H182" i="1" s="1"/>
  <c r="G194" i="1" a="1"/>
  <c r="G194" i="1" s="1"/>
  <c r="H194" i="1" s="1" a="1"/>
  <c r="H194" i="1" s="1"/>
  <c r="G178" i="1" a="1"/>
  <c r="G178" i="1" s="1"/>
  <c r="H178" i="1" s="1" a="1"/>
  <c r="H178" i="1" s="1"/>
  <c r="G170" i="1" a="1"/>
  <c r="G170" i="1" s="1"/>
  <c r="H170" i="1" s="1" a="1"/>
  <c r="H170" i="1" s="1"/>
  <c r="G138" i="1" a="1"/>
  <c r="G138" i="1" s="1"/>
  <c r="H138" i="1" s="1" a="1"/>
  <c r="H138" i="1" s="1"/>
  <c r="G122" i="1" a="1"/>
  <c r="G122" i="1" s="1"/>
  <c r="H122" i="1" s="1" a="1"/>
  <c r="H122" i="1" s="1"/>
  <c r="G106" i="1" a="1"/>
  <c r="G106" i="1" s="1"/>
  <c r="H106" i="1" s="1" a="1"/>
  <c r="H106" i="1" s="1"/>
  <c r="G74" i="1" a="1"/>
  <c r="G74" i="1" s="1"/>
  <c r="H74" i="1" s="1" a="1"/>
  <c r="H74" i="1" s="1"/>
  <c r="G26" i="1" a="1"/>
  <c r="G26" i="1" s="1"/>
  <c r="H26" i="1" s="1" a="1"/>
  <c r="H26" i="1" s="1"/>
  <c r="G162" i="1" a="1"/>
  <c r="G162" i="1" s="1"/>
  <c r="H162" i="1" s="1" a="1"/>
  <c r="H162" i="1" s="1"/>
  <c r="G130" i="1" a="1"/>
  <c r="G130" i="1" s="1"/>
  <c r="H130" i="1" s="1" a="1"/>
  <c r="H130" i="1" s="1"/>
  <c r="G90" i="1" a="1"/>
  <c r="G90" i="1" s="1"/>
  <c r="H90" i="1" s="1" a="1"/>
  <c r="H90" i="1" s="1"/>
  <c r="G197" i="1" a="1"/>
  <c r="G197" i="1" s="1"/>
  <c r="H197" i="1" s="1" a="1"/>
  <c r="H197" i="1" s="1"/>
  <c r="G189" i="1" a="1"/>
  <c r="G189" i="1" s="1"/>
  <c r="H189" i="1" s="1" a="1"/>
  <c r="H189" i="1" s="1"/>
  <c r="G181" i="1" a="1"/>
  <c r="G181" i="1" s="1"/>
  <c r="H181" i="1" s="1" a="1"/>
  <c r="H181" i="1" s="1"/>
  <c r="G173" i="1" a="1"/>
  <c r="G173" i="1" s="1"/>
  <c r="H173" i="1" s="1" a="1"/>
  <c r="H173" i="1" s="1"/>
  <c r="G141" i="1" a="1"/>
  <c r="G141" i="1" s="1"/>
  <c r="H141" i="1" s="1" a="1"/>
  <c r="H141" i="1" s="1"/>
  <c r="G77" i="1" a="1"/>
  <c r="G77" i="1" s="1"/>
  <c r="H77" i="1" s="1" a="1"/>
  <c r="H77" i="1" s="1"/>
  <c r="G69" i="1" a="1"/>
  <c r="G69" i="1" s="1"/>
  <c r="H69" i="1" s="1" a="1"/>
  <c r="H69" i="1" s="1"/>
  <c r="G37" i="1" a="1"/>
  <c r="G37" i="1" s="1"/>
  <c r="H37" i="1" s="1" a="1"/>
  <c r="H37" i="1" s="1"/>
  <c r="G196" i="1" a="1"/>
  <c r="G196" i="1" s="1"/>
  <c r="H196" i="1" s="1" a="1"/>
  <c r="H196" i="1" s="1"/>
  <c r="G188" i="1" a="1"/>
  <c r="G188" i="1" s="1"/>
  <c r="H188" i="1" s="1" a="1"/>
  <c r="H188" i="1" s="1"/>
  <c r="G180" i="1" a="1"/>
  <c r="G180" i="1" s="1"/>
  <c r="H180" i="1" s="1" a="1"/>
  <c r="H180" i="1" s="1"/>
  <c r="G172" i="1" a="1"/>
  <c r="G172" i="1" s="1"/>
  <c r="H172" i="1" s="1" a="1"/>
  <c r="H172" i="1" s="1"/>
  <c r="G164" i="1" a="1"/>
  <c r="G164" i="1" s="1"/>
  <c r="H164" i="1" s="1" a="1"/>
  <c r="H164" i="1" s="1"/>
  <c r="G140" i="1" a="1"/>
  <c r="G140" i="1" s="1"/>
  <c r="H140" i="1" s="1" a="1"/>
  <c r="H140" i="1" s="1"/>
  <c r="G124" i="1" a="1"/>
  <c r="G124" i="1" s="1"/>
  <c r="H124" i="1" s="1" a="1"/>
  <c r="H124" i="1" s="1"/>
  <c r="G20" i="1" a="1"/>
  <c r="G20" i="1" s="1"/>
  <c r="H20" i="1" s="1" a="1"/>
  <c r="H20" i="1" s="1"/>
  <c r="G199" i="1" a="1"/>
  <c r="G199" i="1" s="1"/>
  <c r="H199" i="1" s="1" a="1"/>
  <c r="H199" i="1" s="1"/>
  <c r="G195" i="1" a="1"/>
  <c r="G195" i="1" s="1"/>
  <c r="H195" i="1" s="1" a="1"/>
  <c r="H195" i="1" s="1"/>
  <c r="G191" i="1" a="1"/>
  <c r="G191" i="1" s="1"/>
  <c r="H191" i="1" s="1" a="1"/>
  <c r="H191" i="1" s="1"/>
  <c r="G187" i="1" a="1"/>
  <c r="G187" i="1" s="1"/>
  <c r="H187" i="1" s="1" a="1"/>
  <c r="H187" i="1" s="1"/>
  <c r="G179" i="1" a="1"/>
  <c r="G179" i="1" s="1"/>
  <c r="H179" i="1" s="1" a="1"/>
  <c r="H179" i="1" s="1"/>
  <c r="G175" i="1" a="1"/>
  <c r="G175" i="1" s="1"/>
  <c r="H175" i="1" s="1" a="1"/>
  <c r="H175" i="1" s="1"/>
  <c r="G143" i="1" a="1"/>
  <c r="G143" i="1" s="1"/>
  <c r="H143" i="1" s="1" a="1"/>
  <c r="H143" i="1" s="1"/>
  <c r="G139" i="1" a="1"/>
  <c r="G139" i="1" s="1"/>
  <c r="H139" i="1" s="1" a="1"/>
  <c r="H139" i="1" s="1"/>
  <c r="G135" i="1" a="1"/>
  <c r="G135" i="1" s="1"/>
  <c r="H135" i="1" s="1" a="1"/>
  <c r="H135" i="1" s="1"/>
  <c r="G79" i="1" a="1"/>
  <c r="G79" i="1" s="1"/>
  <c r="H79" i="1" s="1" a="1"/>
  <c r="H79" i="1" s="1"/>
  <c r="G75" i="1" a="1"/>
  <c r="G75" i="1" s="1"/>
  <c r="H75" i="1" s="1" a="1"/>
  <c r="H75" i="1" s="1"/>
  <c r="G71" i="1" a="1"/>
  <c r="G71" i="1" s="1"/>
  <c r="H71" i="1" s="1" a="1"/>
  <c r="H71" i="1" s="1"/>
  <c r="G39" i="1" a="1"/>
  <c r="G39" i="1" s="1"/>
  <c r="H39" i="1" s="1" a="1"/>
  <c r="H39" i="1" s="1"/>
  <c r="G31" i="1" a="1"/>
  <c r="G31" i="1" s="1"/>
  <c r="H31" i="1" s="1" a="1"/>
  <c r="H31" i="1" s="1"/>
  <c r="G7" i="1" a="1"/>
  <c r="G7" i="1" s="1"/>
  <c r="H7" i="1" s="1" a="1"/>
  <c r="H7" i="1" s="1"/>
  <c r="B100" i="4"/>
  <c r="C100" i="4"/>
  <c r="C124" i="4"/>
  <c r="D124" i="4" s="1"/>
  <c r="E124" i="4" s="1"/>
  <c r="C197" i="4"/>
  <c r="D197" i="4" s="1"/>
  <c r="E197" i="4" s="1"/>
  <c r="C133" i="4"/>
  <c r="C86" i="4"/>
  <c r="D86" i="4" s="1"/>
  <c r="E86" i="4" s="1"/>
  <c r="C121" i="4"/>
  <c r="D121" i="4" s="1"/>
  <c r="E121" i="4" s="1"/>
  <c r="C194" i="4"/>
  <c r="D194" i="4" s="1"/>
  <c r="E194" i="4" s="1"/>
  <c r="C120" i="4"/>
  <c r="D120" i="4" s="1"/>
  <c r="E120" i="4" s="1"/>
  <c r="C83" i="4"/>
  <c r="D83" i="4" s="1"/>
  <c r="E83" i="4" s="1"/>
  <c r="C130" i="4"/>
  <c r="D130" i="4" s="1"/>
  <c r="E130" i="4" s="1"/>
  <c r="C50" i="4"/>
  <c r="D50" i="4" s="1"/>
  <c r="E50" i="4" s="1"/>
  <c r="C61" i="4"/>
  <c r="C85" i="4"/>
  <c r="D85" i="4" s="1"/>
  <c r="E85" i="4" s="1"/>
  <c r="C146" i="4"/>
  <c r="D146" i="4" s="1"/>
  <c r="E146" i="4" s="1"/>
  <c r="C179" i="4"/>
  <c r="D179" i="4" s="1"/>
  <c r="E179" i="4" s="1"/>
  <c r="C3" i="4"/>
  <c r="D3" i="4" s="1"/>
  <c r="E3" i="4" s="1"/>
  <c r="C177" i="4"/>
  <c r="D177" i="4" s="1"/>
  <c r="E177" i="4" s="1"/>
  <c r="C165" i="4"/>
  <c r="D165" i="4" s="1"/>
  <c r="E165" i="4" s="1"/>
  <c r="C117" i="4"/>
  <c r="D117" i="4" s="1"/>
  <c r="E117" i="4" s="1"/>
  <c r="C106" i="4"/>
  <c r="C51" i="4"/>
  <c r="D51" i="4" s="1"/>
  <c r="E51" i="4" s="1"/>
  <c r="C140" i="4"/>
  <c r="C87" i="4"/>
  <c r="C119" i="4"/>
  <c r="D119" i="4" s="1"/>
  <c r="E119" i="4" s="1"/>
  <c r="C70" i="4"/>
  <c r="C44" i="4"/>
  <c r="C102" i="4"/>
  <c r="D102" i="4" s="1"/>
  <c r="E102" i="4" s="1"/>
  <c r="C187" i="4"/>
  <c r="C26" i="4"/>
  <c r="D26" i="4" s="1"/>
  <c r="E26" i="4" s="1"/>
  <c r="C99" i="4"/>
  <c r="D99" i="4" s="1"/>
  <c r="E99" i="4" s="1"/>
  <c r="C170" i="4"/>
  <c r="D170" i="4" s="1"/>
  <c r="E170" i="4" s="1"/>
  <c r="C160" i="4"/>
  <c r="D160" i="4" s="1"/>
  <c r="E160" i="4" s="1"/>
  <c r="C75" i="4"/>
  <c r="D75" i="4" s="1"/>
  <c r="E75" i="4" s="1"/>
  <c r="C47" i="4"/>
  <c r="D47" i="4" s="1"/>
  <c r="E47" i="4" s="1"/>
  <c r="C90" i="4"/>
  <c r="D90" i="4" s="1"/>
  <c r="E90" i="4" s="1"/>
  <c r="C132" i="4"/>
  <c r="C198" i="4"/>
  <c r="C80" i="4"/>
  <c r="D80" i="4" s="1"/>
  <c r="E80" i="4" s="1"/>
  <c r="C41" i="4"/>
  <c r="D41" i="4" s="1"/>
  <c r="E41" i="4" s="1"/>
  <c r="C54" i="4"/>
  <c r="D54" i="4" s="1"/>
  <c r="E54" i="4" s="1"/>
  <c r="C22" i="4"/>
  <c r="D22" i="4" s="1"/>
  <c r="E22" i="4" s="1"/>
  <c r="C5" i="4"/>
  <c r="D5" i="4" s="1"/>
  <c r="E5" i="4" s="1"/>
  <c r="C142" i="4"/>
  <c r="D142" i="4" s="1"/>
  <c r="E142" i="4" s="1"/>
  <c r="C55" i="4"/>
  <c r="C60" i="4"/>
  <c r="D60" i="4" s="1"/>
  <c r="E60" i="4" s="1"/>
  <c r="C92" i="4"/>
  <c r="D92" i="4" s="1"/>
  <c r="E92" i="4" s="1"/>
  <c r="C110" i="4"/>
  <c r="D110" i="4" s="1"/>
  <c r="E110" i="4" s="1"/>
  <c r="C101" i="4"/>
  <c r="D101" i="4" s="1"/>
  <c r="E101" i="4" s="1"/>
  <c r="C123" i="4"/>
  <c r="D123" i="4" s="1"/>
  <c r="E123" i="4" s="1"/>
  <c r="C185" i="4"/>
  <c r="D185" i="4" s="1"/>
  <c r="E185" i="4" s="1"/>
  <c r="C105" i="4"/>
  <c r="D105" i="4" s="1"/>
  <c r="E105" i="4" s="1"/>
  <c r="C12" i="4"/>
  <c r="D12" i="4" s="1"/>
  <c r="E12" i="4" s="1"/>
  <c r="C76" i="4"/>
  <c r="C43" i="4"/>
  <c r="D43" i="4" s="1"/>
  <c r="E43" i="4" s="1"/>
  <c r="C30" i="4"/>
  <c r="D30" i="4" s="1"/>
  <c r="E30" i="4" s="1"/>
  <c r="C67" i="4"/>
  <c r="D67" i="4" s="1"/>
  <c r="E67" i="4" s="1"/>
  <c r="C27" i="4"/>
  <c r="D27" i="4" s="1"/>
  <c r="E27" i="4" s="1"/>
  <c r="C188" i="4"/>
  <c r="D188" i="4" s="1"/>
  <c r="E188" i="4" s="1"/>
  <c r="C28" i="4"/>
  <c r="D28" i="4" s="1"/>
  <c r="E28" i="4" s="1"/>
  <c r="C34" i="4"/>
  <c r="C78" i="4"/>
  <c r="D78" i="4" s="1"/>
  <c r="E78" i="4" s="1"/>
  <c r="C32" i="4"/>
  <c r="D32" i="4" s="1"/>
  <c r="E32" i="4" s="1"/>
  <c r="C109" i="4"/>
  <c r="D109" i="4" s="1"/>
  <c r="E109" i="4" s="1"/>
  <c r="C48" i="4"/>
  <c r="D48" i="4" s="1"/>
  <c r="E48" i="4" s="1"/>
  <c r="C58" i="4"/>
  <c r="D58" i="4" s="1"/>
  <c r="E58" i="4" s="1"/>
  <c r="C73" i="4"/>
  <c r="D73" i="4" s="1"/>
  <c r="E73" i="4" s="1"/>
  <c r="C128" i="4"/>
  <c r="D128" i="4" s="1"/>
  <c r="E128" i="4" s="1"/>
  <c r="C154" i="4"/>
  <c r="C42" i="4"/>
  <c r="D42" i="4" s="1"/>
  <c r="E42" i="4" s="1"/>
  <c r="C159" i="4"/>
  <c r="D159" i="4" s="1"/>
  <c r="E159" i="4" s="1"/>
  <c r="C72" i="4"/>
  <c r="D72" i="4" s="1"/>
  <c r="E72" i="4" s="1"/>
  <c r="C169" i="4"/>
  <c r="D169" i="4" s="1"/>
  <c r="E169" i="4" s="1"/>
  <c r="C180" i="4"/>
  <c r="D180" i="4" s="1"/>
  <c r="E180" i="4" s="1"/>
  <c r="C39" i="4"/>
  <c r="D39" i="4" s="1"/>
  <c r="E39" i="4" s="1"/>
  <c r="C175" i="4"/>
  <c r="D175" i="4" s="1"/>
  <c r="E175" i="4" s="1"/>
  <c r="C149" i="4"/>
  <c r="C164" i="4"/>
  <c r="D164" i="4" s="1"/>
  <c r="E164" i="4" s="1"/>
  <c r="C89" i="4"/>
  <c r="D89" i="4" s="1"/>
  <c r="E89" i="4" s="1"/>
  <c r="C137" i="4"/>
  <c r="D137" i="4" s="1"/>
  <c r="E137" i="4" s="1"/>
  <c r="C52" i="4"/>
  <c r="D52" i="4" s="1"/>
  <c r="E52" i="4" s="1"/>
  <c r="C108" i="4"/>
  <c r="D108" i="4" s="1"/>
  <c r="E108" i="4" s="1"/>
  <c r="C15" i="4"/>
  <c r="D15" i="4" s="1"/>
  <c r="E15" i="4" s="1"/>
  <c r="C192" i="4"/>
  <c r="D192" i="4" s="1"/>
  <c r="E192" i="4" s="1"/>
  <c r="C201" i="4"/>
  <c r="C14" i="4"/>
  <c r="C36" i="4"/>
  <c r="D36" i="4" s="1"/>
  <c r="E36" i="4" s="1"/>
  <c r="C191" i="4"/>
  <c r="C19" i="4"/>
  <c r="D19" i="4" s="1"/>
  <c r="E19" i="4" s="1"/>
  <c r="C104" i="4"/>
  <c r="D104" i="4" s="1"/>
  <c r="E104" i="4" s="1"/>
  <c r="C171" i="4"/>
  <c r="D171" i="4" s="1"/>
  <c r="E171" i="4" s="1"/>
  <c r="C136" i="4"/>
  <c r="D136" i="4" s="1"/>
  <c r="E136" i="4" s="1"/>
  <c r="C131" i="4"/>
  <c r="D131" i="4" s="1"/>
  <c r="E131" i="4" s="1"/>
  <c r="C112" i="4"/>
  <c r="D112" i="4" s="1"/>
  <c r="E112" i="4" s="1"/>
  <c r="C4" i="4"/>
  <c r="D4" i="4" s="1"/>
  <c r="E4" i="4" s="1"/>
  <c r="C17" i="4"/>
  <c r="D17" i="4" s="1"/>
  <c r="E17" i="4" s="1"/>
  <c r="C166" i="4"/>
  <c r="D166" i="4" s="1"/>
  <c r="E166" i="4" s="1"/>
  <c r="C115" i="4"/>
  <c r="D115" i="4" s="1"/>
  <c r="E115" i="4" s="1"/>
  <c r="C195" i="4"/>
  <c r="D195" i="4" s="1"/>
  <c r="E195" i="4" s="1"/>
  <c r="C182" i="4"/>
  <c r="D182" i="4" s="1"/>
  <c r="E182" i="4" s="1"/>
  <c r="C11" i="4"/>
  <c r="C29" i="4"/>
  <c r="D29" i="4" s="1"/>
  <c r="E29" i="4" s="1"/>
  <c r="C79" i="4"/>
  <c r="D79" i="4" s="1"/>
  <c r="E79" i="4" s="1"/>
  <c r="C71" i="4"/>
  <c r="D71" i="4" s="1"/>
  <c r="E71" i="4" s="1"/>
  <c r="C111" i="4"/>
  <c r="D111" i="4" s="1"/>
  <c r="E111" i="4" s="1"/>
  <c r="C186" i="4"/>
  <c r="D186" i="4" s="1"/>
  <c r="E186" i="4" s="1"/>
  <c r="C144" i="4"/>
  <c r="D144" i="4" s="1"/>
  <c r="E144" i="4" s="1"/>
  <c r="C103" i="4"/>
  <c r="D103" i="4" s="1"/>
  <c r="E103" i="4" s="1"/>
  <c r="C168" i="4"/>
  <c r="D168" i="4" s="1"/>
  <c r="E168" i="4" s="1"/>
  <c r="C59" i="4"/>
  <c r="D59" i="4" s="1"/>
  <c r="E59" i="4" s="1"/>
  <c r="C63" i="4"/>
  <c r="D63" i="4" s="1"/>
  <c r="E63" i="4" s="1"/>
  <c r="C77" i="4"/>
  <c r="D77" i="4" s="1"/>
  <c r="E77" i="4" s="1"/>
  <c r="C65" i="4"/>
  <c r="D65" i="4" s="1"/>
  <c r="E65" i="4" s="1"/>
  <c r="C95" i="4"/>
  <c r="D95" i="4" s="1"/>
  <c r="E95" i="4" s="1"/>
  <c r="C196" i="4"/>
  <c r="D196" i="4" s="1"/>
  <c r="E196" i="4" s="1"/>
  <c r="C53" i="4"/>
  <c r="D53" i="4" s="1"/>
  <c r="E53" i="4" s="1"/>
  <c r="C23" i="4"/>
  <c r="C96" i="4"/>
  <c r="D96" i="4" s="1"/>
  <c r="E96" i="4" s="1"/>
  <c r="C25" i="4"/>
  <c r="D25" i="4" s="1"/>
  <c r="E25" i="4" s="1"/>
  <c r="C178" i="4"/>
  <c r="D178" i="4" s="1"/>
  <c r="E178" i="4" s="1"/>
  <c r="C116" i="4"/>
  <c r="D116" i="4" s="1"/>
  <c r="E116" i="4" s="1"/>
  <c r="C163" i="4"/>
  <c r="D163" i="4" s="1"/>
  <c r="E163" i="4" s="1"/>
  <c r="C82" i="4"/>
  <c r="D82" i="4" s="1"/>
  <c r="E82" i="4" s="1"/>
  <c r="C147" i="4"/>
  <c r="D147" i="4" s="1"/>
  <c r="E147" i="4" s="1"/>
  <c r="C94" i="4"/>
  <c r="C93" i="4"/>
  <c r="D93" i="4" s="1"/>
  <c r="E93" i="4" s="1"/>
  <c r="C68" i="4"/>
  <c r="D68" i="4" s="1"/>
  <c r="E68" i="4" s="1"/>
  <c r="C129" i="4"/>
  <c r="D129" i="4" s="1"/>
  <c r="E129" i="4" s="1"/>
  <c r="C184" i="4"/>
  <c r="D184" i="4" s="1"/>
  <c r="E184" i="4" s="1"/>
  <c r="C49" i="4"/>
  <c r="D49" i="4" s="1"/>
  <c r="E49" i="4" s="1"/>
  <c r="C143" i="4"/>
  <c r="D143" i="4" s="1"/>
  <c r="E143" i="4" s="1"/>
  <c r="C24" i="4"/>
  <c r="D24" i="4" s="1"/>
  <c r="E24" i="4" s="1"/>
  <c r="C135" i="4"/>
  <c r="C126" i="4"/>
  <c r="C62" i="4"/>
  <c r="D62" i="4" s="1"/>
  <c r="E62" i="4" s="1"/>
  <c r="C21" i="4"/>
  <c r="D21" i="4" s="1"/>
  <c r="E21" i="4" s="1"/>
  <c r="C138" i="4"/>
  <c r="D138" i="4" s="1"/>
  <c r="E138" i="4" s="1"/>
  <c r="C13" i="4"/>
  <c r="D13" i="4" s="1"/>
  <c r="E13" i="4" s="1"/>
  <c r="C16" i="4"/>
  <c r="D16" i="4" s="1"/>
  <c r="E16" i="4" s="1"/>
  <c r="C6" i="4"/>
  <c r="D6" i="4" s="1"/>
  <c r="E6" i="4" s="1"/>
  <c r="C64" i="4"/>
  <c r="D64" i="4" s="1"/>
  <c r="E64" i="4" s="1"/>
  <c r="C81" i="4"/>
  <c r="D81" i="4" s="1"/>
  <c r="E81" i="4" s="1"/>
  <c r="C127" i="4"/>
  <c r="D127" i="4" s="1"/>
  <c r="E127" i="4" s="1"/>
  <c r="C153" i="4"/>
  <c r="D153" i="4" s="1"/>
  <c r="E153" i="4" s="1"/>
  <c r="C10" i="4"/>
  <c r="D10" i="4" s="1"/>
  <c r="E10" i="4" s="1"/>
  <c r="C40" i="4"/>
  <c r="D40" i="4" s="1"/>
  <c r="E40" i="4" s="1"/>
  <c r="C18" i="4"/>
  <c r="D18" i="4" s="1"/>
  <c r="E18" i="4" s="1"/>
  <c r="C189" i="4"/>
  <c r="D189" i="4" s="1"/>
  <c r="E189" i="4" s="1"/>
  <c r="C162" i="4"/>
  <c r="C38" i="4"/>
  <c r="D38" i="4" s="1"/>
  <c r="E38" i="4" s="1"/>
  <c r="C20" i="4"/>
  <c r="C190" i="4"/>
  <c r="D190" i="4" s="1"/>
  <c r="E190" i="4" s="1"/>
  <c r="C158" i="4"/>
  <c r="D158" i="4" s="1"/>
  <c r="E158" i="4" s="1"/>
  <c r="C66" i="4"/>
  <c r="D66" i="4" s="1"/>
  <c r="E66" i="4" s="1"/>
  <c r="C173" i="4"/>
  <c r="D173" i="4" s="1"/>
  <c r="E173" i="4" s="1"/>
  <c r="C8" i="4"/>
  <c r="D8" i="4" s="1"/>
  <c r="E8" i="4" s="1"/>
  <c r="C2" i="4"/>
  <c r="D2" i="4" s="1"/>
  <c r="E2" i="4" s="1"/>
  <c r="C151" i="4"/>
  <c r="C172" i="4"/>
  <c r="C183" i="4"/>
  <c r="D183" i="4" s="1"/>
  <c r="E183" i="4" s="1"/>
  <c r="C33" i="4"/>
  <c r="C45" i="4"/>
  <c r="D45" i="4" s="1"/>
  <c r="E45" i="4" s="1"/>
  <c r="C141" i="4"/>
  <c r="C57" i="4"/>
  <c r="D57" i="4" s="1"/>
  <c r="E57" i="4" s="1"/>
  <c r="C35" i="4"/>
  <c r="C181" i="4"/>
  <c r="D181" i="4" s="1"/>
  <c r="E181" i="4" s="1"/>
  <c r="C199" i="4"/>
  <c r="D199" i="4" s="1"/>
  <c r="E199" i="4" s="1"/>
  <c r="C152" i="4"/>
  <c r="D152" i="4" s="1"/>
  <c r="E152" i="4" s="1"/>
  <c r="C113" i="4"/>
  <c r="D113" i="4" s="1"/>
  <c r="E113" i="4" s="1"/>
  <c r="C69" i="4"/>
  <c r="D69" i="4" s="1"/>
  <c r="E69" i="4" s="1"/>
  <c r="C98" i="4"/>
  <c r="D98" i="4" s="1"/>
  <c r="E98" i="4" s="1"/>
  <c r="C56" i="4"/>
  <c r="D56" i="4" s="1"/>
  <c r="E56" i="4" s="1"/>
  <c r="C145" i="4"/>
  <c r="D145" i="4" s="1"/>
  <c r="E145" i="4" s="1"/>
  <c r="C157" i="4"/>
  <c r="D157" i="4" s="1"/>
  <c r="E157" i="4" s="1"/>
  <c r="C46" i="4"/>
  <c r="D46" i="4" s="1"/>
  <c r="E46" i="4" s="1"/>
  <c r="C139" i="4"/>
  <c r="D139" i="4" s="1"/>
  <c r="E139" i="4" s="1"/>
  <c r="C84" i="4"/>
  <c r="C37" i="4"/>
  <c r="D37" i="4" s="1"/>
  <c r="E37" i="4" s="1"/>
  <c r="C122" i="4"/>
  <c r="D122" i="4" s="1"/>
  <c r="E122" i="4" s="1"/>
  <c r="C167" i="4"/>
  <c r="D167" i="4" s="1"/>
  <c r="E167" i="4" s="1"/>
  <c r="C118" i="4"/>
  <c r="D118" i="4" s="1"/>
  <c r="E118" i="4" s="1"/>
  <c r="C134" i="4"/>
  <c r="C88" i="4"/>
  <c r="D88" i="4" s="1"/>
  <c r="E88" i="4" s="1"/>
  <c r="C176" i="4"/>
  <c r="D176" i="4" s="1"/>
  <c r="E176" i="4" s="1"/>
  <c r="C9" i="4"/>
  <c r="D9" i="4" s="1"/>
  <c r="E9" i="4" s="1"/>
  <c r="C156" i="4"/>
  <c r="D156" i="4" s="1"/>
  <c r="E156" i="4" s="1"/>
  <c r="C7" i="4"/>
  <c r="C200" i="4"/>
  <c r="D200" i="4" s="1"/>
  <c r="E200" i="4" s="1"/>
  <c r="C125" i="4"/>
  <c r="D125" i="4" s="1"/>
  <c r="E125" i="4" s="1"/>
  <c r="C150" i="4"/>
  <c r="D150" i="4" s="1"/>
  <c r="E150" i="4" s="1"/>
  <c r="C174" i="4"/>
  <c r="C74" i="4"/>
  <c r="D74" i="4" s="1"/>
  <c r="E74" i="4" s="1"/>
  <c r="C97" i="4"/>
  <c r="C161" i="4"/>
  <c r="D161" i="4" s="1"/>
  <c r="E161" i="4" s="1"/>
  <c r="C91" i="4"/>
  <c r="D91" i="4" s="1"/>
  <c r="E91" i="4" s="1"/>
  <c r="C31" i="4"/>
  <c r="D31" i="4" s="1"/>
  <c r="E31" i="4" s="1"/>
  <c r="C148" i="4"/>
  <c r="C107" i="4"/>
  <c r="D107" i="4" s="1"/>
  <c r="E107" i="4" s="1"/>
  <c r="C114" i="4"/>
  <c r="C155" i="4"/>
  <c r="D155" i="4" s="1"/>
  <c r="E155" i="4" s="1"/>
  <c r="C193" i="4"/>
  <c r="D70" i="4"/>
  <c r="E70" i="4" s="1"/>
  <c r="B124" i="4"/>
  <c r="B102" i="4"/>
  <c r="B197" i="4"/>
  <c r="B187" i="4"/>
  <c r="B133" i="4"/>
  <c r="B26" i="4"/>
  <c r="B86" i="4"/>
  <c r="B99" i="4"/>
  <c r="B170" i="4"/>
  <c r="B121" i="4"/>
  <c r="B160" i="4"/>
  <c r="B194" i="4"/>
  <c r="B75" i="4"/>
  <c r="B120" i="4"/>
  <c r="B47" i="4"/>
  <c r="B83" i="4"/>
  <c r="B90" i="4"/>
  <c r="B130" i="4"/>
  <c r="B132" i="4"/>
  <c r="B50" i="4"/>
  <c r="B198" i="4"/>
  <c r="B61" i="4"/>
  <c r="B80" i="4"/>
  <c r="B85" i="4"/>
  <c r="B41" i="4"/>
  <c r="B146" i="4"/>
  <c r="B54" i="4"/>
  <c r="B179" i="4"/>
  <c r="B22" i="4"/>
  <c r="B3" i="4"/>
  <c r="B5" i="4"/>
  <c r="B177" i="4"/>
  <c r="B142" i="4"/>
  <c r="B165" i="4"/>
  <c r="B55" i="4"/>
  <c r="B117" i="4"/>
  <c r="B60" i="4"/>
  <c r="B106" i="4"/>
  <c r="B92" i="4"/>
  <c r="B51" i="4"/>
  <c r="B110" i="4"/>
  <c r="B140" i="4"/>
  <c r="B101" i="4"/>
  <c r="B87" i="4"/>
  <c r="B123" i="4"/>
  <c r="B119" i="4"/>
  <c r="B70" i="4"/>
  <c r="B185" i="4"/>
  <c r="B44" i="4"/>
  <c r="B105" i="4"/>
  <c r="B12" i="4"/>
  <c r="B76" i="4"/>
  <c r="B43" i="4"/>
  <c r="B30" i="4"/>
  <c r="B67" i="4"/>
  <c r="B27" i="4"/>
  <c r="B188" i="4"/>
  <c r="B28" i="4"/>
  <c r="B34" i="4"/>
  <c r="B78" i="4"/>
  <c r="B32" i="4"/>
  <c r="B109" i="4"/>
  <c r="B48" i="4"/>
  <c r="B58" i="4"/>
  <c r="B73" i="4"/>
  <c r="B128" i="4"/>
  <c r="B154" i="4"/>
  <c r="B42" i="4"/>
  <c r="B159" i="4"/>
  <c r="B72" i="4"/>
  <c r="B169" i="4"/>
  <c r="B180" i="4"/>
  <c r="B39" i="4"/>
  <c r="B175" i="4"/>
  <c r="B149" i="4"/>
  <c r="B164" i="4"/>
  <c r="B89" i="4"/>
  <c r="B137" i="4"/>
  <c r="B52" i="4"/>
  <c r="B108" i="4"/>
  <c r="B15" i="4"/>
  <c r="B192" i="4"/>
  <c r="B201" i="4"/>
  <c r="B14" i="4"/>
  <c r="B36" i="4"/>
  <c r="B191" i="4"/>
  <c r="B19" i="4"/>
  <c r="B104" i="4"/>
  <c r="B171" i="4"/>
  <c r="B136" i="4"/>
  <c r="B131" i="4"/>
  <c r="B112" i="4"/>
  <c r="B4" i="4"/>
  <c r="B17" i="4"/>
  <c r="B166" i="4"/>
  <c r="B115" i="4"/>
  <c r="B195" i="4"/>
  <c r="B182" i="4"/>
  <c r="B11" i="4"/>
  <c r="B29" i="4"/>
  <c r="B79" i="4"/>
  <c r="B71" i="4"/>
  <c r="B111" i="4"/>
  <c r="B186" i="4"/>
  <c r="B144" i="4"/>
  <c r="B103" i="4"/>
  <c r="B168" i="4"/>
  <c r="B59" i="4"/>
  <c r="B63" i="4"/>
  <c r="B77" i="4"/>
  <c r="B65" i="4"/>
  <c r="B95" i="4"/>
  <c r="B196" i="4"/>
  <c r="B53" i="4"/>
  <c r="B23" i="4"/>
  <c r="B96" i="4"/>
  <c r="B25" i="4"/>
  <c r="B178" i="4"/>
  <c r="B116" i="4"/>
  <c r="B163" i="4"/>
  <c r="B82" i="4"/>
  <c r="B147" i="4"/>
  <c r="B94" i="4"/>
  <c r="B93" i="4"/>
  <c r="B68" i="4"/>
  <c r="B129" i="4"/>
  <c r="B184" i="4"/>
  <c r="B49" i="4"/>
  <c r="B143" i="4"/>
  <c r="B24" i="4"/>
  <c r="B135" i="4"/>
  <c r="B126" i="4"/>
  <c r="B62" i="4"/>
  <c r="B21" i="4"/>
  <c r="B138" i="4"/>
  <c r="B13" i="4"/>
  <c r="B16" i="4"/>
  <c r="B6" i="4"/>
  <c r="B64" i="4"/>
  <c r="B81" i="4"/>
  <c r="B127" i="4"/>
  <c r="B153" i="4"/>
  <c r="B10" i="4"/>
  <c r="B40" i="4"/>
  <c r="B18" i="4"/>
  <c r="B189" i="4"/>
  <c r="B162" i="4"/>
  <c r="B38" i="4"/>
  <c r="B20" i="4"/>
  <c r="B190" i="4"/>
  <c r="B158" i="4"/>
  <c r="B66" i="4"/>
  <c r="B173" i="4"/>
  <c r="B8" i="4"/>
  <c r="B2" i="4"/>
  <c r="B151" i="4"/>
  <c r="B172" i="4"/>
  <c r="B183" i="4"/>
  <c r="B33" i="4"/>
  <c r="B45" i="4"/>
  <c r="B141" i="4"/>
  <c r="B57" i="4"/>
  <c r="B35" i="4"/>
  <c r="B181" i="4"/>
  <c r="B199" i="4"/>
  <c r="B152" i="4"/>
  <c r="B113" i="4"/>
  <c r="B69" i="4"/>
  <c r="B98" i="4"/>
  <c r="B56" i="4"/>
  <c r="B145" i="4"/>
  <c r="B157" i="4"/>
  <c r="B46" i="4"/>
  <c r="B139" i="4"/>
  <c r="B84" i="4"/>
  <c r="B37" i="4"/>
  <c r="B122" i="4"/>
  <c r="B167" i="4"/>
  <c r="B118" i="4"/>
  <c r="B134" i="4"/>
  <c r="B88" i="4"/>
  <c r="B176" i="4"/>
  <c r="B9" i="4"/>
  <c r="B156" i="4"/>
  <c r="B7" i="4"/>
  <c r="B200" i="4"/>
  <c r="B125" i="4"/>
  <c r="B150" i="4"/>
  <c r="B174" i="4"/>
  <c r="B74" i="4"/>
  <c r="B97" i="4"/>
  <c r="B161" i="4"/>
  <c r="B91" i="4"/>
  <c r="B31" i="4"/>
  <c r="B148" i="4"/>
  <c r="B107" i="4"/>
  <c r="B114" i="4"/>
  <c r="B155" i="4"/>
  <c r="B193" i="4"/>
  <c r="H15" i="4"/>
  <c r="H14" i="4"/>
  <c r="H13" i="4"/>
  <c r="D3" i="1" a="1"/>
  <c r="D3" i="1" s="1"/>
  <c r="B3" i="1" s="1"/>
  <c r="D2" i="1" a="1"/>
  <c r="D2" i="1" s="1"/>
  <c r="B2" i="1" s="1"/>
  <c r="F43" i="1"/>
  <c r="F35" i="1"/>
  <c r="F107" i="1"/>
  <c r="F99" i="1"/>
  <c r="D76" i="4"/>
  <c r="E76" i="4" s="1"/>
  <c r="F171" i="1"/>
  <c r="F163" i="1"/>
  <c r="D133" i="4"/>
  <c r="E133" i="4" s="1"/>
  <c r="F68" i="1"/>
  <c r="F155" i="1"/>
  <c r="F91" i="1"/>
  <c r="F27" i="1"/>
  <c r="F154" i="1"/>
  <c r="F146" i="1"/>
  <c r="F114" i="1"/>
  <c r="D61" i="4"/>
  <c r="E61" i="4" s="1"/>
  <c r="F98" i="1"/>
  <c r="F66" i="1"/>
  <c r="F58" i="1"/>
  <c r="F50" i="1"/>
  <c r="D106" i="4"/>
  <c r="E106" i="4" s="1"/>
  <c r="F42" i="1"/>
  <c r="F34" i="1"/>
  <c r="F147" i="1"/>
  <c r="F83" i="1"/>
  <c r="F19" i="1"/>
  <c r="F169" i="1"/>
  <c r="F161" i="1"/>
  <c r="F153" i="1"/>
  <c r="F129" i="1"/>
  <c r="F121" i="1"/>
  <c r="F113" i="1"/>
  <c r="F105" i="1"/>
  <c r="F97" i="1"/>
  <c r="F89" i="1"/>
  <c r="F81" i="1"/>
  <c r="F65" i="1"/>
  <c r="D14" i="4"/>
  <c r="E14" i="4" s="1"/>
  <c r="F57" i="1"/>
  <c r="D191" i="4"/>
  <c r="E191" i="4" s="1"/>
  <c r="F49" i="1"/>
  <c r="F25" i="1"/>
  <c r="F17" i="1"/>
  <c r="F60" i="1"/>
  <c r="F44" i="1"/>
  <c r="F36" i="1"/>
  <c r="F11" i="1"/>
  <c r="F152" i="1"/>
  <c r="F112" i="1"/>
  <c r="F104" i="1"/>
  <c r="F96" i="1"/>
  <c r="F80" i="1"/>
  <c r="F72" i="1"/>
  <c r="D126" i="4"/>
  <c r="E126" i="4" s="1"/>
  <c r="F64" i="1"/>
  <c r="F56" i="1"/>
  <c r="F48" i="1"/>
  <c r="F40" i="1"/>
  <c r="F32" i="1"/>
  <c r="D151" i="4"/>
  <c r="E151" i="4" s="1"/>
  <c r="D134" i="4"/>
  <c r="E134" i="4" s="1"/>
  <c r="D87" i="4"/>
  <c r="E87" i="4" s="1"/>
  <c r="F148" i="1"/>
  <c r="F116" i="1"/>
  <c r="F131" i="1"/>
  <c r="F67" i="1"/>
  <c r="F167" i="1"/>
  <c r="F159" i="1"/>
  <c r="F151" i="1"/>
  <c r="F127" i="1"/>
  <c r="F119" i="1"/>
  <c r="F111" i="1"/>
  <c r="F103" i="1"/>
  <c r="F95" i="1"/>
  <c r="F87" i="1"/>
  <c r="F63" i="1"/>
  <c r="F55" i="1"/>
  <c r="F47" i="1"/>
  <c r="F23" i="1"/>
  <c r="F15" i="1"/>
  <c r="D187" i="4"/>
  <c r="E187" i="4" s="1"/>
  <c r="D23" i="4"/>
  <c r="E23" i="4" s="1"/>
  <c r="F156" i="1"/>
  <c r="F132" i="1"/>
  <c r="F108" i="1"/>
  <c r="D94" i="4"/>
  <c r="E94" i="4" s="1"/>
  <c r="F100" i="1"/>
  <c r="F76" i="1"/>
  <c r="D135" i="4"/>
  <c r="E135" i="4" s="1"/>
  <c r="F52" i="1"/>
  <c r="F28" i="1"/>
  <c r="F123" i="1"/>
  <c r="F59" i="1"/>
  <c r="F150" i="1"/>
  <c r="F118" i="1"/>
  <c r="D198" i="4"/>
  <c r="E198" i="4" s="1"/>
  <c r="F110" i="1"/>
  <c r="F102" i="1"/>
  <c r="F94" i="1"/>
  <c r="F78" i="1"/>
  <c r="F70" i="1"/>
  <c r="F62" i="1"/>
  <c r="D55" i="4"/>
  <c r="E55" i="4" s="1"/>
  <c r="F46" i="1"/>
  <c r="F38" i="1"/>
  <c r="F30" i="1"/>
  <c r="D132" i="4"/>
  <c r="E132" i="4" s="1"/>
  <c r="D201" i="4"/>
  <c r="E201" i="4" s="1"/>
  <c r="F115" i="1"/>
  <c r="F51" i="1"/>
  <c r="F165" i="1"/>
  <c r="D34" i="4"/>
  <c r="E34" i="4" s="1"/>
  <c r="F157" i="1"/>
  <c r="F149" i="1"/>
  <c r="F133" i="1"/>
  <c r="D154" i="4"/>
  <c r="E154" i="4" s="1"/>
  <c r="F125" i="1"/>
  <c r="F117" i="1"/>
  <c r="F109" i="1"/>
  <c r="F101" i="1"/>
  <c r="D149" i="4"/>
  <c r="E149" i="4" s="1"/>
  <c r="F93" i="1"/>
  <c r="F85" i="1"/>
  <c r="F61" i="1"/>
  <c r="F53" i="1"/>
  <c r="F45" i="1"/>
  <c r="F29" i="1"/>
  <c r="F21" i="1"/>
  <c r="F14" i="1"/>
  <c r="F12" i="1"/>
  <c r="F13" i="1"/>
  <c r="B189" i="1"/>
  <c r="B173" i="1"/>
  <c r="B157" i="1"/>
  <c r="B133" i="1"/>
  <c r="B117" i="1"/>
  <c r="B109" i="1"/>
  <c r="B85" i="1"/>
  <c r="B187" i="1"/>
  <c r="B155" i="1"/>
  <c r="B115" i="1"/>
  <c r="B83" i="1"/>
  <c r="B59" i="1"/>
  <c r="B35" i="1"/>
  <c r="B19" i="1"/>
  <c r="B186" i="1"/>
  <c r="B162" i="1"/>
  <c r="B138" i="1"/>
  <c r="B114" i="1"/>
  <c r="B82" i="1"/>
  <c r="B66" i="1"/>
  <c r="B42" i="1"/>
  <c r="B18" i="1"/>
  <c r="B195" i="1"/>
  <c r="B163" i="1"/>
  <c r="B131" i="1"/>
  <c r="B99" i="1"/>
  <c r="B51" i="1"/>
  <c r="B170" i="1"/>
  <c r="B130" i="1"/>
  <c r="B98" i="1"/>
  <c r="B58" i="1"/>
  <c r="B171" i="1"/>
  <c r="B139" i="1"/>
  <c r="B107" i="1"/>
  <c r="B75" i="1"/>
  <c r="B43" i="1"/>
  <c r="B11" i="1"/>
  <c r="B194" i="1"/>
  <c r="B154" i="1"/>
  <c r="B122" i="1"/>
  <c r="B106" i="1"/>
  <c r="B74" i="1"/>
  <c r="B50" i="1"/>
  <c r="B34" i="1"/>
  <c r="B26" i="1"/>
  <c r="B10" i="1"/>
  <c r="B179" i="1"/>
  <c r="B147" i="1"/>
  <c r="B123" i="1"/>
  <c r="B91" i="1"/>
  <c r="B67" i="1"/>
  <c r="B27" i="1"/>
  <c r="B178" i="1"/>
  <c r="B146" i="1"/>
  <c r="B90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197" i="1"/>
  <c r="B181" i="1"/>
  <c r="B165" i="1"/>
  <c r="B149" i="1"/>
  <c r="B141" i="1"/>
  <c r="B125" i="1"/>
  <c r="B101" i="1"/>
  <c r="B93" i="1"/>
  <c r="B77" i="1"/>
  <c r="B69" i="1"/>
  <c r="B61" i="1"/>
  <c r="B53" i="1"/>
  <c r="B45" i="1"/>
  <c r="B37" i="1"/>
  <c r="B29" i="1"/>
  <c r="B21" i="1"/>
  <c r="B13" i="1"/>
  <c r="B5" i="1"/>
  <c r="B201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87" i="1"/>
  <c r="B79" i="1"/>
  <c r="B71" i="1"/>
  <c r="B63" i="1"/>
  <c r="B55" i="1"/>
  <c r="B47" i="1"/>
  <c r="B39" i="1"/>
  <c r="B31" i="1"/>
  <c r="B23" i="1"/>
  <c r="B15" i="1"/>
  <c r="B7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78" i="1"/>
  <c r="B70" i="1"/>
  <c r="B62" i="1"/>
  <c r="B54" i="1"/>
  <c r="B46" i="1"/>
  <c r="B38" i="1"/>
  <c r="B30" i="1"/>
  <c r="B22" i="1"/>
  <c r="B14" i="1"/>
  <c r="B6" i="1"/>
  <c r="F6" i="1"/>
  <c r="F5" i="1"/>
  <c r="F4" i="1"/>
  <c r="F3" i="1"/>
  <c r="G3" i="1" s="1" a="1"/>
  <c r="G3" i="1" s="1"/>
  <c r="H3" i="1" s="1" a="1"/>
  <c r="H3" i="1" s="1"/>
  <c r="F2" i="1"/>
  <c r="F58" i="4" a="1"/>
  <c r="F103" i="4" a="1"/>
  <c r="F40" i="4" a="1"/>
  <c r="F188" i="4" a="1"/>
  <c r="F168" i="4" a="1"/>
  <c r="F128" i="4" a="1"/>
  <c r="F59" i="4" a="1"/>
  <c r="F189" i="4" a="1"/>
  <c r="F176" i="4" a="1"/>
  <c r="F192" i="4" a="1"/>
  <c r="F77" i="4" a="1"/>
  <c r="F15" i="4" a="1"/>
  <c r="F23" i="4" a="1"/>
  <c r="F119" i="4" a="1"/>
  <c r="F112" i="4" a="1"/>
  <c r="F53" i="4" a="1"/>
  <c r="F190" i="4" a="1"/>
  <c r="F161" i="4" a="1"/>
  <c r="F105" i="4" a="1"/>
  <c r="F182" i="4" a="1"/>
  <c r="F96" i="4" a="1"/>
  <c r="F131" i="4" a="1"/>
  <c r="F76" i="4" a="1"/>
  <c r="F29" i="4" a="1"/>
  <c r="F178" i="4" a="1"/>
  <c r="F151" i="4" a="1"/>
  <c r="F30" i="4" a="1"/>
  <c r="F71" i="4" a="1"/>
  <c r="F163" i="4" a="1"/>
  <c r="F43" i="4" a="1"/>
  <c r="F111" i="4" a="1"/>
  <c r="F173" i="4" a="1"/>
  <c r="F27" i="4" a="1"/>
  <c r="F186" i="4" a="1"/>
  <c r="F49" i="4" a="1"/>
  <c r="F152" i="4" a="1"/>
  <c r="F197" i="4" a="1"/>
  <c r="F124" i="4" a="1"/>
  <c r="F50" i="4" a="1"/>
  <c r="F18" i="4" a="1"/>
  <c r="F2" i="4" a="1"/>
  <c r="F74" i="4" a="1"/>
  <c r="F160" i="4" a="1"/>
  <c r="F170" i="4" a="1"/>
  <c r="F85" i="4" a="1"/>
  <c r="F67" i="4" a="1"/>
  <c r="F79" i="4" a="1"/>
  <c r="F47" i="4" a="1"/>
  <c r="F90" i="4" a="1"/>
  <c r="F177" i="4" a="1"/>
  <c r="F181" i="4" a="1"/>
  <c r="F155" i="4" a="1"/>
  <c r="F22" i="4" a="1"/>
  <c r="F133" i="4" a="1"/>
  <c r="F87" i="4" a="1"/>
  <c r="F73" i="4" a="1"/>
  <c r="F144" i="4" a="1"/>
  <c r="F199" i="4" a="1"/>
  <c r="F60" i="4" a="1"/>
  <c r="F102" i="4" a="1"/>
  <c r="F121" i="4" a="1"/>
  <c r="F123" i="4" a="1"/>
  <c r="F26" i="4" a="1"/>
  <c r="F130" i="4" a="1"/>
  <c r="F201" i="4" a="1"/>
  <c r="F63" i="4" a="1"/>
  <c r="F158" i="4" a="1"/>
  <c r="F134" i="4" a="1"/>
  <c r="F116" i="4" a="1"/>
  <c r="F86" i="4" a="1"/>
  <c r="F99" i="4" a="1"/>
  <c r="F179" i="4" a="1"/>
  <c r="F66" i="4" a="1"/>
  <c r="F88" i="4" a="1"/>
  <c r="F132" i="4" a="1"/>
  <c r="F83" i="4" a="1"/>
  <c r="F12" i="4" a="1"/>
  <c r="F143" i="4" a="1"/>
  <c r="F184" i="4" a="1"/>
  <c r="F3" i="4" a="1"/>
  <c r="F187" i="4" a="1"/>
  <c r="F136" i="4" a="1"/>
  <c r="F38" i="4" a="1"/>
  <c r="F8" i="4" a="1"/>
  <c r="F185" i="4" a="1"/>
  <c r="F12" i="4" l="1"/>
  <c r="F83" i="4"/>
  <c r="F132" i="4"/>
  <c r="F88" i="4"/>
  <c r="F66" i="4"/>
  <c r="F179" i="4"/>
  <c r="F99" i="4"/>
  <c r="F86" i="4"/>
  <c r="F116" i="4"/>
  <c r="F134" i="4"/>
  <c r="F158" i="4"/>
  <c r="F63" i="4"/>
  <c r="F201" i="4"/>
  <c r="F130" i="4"/>
  <c r="F26" i="4"/>
  <c r="F123" i="4"/>
  <c r="F121" i="4"/>
  <c r="F102" i="4"/>
  <c r="F60" i="4"/>
  <c r="F199" i="4"/>
  <c r="F144" i="4"/>
  <c r="F73" i="4"/>
  <c r="F87" i="4"/>
  <c r="F133" i="4"/>
  <c r="F22" i="4"/>
  <c r="F155" i="4"/>
  <c r="F181" i="4"/>
  <c r="F177" i="4"/>
  <c r="F90" i="4"/>
  <c r="F47" i="4"/>
  <c r="F79" i="4"/>
  <c r="F67" i="4"/>
  <c r="F85" i="4"/>
  <c r="F170" i="4"/>
  <c r="F160" i="4"/>
  <c r="F74" i="4"/>
  <c r="F2" i="4"/>
  <c r="F18" i="4"/>
  <c r="F50" i="4"/>
  <c r="F124" i="4"/>
  <c r="F197" i="4"/>
  <c r="F152" i="4"/>
  <c r="F49" i="4"/>
  <c r="F186" i="4"/>
  <c r="F27" i="4"/>
  <c r="F173" i="4"/>
  <c r="F111" i="4"/>
  <c r="F43" i="4"/>
  <c r="F163" i="4"/>
  <c r="F71" i="4"/>
  <c r="F30" i="4"/>
  <c r="F151" i="4"/>
  <c r="F178" i="4"/>
  <c r="F29" i="4"/>
  <c r="F76" i="4"/>
  <c r="F131" i="4"/>
  <c r="F96" i="4"/>
  <c r="F182" i="4"/>
  <c r="F105" i="4"/>
  <c r="F161" i="4"/>
  <c r="F190" i="4"/>
  <c r="F53" i="4"/>
  <c r="F112" i="4"/>
  <c r="F119" i="4"/>
  <c r="F23" i="4"/>
  <c r="F15" i="4"/>
  <c r="F77" i="4"/>
  <c r="F192" i="4"/>
  <c r="F176" i="4"/>
  <c r="F189" i="4"/>
  <c r="F59" i="4"/>
  <c r="F128" i="4"/>
  <c r="F168" i="4"/>
  <c r="F188" i="4"/>
  <c r="F40" i="4"/>
  <c r="F103" i="4"/>
  <c r="F58" i="4"/>
  <c r="G109" i="1" a="1"/>
  <c r="G109" i="1" s="1"/>
  <c r="H109" i="1" s="1" a="1"/>
  <c r="H109" i="1" s="1"/>
  <c r="G167" i="1" a="1"/>
  <c r="G167" i="1" s="1"/>
  <c r="H167" i="1" s="1" a="1"/>
  <c r="H167" i="1" s="1"/>
  <c r="G36" i="1" a="1"/>
  <c r="G36" i="1" s="1"/>
  <c r="H36" i="1" s="1" a="1"/>
  <c r="H36" i="1" s="1"/>
  <c r="G171" i="1" a="1"/>
  <c r="G171" i="1" s="1"/>
  <c r="H171" i="1" s="1" a="1"/>
  <c r="H171" i="1" s="1"/>
  <c r="G14" i="1" a="1"/>
  <c r="G14" i="1" s="1"/>
  <c r="H14" i="1" s="1" a="1"/>
  <c r="H14" i="1" s="1"/>
  <c r="G53" i="1" a="1"/>
  <c r="G53" i="1" s="1"/>
  <c r="H53" i="1" s="1" a="1"/>
  <c r="H53" i="1" s="1"/>
  <c r="G117" i="1" a="1"/>
  <c r="G117" i="1" s="1"/>
  <c r="H117" i="1" s="1" a="1"/>
  <c r="H117" i="1" s="1"/>
  <c r="G94" i="1" a="1"/>
  <c r="G94" i="1" s="1"/>
  <c r="H94" i="1" s="1" a="1"/>
  <c r="H94" i="1" s="1"/>
  <c r="G123" i="1" a="1"/>
  <c r="G123" i="1" s="1"/>
  <c r="H123" i="1" s="1" a="1"/>
  <c r="H123" i="1" s="1"/>
  <c r="G132" i="1" a="1"/>
  <c r="G132" i="1" s="1"/>
  <c r="H132" i="1" s="1" a="1"/>
  <c r="H132" i="1" s="1"/>
  <c r="G15" i="1" a="1"/>
  <c r="G15" i="1" s="1"/>
  <c r="H15" i="1" s="1" a="1"/>
  <c r="H15" i="1" s="1"/>
  <c r="G103" i="1" a="1"/>
  <c r="G103" i="1" s="1"/>
  <c r="H103" i="1" s="1" a="1"/>
  <c r="H103" i="1" s="1"/>
  <c r="G67" i="1" a="1"/>
  <c r="G67" i="1" s="1"/>
  <c r="H67" i="1" s="1" a="1"/>
  <c r="H67" i="1" s="1"/>
  <c r="G32" i="1" a="1"/>
  <c r="G32" i="1" s="1"/>
  <c r="H32" i="1" s="1" a="1"/>
  <c r="H32" i="1" s="1"/>
  <c r="G80" i="1" a="1"/>
  <c r="G80" i="1" s="1"/>
  <c r="H80" i="1" s="1" a="1"/>
  <c r="H80" i="1" s="1"/>
  <c r="G121" i="1" a="1"/>
  <c r="G121" i="1" s="1"/>
  <c r="H121" i="1" s="1" a="1"/>
  <c r="H121" i="1" s="1"/>
  <c r="G83" i="1" a="1"/>
  <c r="G83" i="1" s="1"/>
  <c r="H83" i="1" s="1" a="1"/>
  <c r="H83" i="1" s="1"/>
  <c r="G50" i="1" a="1"/>
  <c r="G50" i="1" s="1"/>
  <c r="H50" i="1" s="1" a="1"/>
  <c r="H50" i="1" s="1"/>
  <c r="G27" i="1" a="1"/>
  <c r="G27" i="1" s="1"/>
  <c r="H27" i="1" s="1" a="1"/>
  <c r="H27" i="1" s="1"/>
  <c r="G157" i="1" a="1"/>
  <c r="G157" i="1" s="1"/>
  <c r="H157" i="1" s="1" a="1"/>
  <c r="H157" i="1" s="1"/>
  <c r="G108" i="1" a="1"/>
  <c r="G108" i="1" s="1"/>
  <c r="H108" i="1" s="1" a="1"/>
  <c r="H108" i="1" s="1"/>
  <c r="G95" i="1" a="1"/>
  <c r="G95" i="1" s="1"/>
  <c r="H95" i="1" s="1" a="1"/>
  <c r="H95" i="1" s="1"/>
  <c r="G72" i="1" a="1"/>
  <c r="G72" i="1" s="1"/>
  <c r="H72" i="1" s="1" a="1"/>
  <c r="H72" i="1" s="1"/>
  <c r="G57" i="1" a="1"/>
  <c r="G57" i="1" s="1"/>
  <c r="H57" i="1" s="1" a="1"/>
  <c r="H57" i="1" s="1"/>
  <c r="G113" i="1" a="1"/>
  <c r="G113" i="1" s="1"/>
  <c r="H113" i="1" s="1" a="1"/>
  <c r="H113" i="1" s="1"/>
  <c r="G19" i="1" a="1"/>
  <c r="G19" i="1" s="1"/>
  <c r="H19" i="1" s="1" a="1"/>
  <c r="H19" i="1" s="1"/>
  <c r="G154" i="1" a="1"/>
  <c r="G154" i="1" s="1"/>
  <c r="H154" i="1" s="1" a="1"/>
  <c r="H154" i="1" s="1"/>
  <c r="G43" i="1" a="1"/>
  <c r="G43" i="1" s="1"/>
  <c r="H43" i="1" s="1" a="1"/>
  <c r="H43" i="1" s="1"/>
  <c r="G61" i="1" a="1"/>
  <c r="G61" i="1" s="1"/>
  <c r="H61" i="1" s="1" a="1"/>
  <c r="H61" i="1" s="1"/>
  <c r="G165" i="1" a="1"/>
  <c r="G165" i="1" s="1"/>
  <c r="H165" i="1" s="1" a="1"/>
  <c r="H165" i="1" s="1"/>
  <c r="G30" i="1" a="1"/>
  <c r="G30" i="1" s="1"/>
  <c r="H30" i="1" s="1" a="1"/>
  <c r="H30" i="1" s="1"/>
  <c r="G102" i="1" a="1"/>
  <c r="G102" i="1" s="1"/>
  <c r="H102" i="1" s="1" a="1"/>
  <c r="H102" i="1" s="1"/>
  <c r="G28" i="1" a="1"/>
  <c r="G28" i="1" s="1"/>
  <c r="H28" i="1" s="1" a="1"/>
  <c r="H28" i="1" s="1"/>
  <c r="G156" i="1" a="1"/>
  <c r="G156" i="1" s="1"/>
  <c r="H156" i="1" s="1" a="1"/>
  <c r="H156" i="1" s="1"/>
  <c r="G23" i="1" a="1"/>
  <c r="G23" i="1" s="1"/>
  <c r="H23" i="1" s="1" a="1"/>
  <c r="H23" i="1" s="1"/>
  <c r="G131" i="1" a="1"/>
  <c r="G131" i="1" s="1"/>
  <c r="H131" i="1" s="1" a="1"/>
  <c r="H131" i="1" s="1"/>
  <c r="G96" i="1" a="1"/>
  <c r="G96" i="1" s="1"/>
  <c r="H96" i="1" s="1" a="1"/>
  <c r="H96" i="1" s="1"/>
  <c r="G44" i="1" a="1"/>
  <c r="G44" i="1" s="1"/>
  <c r="H44" i="1" s="1" a="1"/>
  <c r="H44" i="1" s="1"/>
  <c r="G65" i="1" a="1"/>
  <c r="G65" i="1" s="1"/>
  <c r="H65" i="1" s="1" a="1"/>
  <c r="H65" i="1" s="1"/>
  <c r="G147" i="1" a="1"/>
  <c r="G147" i="1" s="1"/>
  <c r="H147" i="1" s="1" a="1"/>
  <c r="H147" i="1" s="1"/>
  <c r="G58" i="1" a="1"/>
  <c r="G58" i="1" s="1"/>
  <c r="H58" i="1" s="1" a="1"/>
  <c r="H58" i="1" s="1"/>
  <c r="G91" i="1" a="1"/>
  <c r="G91" i="1" s="1"/>
  <c r="H91" i="1" s="1" a="1"/>
  <c r="H91" i="1" s="1"/>
  <c r="G99" i="1" a="1"/>
  <c r="G99" i="1" s="1"/>
  <c r="H99" i="1" s="1" a="1"/>
  <c r="H99" i="1" s="1"/>
  <c r="G12" i="1" a="1"/>
  <c r="G12" i="1" s="1"/>
  <c r="H12" i="1" s="1" a="1"/>
  <c r="H12" i="1" s="1"/>
  <c r="G85" i="1" a="1"/>
  <c r="G85" i="1" s="1"/>
  <c r="H85" i="1" s="1" a="1"/>
  <c r="H85" i="1" s="1"/>
  <c r="G125" i="1" a="1"/>
  <c r="G125" i="1" s="1"/>
  <c r="H125" i="1" s="1" a="1"/>
  <c r="H125" i="1" s="1"/>
  <c r="G51" i="1" a="1"/>
  <c r="G51" i="1" s="1"/>
  <c r="H51" i="1" s="1" a="1"/>
  <c r="H51" i="1" s="1"/>
  <c r="G38" i="1" a="1"/>
  <c r="G38" i="1" s="1"/>
  <c r="H38" i="1" s="1" a="1"/>
  <c r="H38" i="1" s="1"/>
  <c r="G52" i="1" a="1"/>
  <c r="G52" i="1" s="1"/>
  <c r="H52" i="1" s="1" a="1"/>
  <c r="H52" i="1" s="1"/>
  <c r="G111" i="1" a="1"/>
  <c r="G111" i="1" s="1"/>
  <c r="H111" i="1" s="1" a="1"/>
  <c r="H111" i="1" s="1"/>
  <c r="G116" i="1" a="1"/>
  <c r="G116" i="1" s="1"/>
  <c r="H116" i="1" s="1" a="1"/>
  <c r="H116" i="1" s="1"/>
  <c r="G40" i="1" a="1"/>
  <c r="G40" i="1" s="1"/>
  <c r="H40" i="1" s="1" a="1"/>
  <c r="H40" i="1" s="1"/>
  <c r="G60" i="1" a="1"/>
  <c r="G60" i="1" s="1"/>
  <c r="H60" i="1" s="1" a="1"/>
  <c r="H60" i="1" s="1"/>
  <c r="G81" i="1" a="1"/>
  <c r="G81" i="1" s="1"/>
  <c r="H81" i="1" s="1" a="1"/>
  <c r="H81" i="1" s="1"/>
  <c r="G129" i="1" a="1"/>
  <c r="G129" i="1" s="1"/>
  <c r="H129" i="1" s="1" a="1"/>
  <c r="H129" i="1" s="1"/>
  <c r="G66" i="1" a="1"/>
  <c r="G66" i="1" s="1"/>
  <c r="H66" i="1" s="1" a="1"/>
  <c r="H66" i="1" s="1"/>
  <c r="G155" i="1" a="1"/>
  <c r="G155" i="1" s="1"/>
  <c r="H155" i="1" s="1" a="1"/>
  <c r="H155" i="1" s="1"/>
  <c r="G6" i="1" a="1"/>
  <c r="G6" i="1" s="1"/>
  <c r="H6" i="1" s="1" a="1"/>
  <c r="H6" i="1" s="1"/>
  <c r="G78" i="1" a="1"/>
  <c r="G78" i="1" s="1"/>
  <c r="H78" i="1" s="1" a="1"/>
  <c r="H78" i="1" s="1"/>
  <c r="G115" i="1" a="1"/>
  <c r="G115" i="1" s="1"/>
  <c r="H115" i="1" s="1" a="1"/>
  <c r="H115" i="1" s="1"/>
  <c r="G46" i="1" a="1"/>
  <c r="G46" i="1" s="1"/>
  <c r="H46" i="1" s="1" a="1"/>
  <c r="H46" i="1" s="1"/>
  <c r="G110" i="1" a="1"/>
  <c r="G110" i="1" s="1"/>
  <c r="H110" i="1" s="1" a="1"/>
  <c r="H110" i="1" s="1"/>
  <c r="G47" i="1" a="1"/>
  <c r="G47" i="1" s="1"/>
  <c r="H47" i="1" s="1" a="1"/>
  <c r="H47" i="1" s="1"/>
  <c r="G119" i="1" a="1"/>
  <c r="G119" i="1" s="1"/>
  <c r="H119" i="1" s="1" a="1"/>
  <c r="H119" i="1" s="1"/>
  <c r="G148" i="1" a="1"/>
  <c r="G148" i="1" s="1"/>
  <c r="H148" i="1" s="1" a="1"/>
  <c r="H148" i="1" s="1"/>
  <c r="G48" i="1" a="1"/>
  <c r="G48" i="1" s="1"/>
  <c r="H48" i="1" s="1" a="1"/>
  <c r="H48" i="1" s="1"/>
  <c r="G104" i="1" a="1"/>
  <c r="G104" i="1" s="1"/>
  <c r="H104" i="1" s="1" a="1"/>
  <c r="H104" i="1" s="1"/>
  <c r="G17" i="1" a="1"/>
  <c r="G17" i="1" s="1"/>
  <c r="H17" i="1" s="1" a="1"/>
  <c r="H17" i="1" s="1"/>
  <c r="G89" i="1" a="1"/>
  <c r="G89" i="1" s="1"/>
  <c r="H89" i="1" s="1" a="1"/>
  <c r="H89" i="1" s="1"/>
  <c r="G153" i="1" a="1"/>
  <c r="G153" i="1" s="1"/>
  <c r="H153" i="1" s="1" a="1"/>
  <c r="H153" i="1" s="1"/>
  <c r="G98" i="1" a="1"/>
  <c r="G98" i="1" s="1"/>
  <c r="H98" i="1" s="1" a="1"/>
  <c r="H98" i="1" s="1"/>
  <c r="G68" i="1" a="1"/>
  <c r="G68" i="1" s="1"/>
  <c r="H68" i="1" s="1" a="1"/>
  <c r="H68" i="1" s="1"/>
  <c r="G107" i="1" a="1"/>
  <c r="G107" i="1" s="1"/>
  <c r="H107" i="1" s="1" a="1"/>
  <c r="H107" i="1" s="1"/>
  <c r="G45" i="1" a="1"/>
  <c r="G45" i="1" s="1"/>
  <c r="H45" i="1" s="1" a="1"/>
  <c r="H45" i="1" s="1"/>
  <c r="G21" i="1" a="1"/>
  <c r="G21" i="1" s="1"/>
  <c r="H21" i="1" s="1" a="1"/>
  <c r="H21" i="1" s="1"/>
  <c r="G93" i="1" a="1"/>
  <c r="G93" i="1" s="1"/>
  <c r="H93" i="1" s="1" a="1"/>
  <c r="H93" i="1" s="1"/>
  <c r="G133" i="1" a="1"/>
  <c r="G133" i="1" s="1"/>
  <c r="H133" i="1" s="1" a="1"/>
  <c r="H133" i="1" s="1"/>
  <c r="G76" i="1" a="1"/>
  <c r="G76" i="1" s="1"/>
  <c r="H76" i="1" s="1" a="1"/>
  <c r="H76" i="1" s="1"/>
  <c r="G55" i="1" a="1"/>
  <c r="G55" i="1" s="1"/>
  <c r="H55" i="1" s="1" a="1"/>
  <c r="H55" i="1" s="1"/>
  <c r="G127" i="1" a="1"/>
  <c r="G127" i="1" s="1"/>
  <c r="H127" i="1" s="1" a="1"/>
  <c r="H127" i="1" s="1"/>
  <c r="G56" i="1" a="1"/>
  <c r="G56" i="1" s="1"/>
  <c r="H56" i="1" s="1" a="1"/>
  <c r="H56" i="1" s="1"/>
  <c r="G112" i="1" a="1"/>
  <c r="G112" i="1" s="1"/>
  <c r="H112" i="1" s="1" a="1"/>
  <c r="H112" i="1" s="1"/>
  <c r="G25" i="1" a="1"/>
  <c r="G25" i="1" s="1"/>
  <c r="H25" i="1" s="1" a="1"/>
  <c r="H25" i="1" s="1"/>
  <c r="G34" i="1" a="1"/>
  <c r="G34" i="1" s="1"/>
  <c r="H34" i="1" s="1" a="1"/>
  <c r="H34" i="1" s="1"/>
  <c r="G35" i="1" a="1"/>
  <c r="G35" i="1" s="1"/>
  <c r="H35" i="1" s="1" a="1"/>
  <c r="H35" i="1" s="1"/>
  <c r="G59" i="1" a="1"/>
  <c r="G59" i="1" s="1"/>
  <c r="H59" i="1" s="1" a="1"/>
  <c r="H59" i="1" s="1"/>
  <c r="G149" i="1" a="1"/>
  <c r="G149" i="1" s="1"/>
  <c r="H149" i="1" s="1" a="1"/>
  <c r="H149" i="1" s="1"/>
  <c r="G62" i="1" a="1"/>
  <c r="G62" i="1" s="1"/>
  <c r="H62" i="1" s="1" a="1"/>
  <c r="H62" i="1" s="1"/>
  <c r="G118" i="1" a="1"/>
  <c r="G118" i="1" s="1"/>
  <c r="H118" i="1" s="1" a="1"/>
  <c r="H118" i="1" s="1"/>
  <c r="G100" i="1" a="1"/>
  <c r="G100" i="1" s="1"/>
  <c r="H100" i="1" s="1" a="1"/>
  <c r="H100" i="1" s="1"/>
  <c r="G63" i="1" a="1"/>
  <c r="G63" i="1" s="1"/>
  <c r="H63" i="1" s="1" a="1"/>
  <c r="H63" i="1" s="1"/>
  <c r="G151" i="1" a="1"/>
  <c r="G151" i="1" s="1"/>
  <c r="H151" i="1" s="1" a="1"/>
  <c r="H151" i="1" s="1"/>
  <c r="G64" i="1" a="1"/>
  <c r="G64" i="1" s="1"/>
  <c r="H64" i="1" s="1" a="1"/>
  <c r="H64" i="1" s="1"/>
  <c r="G152" i="1" a="1"/>
  <c r="G152" i="1" s="1"/>
  <c r="H152" i="1" s="1" a="1"/>
  <c r="H152" i="1" s="1"/>
  <c r="G49" i="1" a="1"/>
  <c r="G49" i="1" s="1"/>
  <c r="H49" i="1" s="1" a="1"/>
  <c r="H49" i="1" s="1"/>
  <c r="G97" i="1" a="1"/>
  <c r="G97" i="1" s="1"/>
  <c r="H97" i="1" s="1" a="1"/>
  <c r="H97" i="1" s="1"/>
  <c r="G161" i="1" a="1"/>
  <c r="G161" i="1" s="1"/>
  <c r="H161" i="1" s="1" a="1"/>
  <c r="H161" i="1" s="1"/>
  <c r="G114" i="1" a="1"/>
  <c r="G114" i="1" s="1"/>
  <c r="H114" i="1" s="1" a="1"/>
  <c r="H114" i="1" s="1"/>
  <c r="G163" i="1" a="1"/>
  <c r="G163" i="1" s="1"/>
  <c r="H163" i="1" s="1" a="1"/>
  <c r="H163" i="1" s="1"/>
  <c r="G4" i="1" a="1"/>
  <c r="G4" i="1" s="1"/>
  <c r="H4" i="1" s="1" a="1"/>
  <c r="H4" i="1" s="1"/>
  <c r="G5" i="1" a="1"/>
  <c r="G5" i="1" s="1"/>
  <c r="H5" i="1" s="1" a="1"/>
  <c r="H5" i="1" s="1"/>
  <c r="G13" i="1" a="1"/>
  <c r="G13" i="1" s="1"/>
  <c r="H13" i="1" s="1" a="1"/>
  <c r="H13" i="1" s="1"/>
  <c r="G29" i="1" a="1"/>
  <c r="G29" i="1" s="1"/>
  <c r="H29" i="1" s="1" a="1"/>
  <c r="H29" i="1" s="1"/>
  <c r="G101" i="1" a="1"/>
  <c r="G101" i="1" s="1"/>
  <c r="H101" i="1" s="1" a="1"/>
  <c r="H101" i="1" s="1"/>
  <c r="G70" i="1" a="1"/>
  <c r="G70" i="1" s="1"/>
  <c r="H70" i="1" s="1" a="1"/>
  <c r="H70" i="1" s="1"/>
  <c r="G150" i="1" a="1"/>
  <c r="G150" i="1" s="1"/>
  <c r="H150" i="1" s="1" a="1"/>
  <c r="H150" i="1" s="1"/>
  <c r="G87" i="1" a="1"/>
  <c r="G87" i="1" s="1"/>
  <c r="H87" i="1" s="1" a="1"/>
  <c r="H87" i="1" s="1"/>
  <c r="G159" i="1" a="1"/>
  <c r="G159" i="1" s="1"/>
  <c r="H159" i="1" s="1" a="1"/>
  <c r="H159" i="1" s="1"/>
  <c r="G11" i="1" a="1"/>
  <c r="G11" i="1" s="1"/>
  <c r="H11" i="1" s="1" a="1"/>
  <c r="H11" i="1" s="1"/>
  <c r="G105" i="1" a="1"/>
  <c r="G105" i="1" s="1"/>
  <c r="H105" i="1" s="1" a="1"/>
  <c r="H105" i="1" s="1"/>
  <c r="G169" i="1" a="1"/>
  <c r="G169" i="1" s="1"/>
  <c r="H169" i="1" s="1" a="1"/>
  <c r="H169" i="1" s="1"/>
  <c r="G42" i="1" a="1"/>
  <c r="G42" i="1" s="1"/>
  <c r="H42" i="1" s="1" a="1"/>
  <c r="H42" i="1" s="1"/>
  <c r="G146" i="1" a="1"/>
  <c r="G146" i="1" s="1"/>
  <c r="H146" i="1" s="1" a="1"/>
  <c r="H146" i="1" s="1"/>
  <c r="I41" i="4"/>
  <c r="I42" i="4" s="1"/>
  <c r="I43" i="4" s="1"/>
  <c r="D11" i="4"/>
  <c r="E11" i="4" s="1"/>
  <c r="J35" i="4"/>
  <c r="J36" i="4"/>
  <c r="J37" i="4"/>
  <c r="I35" i="4"/>
  <c r="I36" i="4"/>
  <c r="I37" i="4"/>
  <c r="D140" i="4"/>
  <c r="E140" i="4" s="1"/>
  <c r="D141" i="4"/>
  <c r="E141" i="4" s="1"/>
  <c r="D35" i="4"/>
  <c r="E35" i="4" s="1"/>
  <c r="D174" i="4"/>
  <c r="E174" i="4" s="1"/>
  <c r="D44" i="4"/>
  <c r="E44" i="4" s="1"/>
  <c r="D193" i="4"/>
  <c r="E193" i="4" s="1"/>
  <c r="D7" i="4"/>
  <c r="E7" i="4" s="1"/>
  <c r="F185" i="4"/>
  <c r="F38" i="4"/>
  <c r="F187" i="4"/>
  <c r="F136" i="4"/>
  <c r="F3" i="4"/>
  <c r="F184" i="4"/>
  <c r="F143" i="4"/>
  <c r="F8" i="4"/>
  <c r="D148" i="4"/>
  <c r="E148" i="4" s="1"/>
  <c r="D172" i="4"/>
  <c r="E172" i="4" s="1"/>
  <c r="D33" i="4"/>
  <c r="E33" i="4" s="1"/>
  <c r="D97" i="4"/>
  <c r="E97" i="4" s="1"/>
  <c r="D20" i="4"/>
  <c r="E20" i="4" s="1"/>
  <c r="D114" i="4"/>
  <c r="E114" i="4" s="1"/>
  <c r="D84" i="4"/>
  <c r="E84" i="4" s="1"/>
  <c r="D162" i="4"/>
  <c r="E162" i="4" s="1"/>
  <c r="G2" i="1" a="1"/>
  <c r="G2" i="1" s="1"/>
  <c r="H2" i="1" s="1" a="1"/>
  <c r="H2" i="1" s="1"/>
  <c r="C14" i="5"/>
  <c r="D14" i="5"/>
  <c r="C15" i="5"/>
  <c r="D15" i="5"/>
  <c r="D16" i="5"/>
  <c r="C16" i="5"/>
  <c r="F127" i="4" a="1"/>
  <c r="F183" i="4" a="1"/>
  <c r="F19" i="4" a="1"/>
  <c r="F25" i="4" a="1"/>
  <c r="F153" i="4" a="1"/>
  <c r="F106" i="4" a="1"/>
  <c r="F37" i="4" a="1"/>
  <c r="F148" i="4" a="1"/>
  <c r="F34" i="4" a="1"/>
  <c r="F65" i="4" a="1"/>
  <c r="F64" i="4" a="1"/>
  <c r="F122" i="4" a="1"/>
  <c r="F159" i="4" a="1"/>
  <c r="F157" i="4" a="1"/>
  <c r="F108" i="4" a="1"/>
  <c r="F44" i="4" a="1"/>
  <c r="F80" i="4" a="1"/>
  <c r="F6" i="4" a="1"/>
  <c r="F109" i="4" a="1"/>
  <c r="F171" i="4" a="1"/>
  <c r="F135" i="4" a="1"/>
  <c r="F147" i="4" a="1"/>
  <c r="F7" i="4" a="1"/>
  <c r="F68" i="4" a="1"/>
  <c r="F95" i="4" a="1"/>
  <c r="F61" i="4" a="1"/>
  <c r="F195" i="4" a="1"/>
  <c r="F75" i="4" a="1"/>
  <c r="F175" i="4" a="1"/>
  <c r="F98" i="4" a="1"/>
  <c r="F24" i="4" a="1"/>
  <c r="F174" i="4" a="1"/>
  <c r="F117" i="4" a="1"/>
  <c r="F125" i="4" a="1"/>
  <c r="F145" i="4" a="1"/>
  <c r="F46" i="4" a="1"/>
  <c r="F200" i="4" a="1"/>
  <c r="F57" i="4" a="1"/>
  <c r="F142" i="4" a="1"/>
  <c r="F28" i="4" a="1"/>
  <c r="F94" i="4" a="1"/>
  <c r="F72" i="4" a="1"/>
  <c r="F36" i="4" a="1"/>
  <c r="F31" i="4" a="1"/>
  <c r="F110" i="4" a="1"/>
  <c r="F92" i="4" a="1"/>
  <c r="F93" i="4" a="1"/>
  <c r="F69" i="4" a="1"/>
  <c r="F21" i="4" a="1"/>
  <c r="F33" i="4" a="1"/>
  <c r="F51" i="4" a="1"/>
  <c r="F120" i="4" a="1"/>
  <c r="F62" i="4" a="1"/>
  <c r="F172" i="4" a="1"/>
  <c r="F118" i="4" a="1"/>
  <c r="F126" i="4" a="1"/>
  <c r="F113" i="4" a="1"/>
  <c r="F16" i="4" a="1"/>
  <c r="F42" i="4" a="1"/>
  <c r="F115" i="4" a="1"/>
  <c r="F13" i="4" a="1"/>
  <c r="F48" i="4" a="1"/>
  <c r="F20" i="4" a="1"/>
  <c r="F35" i="4" a="1"/>
  <c r="F70" i="4" a="1"/>
  <c r="F107" i="4" a="1"/>
  <c r="F191" i="4" a="1"/>
  <c r="F129" i="4" a="1"/>
  <c r="F84" i="4" a="1"/>
  <c r="F165" i="4" a="1"/>
  <c r="F137" i="4" a="1"/>
  <c r="F166" i="4" a="1"/>
  <c r="F55" i="4" a="1"/>
  <c r="F11" i="4" a="1"/>
  <c r="F167" i="4" a="1"/>
  <c r="F5" i="4" a="1"/>
  <c r="F139" i="4" a="1"/>
  <c r="F180" i="4" a="1"/>
  <c r="F101" i="4" a="1"/>
  <c r="F162" i="4" a="1"/>
  <c r="F141" i="4" a="1"/>
  <c r="F150" i="4" a="1"/>
  <c r="F89" i="4" a="1"/>
  <c r="F198" i="4" a="1"/>
  <c r="F104" i="4" a="1"/>
  <c r="F45" i="4" a="1"/>
  <c r="F114" i="4" a="1"/>
  <c r="F156" i="4" a="1"/>
  <c r="F39" i="4" a="1"/>
  <c r="F9" i="4" a="1"/>
  <c r="F91" i="4" a="1"/>
  <c r="F41" i="4" a="1"/>
  <c r="F52" i="4" a="1"/>
  <c r="F82" i="4" a="1"/>
  <c r="F56" i="4" a="1"/>
  <c r="F154" i="4" a="1"/>
  <c r="F17" i="4" a="1"/>
  <c r="F164" i="4" a="1"/>
  <c r="F194" i="4" a="1"/>
  <c r="F149" i="4" a="1"/>
  <c r="F169" i="4" a="1"/>
  <c r="F32" i="4" a="1"/>
  <c r="F10" i="4" a="1"/>
  <c r="F14" i="4" a="1"/>
  <c r="F81" i="4" a="1"/>
  <c r="F196" i="4" a="1"/>
  <c r="F146" i="4" a="1"/>
  <c r="F140" i="4" a="1"/>
  <c r="F78" i="4" a="1"/>
  <c r="F4" i="4" a="1"/>
  <c r="F54" i="4" a="1"/>
  <c r="F138" i="4" a="1"/>
  <c r="F97" i="4" a="1"/>
  <c r="F100" i="4" a="1"/>
  <c r="F193" i="4" a="1"/>
  <c r="F97" i="4" l="1"/>
  <c r="F138" i="4"/>
  <c r="F54" i="4"/>
  <c r="F4" i="4"/>
  <c r="F78" i="4"/>
  <c r="F140" i="4"/>
  <c r="F146" i="4"/>
  <c r="F196" i="4"/>
  <c r="F81" i="4"/>
  <c r="F14" i="4"/>
  <c r="F10" i="4"/>
  <c r="F32" i="4"/>
  <c r="F169" i="4"/>
  <c r="F149" i="4"/>
  <c r="F194" i="4"/>
  <c r="F164" i="4"/>
  <c r="F17" i="4"/>
  <c r="F154" i="4"/>
  <c r="F56" i="4"/>
  <c r="F82" i="4"/>
  <c r="F52" i="4"/>
  <c r="F41" i="4"/>
  <c r="F91" i="4"/>
  <c r="F9" i="4"/>
  <c r="F39" i="4"/>
  <c r="F156" i="4"/>
  <c r="F114" i="4"/>
  <c r="F45" i="4"/>
  <c r="F104" i="4"/>
  <c r="F198" i="4"/>
  <c r="F89" i="4"/>
  <c r="F150" i="4"/>
  <c r="F141" i="4"/>
  <c r="F162" i="4"/>
  <c r="F101" i="4"/>
  <c r="F180" i="4"/>
  <c r="F139" i="4"/>
  <c r="F5" i="4"/>
  <c r="F167" i="4"/>
  <c r="F11" i="4"/>
  <c r="F55" i="4"/>
  <c r="F166" i="4"/>
  <c r="F137" i="4"/>
  <c r="F165" i="4"/>
  <c r="F84" i="4"/>
  <c r="F129" i="4"/>
  <c r="F191" i="4"/>
  <c r="F107" i="4"/>
  <c r="F70" i="4"/>
  <c r="F35" i="4"/>
  <c r="F20" i="4"/>
  <c r="F48" i="4"/>
  <c r="F13" i="4"/>
  <c r="F115" i="4"/>
  <c r="F42" i="4"/>
  <c r="F16" i="4"/>
  <c r="F113" i="4"/>
  <c r="F126" i="4"/>
  <c r="F118" i="4"/>
  <c r="F172" i="4"/>
  <c r="F62" i="4"/>
  <c r="F120" i="4"/>
  <c r="F51" i="4"/>
  <c r="F33" i="4"/>
  <c r="F21" i="4"/>
  <c r="F69" i="4"/>
  <c r="F93" i="4"/>
  <c r="F92" i="4"/>
  <c r="F110" i="4"/>
  <c r="F31" i="4"/>
  <c r="F36" i="4"/>
  <c r="F72" i="4"/>
  <c r="F94" i="4"/>
  <c r="F28" i="4"/>
  <c r="F142" i="4"/>
  <c r="F57" i="4"/>
  <c r="F200" i="4"/>
  <c r="F46" i="4"/>
  <c r="F145" i="4"/>
  <c r="F125" i="4"/>
  <c r="F117" i="4"/>
  <c r="F174" i="4"/>
  <c r="F24" i="4"/>
  <c r="F98" i="4"/>
  <c r="F175" i="4"/>
  <c r="F75" i="4"/>
  <c r="F195" i="4"/>
  <c r="F61" i="4"/>
  <c r="F95" i="4"/>
  <c r="F68" i="4"/>
  <c r="F7" i="4"/>
  <c r="F147" i="4"/>
  <c r="F135" i="4"/>
  <c r="F171" i="4"/>
  <c r="F109" i="4"/>
  <c r="F6" i="4"/>
  <c r="F80" i="4"/>
  <c r="F44" i="4"/>
  <c r="F108" i="4"/>
  <c r="F157" i="4"/>
  <c r="F159" i="4"/>
  <c r="F122" i="4"/>
  <c r="F64" i="4"/>
  <c r="F65" i="4"/>
  <c r="F34" i="4"/>
  <c r="F148" i="4"/>
  <c r="F37" i="4"/>
  <c r="F106" i="4"/>
  <c r="F153" i="4"/>
  <c r="F25" i="4"/>
  <c r="F19" i="4"/>
  <c r="F183" i="4"/>
  <c r="F127" i="4"/>
  <c r="F193" i="4"/>
  <c r="F100" i="4"/>
  <c r="D100" i="4"/>
  <c r="E100" i="4" s="1"/>
  <c r="I11" i="4" s="1"/>
  <c r="I13" i="4"/>
  <c r="E14" i="5"/>
  <c r="E15" i="5"/>
  <c r="E16" i="5"/>
  <c r="I2" i="4" l="1"/>
  <c r="I12" i="4"/>
  <c r="I15" i="4"/>
  <c r="I30" i="4"/>
  <c r="I19" i="4"/>
  <c r="I23" i="4"/>
  <c r="I18" i="4"/>
  <c r="I27" i="4"/>
  <c r="I24" i="4"/>
  <c r="I21" i="4"/>
  <c r="I20" i="4"/>
  <c r="I25" i="4"/>
  <c r="I28" i="4"/>
  <c r="I26" i="4"/>
  <c r="I29" i="4"/>
  <c r="I22" i="4"/>
  <c r="I14" i="4"/>
  <c r="I3" i="4"/>
  <c r="I4" i="4"/>
  <c r="I5" i="4"/>
  <c r="I6" i="4"/>
  <c r="I7" i="4"/>
  <c r="I32" i="4" l="1"/>
  <c r="I31" i="4"/>
  <c r="K35" i="4"/>
  <c r="K37" i="4"/>
  <c r="K36" i="4"/>
  <c r="K38" i="4" l="1"/>
  <c r="L36" i="4" s="1"/>
  <c r="L35" i="4" l="1"/>
  <c r="L3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<sst xmlns="http://schemas.openxmlformats.org/spreadsheetml/2006/main" count="79" uniqueCount="51">
  <si>
    <t>Kennisitem_nummer</t>
  </si>
  <si>
    <t>Kennisitem</t>
  </si>
  <si>
    <t>Categorie</t>
  </si>
  <si>
    <t>Behandelaar</t>
  </si>
  <si>
    <t>Sectie</t>
  </si>
  <si>
    <t>Openbaar</t>
  </si>
  <si>
    <t>Mark Kempf</t>
  </si>
  <si>
    <t>Jacqueline Groots</t>
  </si>
  <si>
    <t>Erik van Ommeloord</t>
  </si>
  <si>
    <t>Kees-Jan Wit</t>
  </si>
  <si>
    <t>Jeroen de Prins</t>
  </si>
  <si>
    <t>Marcella d'Angere</t>
  </si>
  <si>
    <t>Werkplek</t>
  </si>
  <si>
    <t>Microsoft Office</t>
  </si>
  <si>
    <t>ADV</t>
  </si>
  <si>
    <t>Printers</t>
  </si>
  <si>
    <t>MOW</t>
  </si>
  <si>
    <t>Categorie Openbaar</t>
  </si>
  <si>
    <t>Account</t>
  </si>
  <si>
    <t>Windows</t>
  </si>
  <si>
    <t>1 - Controle feiten</t>
  </si>
  <si>
    <t>2 - Controle taalgebruik</t>
  </si>
  <si>
    <t>3 - In afwachting van derden</t>
  </si>
  <si>
    <t>4 - Controle door collega</t>
  </si>
  <si>
    <t>5 - Afgerond</t>
  </si>
  <si>
    <t>Controlestatus</t>
  </si>
  <si>
    <t>Status</t>
  </si>
  <si>
    <t>Laatst_bekeken</t>
  </si>
  <si>
    <t>Instructies</t>
  </si>
  <si>
    <t>Goed</t>
  </si>
  <si>
    <t>Over datum</t>
  </si>
  <si>
    <t>Waarschuwing</t>
  </si>
  <si>
    <t>Totaal</t>
  </si>
  <si>
    <t>Deze week</t>
  </si>
  <si>
    <t>Weeknummer</t>
  </si>
  <si>
    <t>Total</t>
  </si>
  <si>
    <t>OVERZICHT VERJARING KENNISITEMS</t>
  </si>
  <si>
    <t>Staf</t>
  </si>
  <si>
    <t>Categorie Staf</t>
  </si>
  <si>
    <t>Verjaring aankomende weken</t>
  </si>
  <si>
    <t>Verjaring aakomende maanden</t>
  </si>
  <si>
    <t>Niet in behandeling</t>
  </si>
  <si>
    <t>MaandVerjaring</t>
  </si>
  <si>
    <t>Huidig weeknummer:</t>
  </si>
  <si>
    <t>INDEX</t>
  </si>
  <si>
    <t>Average</t>
  </si>
  <si>
    <t xml:space="preserve"> </t>
  </si>
  <si>
    <t>Oudste (niet-herziene) kennisitem</t>
  </si>
  <si>
    <t>Datum</t>
  </si>
  <si>
    <t>Kennisitemnummer</t>
  </si>
  <si>
    <t>Combinatie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</si>
</sst>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00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51F6D"/>
        <bgColor indexed="64"/>
      </patternFill>
    </fill>
  </fills>
  <borders count="9">
    <border>
      <left/>
      <right/>
      <top/>
      <bottom/>
      <diagonal/>
    </border>
    <border>
      <left style="medium">
        <color rgb="FF151F6D"/>
      </left>
      <right/>
      <top style="medium">
        <color rgb="FF151F6D"/>
      </top>
      <bottom/>
      <diagonal/>
    </border>
    <border>
      <left/>
      <right/>
      <top style="medium">
        <color rgb="FF151F6D"/>
      </top>
      <bottom/>
      <diagonal/>
    </border>
    <border>
      <left/>
      <right style="medium">
        <color rgb="FF151F6D"/>
      </right>
      <top style="medium">
        <color rgb="FF151F6D"/>
      </top>
      <bottom/>
      <diagonal/>
    </border>
    <border>
      <left style="medium">
        <color rgb="FF151F6D"/>
      </left>
      <right/>
      <top/>
      <bottom/>
      <diagonal/>
    </border>
    <border>
      <left/>
      <right style="medium">
        <color rgb="FF151F6D"/>
      </right>
      <top/>
      <bottom/>
      <diagonal/>
    </border>
    <border>
      <left style="medium">
        <color rgb="FF151F6D"/>
      </left>
      <right/>
      <top/>
      <bottom style="medium">
        <color rgb="FF151F6D"/>
      </bottom>
      <diagonal/>
    </border>
    <border>
      <left/>
      <right/>
      <top/>
      <bottom style="medium">
        <color rgb="FF151F6D"/>
      </bottom>
      <diagonal/>
    </border>
    <border>
      <left/>
      <right style="medium">
        <color rgb="FF151F6D"/>
      </right>
      <top/>
      <bottom style="medium">
        <color rgb="FF151F6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5" fillId="2" borderId="1" xfId="0" applyFont="1" applyFill="1" applyBorder="1"/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3" fillId="2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5" borderId="0" xfId="0" applyFont="1" applyFill="1"/>
    <xf numFmtId="165" fontId="7" fillId="5" borderId="0" xfId="0" applyNumberFormat="1" applyFont="1" applyFill="1"/>
    <xf numFmtId="9" fontId="7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51F6D"/>
      <color rgb="FFAA0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Verjaring</a:t>
            </a:r>
            <a:r>
              <a:rPr lang="en-GB" baseline="0"/>
              <a:t> aankomende weken</a:t>
            </a:r>
            <a:endParaRPr lang="en-GB"/>
          </a:p>
        </c:rich>
      </c:tx>
      <c:layout>
        <c:manualLayout>
          <c:xMode val="edge"/>
          <c:yMode val="edge"/>
          <c:x val="0.12262713786100519"/>
          <c:y val="4.00943110802891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A006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F0-402A-BE52-67B3077F3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3175"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Stats!$H$11:$H$15</c:f>
              <c:strCache>
                <c:ptCount val="5"/>
                <c:pt idx="0">
                  <c:v>Deze week</c:v>
                </c:pt>
                <c:pt idx="1">
                  <c:v>Week 22</c:v>
                </c:pt>
                <c:pt idx="2">
                  <c:v>Week 23</c:v>
                </c:pt>
                <c:pt idx="3">
                  <c:v>Week 24</c:v>
                </c:pt>
                <c:pt idx="4">
                  <c:v>Week 25</c:v>
                </c:pt>
              </c:strCache>
            </c:strRef>
          </c:cat>
          <c:val>
            <c:numRef>
              <c:f>Stats!$I$11:$I$15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0-402A-BE52-67B3077F38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239103"/>
        <c:axId val="46219423"/>
      </c:barChart>
      <c:catAx>
        <c:axId val="462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9423"/>
        <c:crosses val="autoZero"/>
        <c:auto val="1"/>
        <c:lblAlgn val="ctr"/>
        <c:lblOffset val="100"/>
        <c:noMultiLvlLbl val="0"/>
      </c:catAx>
      <c:valAx>
        <c:axId val="462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Behandelstatus Over datum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A006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20-41AD-9842-BE0B535B3C98}"/>
              </c:ext>
            </c:extLst>
          </c:dPt>
          <c:dPt>
            <c:idx val="5"/>
            <c:invertIfNegative val="0"/>
            <c:bubble3D val="0"/>
            <c:spPr>
              <a:solidFill>
                <a:srgbClr val="151F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E20-41AD-9842-BE0B535B3C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Stats!$H$2:$H$7</c:f>
              <c:strCache>
                <c:ptCount val="6"/>
                <c:pt idx="0">
                  <c:v>Niet in behandeling</c:v>
                </c:pt>
                <c:pt idx="1">
                  <c:v>1 - Controle feiten</c:v>
                </c:pt>
                <c:pt idx="2">
                  <c:v>2 - Controle taalgebruik</c:v>
                </c:pt>
                <c:pt idx="3">
                  <c:v>3 - In afwachting van derden</c:v>
                </c:pt>
                <c:pt idx="4">
                  <c:v>4 - Controle door collega</c:v>
                </c:pt>
                <c:pt idx="5">
                  <c:v>5 - Afgerond</c:v>
                </c:pt>
              </c:strCache>
            </c:strRef>
          </c:cat>
          <c:val>
            <c:numRef>
              <c:f>Stats!$I$2:$I$7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1AD-9842-BE0B535B3C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240543"/>
        <c:axId val="46220863"/>
      </c:barChart>
      <c:catAx>
        <c:axId val="462405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0863"/>
        <c:crosses val="autoZero"/>
        <c:auto val="1"/>
        <c:lblAlgn val="ctr"/>
        <c:lblOffset val="100"/>
        <c:noMultiLvlLbl val="0"/>
      </c:catAx>
      <c:valAx>
        <c:axId val="4622086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Verjaring aankomende maanden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Verjaring aankomende maanden</a:t>
          </a:r>
        </a:p>
      </cx:txPr>
    </cx:title>
    <cx:plotArea>
      <cx:plotAreaRegion>
        <cx:series layoutId="waterfall" uniqueId="{EC0F9621-2F3D-464E-B7F8-C33B4503F901}">
          <cx:spPr>
            <a:solidFill>
              <a:schemeClr val="tx1">
                <a:lumMod val="50000"/>
                <a:lumOff val="50000"/>
              </a:schemeClr>
            </a:solidFill>
          </cx:spPr>
          <cx:dataPt idx="0">
            <cx:spPr>
              <a:solidFill>
                <a:srgbClr val="AA0061"/>
              </a:solidFill>
            </cx:spPr>
          </cx:dataPt>
          <cx:dataPt idx="13">
            <cx:spPr>
              <a:solidFill>
                <a:srgbClr val="151F6D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1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  <cx:spPr>
    <a:ln cap="rnd">
      <a:noFill/>
    </a:ln>
    <a:effectLst>
      <a:softEdge rad="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179293</xdr:rowOff>
    </xdr:from>
    <xdr:to>
      <xdr:col>13</xdr:col>
      <xdr:colOff>244287</xdr:colOff>
      <xdr:row>15</xdr:row>
      <xdr:rowOff>179293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B0B855-8DF2-4C53-AB47-BBB1684643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1840" y="545053"/>
              <a:ext cx="4755327" cy="260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</xdr:colOff>
      <xdr:row>17</xdr:row>
      <xdr:rowOff>0</xdr:rowOff>
    </xdr:from>
    <xdr:to>
      <xdr:col>5</xdr:col>
      <xdr:colOff>1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369E7E-4708-4849-A5A9-F1B0E3DD1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17</xdr:row>
      <xdr:rowOff>-1</xdr:rowOff>
    </xdr:from>
    <xdr:to>
      <xdr:col>13</xdr:col>
      <xdr:colOff>224566</xdr:colOff>
      <xdr:row>28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176EB8-A4BD-4B25-BD92-0545BB00E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</xdr:row>
      <xdr:rowOff>179293</xdr:rowOff>
    </xdr:from>
    <xdr:to>
      <xdr:col>2</xdr:col>
      <xdr:colOff>363812</xdr:colOff>
      <xdr:row>6</xdr:row>
      <xdr:rowOff>-1</xdr:rowOff>
    </xdr:to>
    <xdr:sp macro="" textlink="Stats!K38">
      <xdr:nvSpPr>
        <xdr:cNvPr id="6" name="TextBox 5">
          <a:extLst>
            <a:ext uri="{FF2B5EF4-FFF2-40B4-BE49-F238E27FC236}">
              <a16:creationId xmlns:a16="http://schemas.microsoft.com/office/drawing/2014/main" id="{E9830B53-337A-D1C8-7C4D-C3EB8238C6FC}"/>
            </a:ext>
          </a:extLst>
        </xdr:cNvPr>
        <xdr:cNvSpPr txBox="1"/>
      </xdr:nvSpPr>
      <xdr:spPr>
        <a:xfrm>
          <a:off x="286871" y="546846"/>
          <a:ext cx="1332000" cy="71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Totaal aantal Kennisitems</a:t>
          </a:r>
          <a:b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</a:br>
          <a:fld id="{69DAE1D8-0386-4698-96C2-A12026ADEA66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200</a:t>
          </a:fld>
          <a:endParaRPr lang="en-US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40800</xdr:colOff>
      <xdr:row>6</xdr:row>
      <xdr:rowOff>2823</xdr:rowOff>
    </xdr:to>
    <xdr:sp macro="" textlink="Stats!L37">
      <xdr:nvSpPr>
        <xdr:cNvPr id="8" name="TextBox 7">
          <a:extLst>
            <a:ext uri="{FF2B5EF4-FFF2-40B4-BE49-F238E27FC236}">
              <a16:creationId xmlns:a16="http://schemas.microsoft.com/office/drawing/2014/main" id="{9ECC333B-BC0B-42AA-9BE0-BDC409F1EEE2}"/>
            </a:ext>
          </a:extLst>
        </xdr:cNvPr>
        <xdr:cNvSpPr txBox="1"/>
      </xdr:nvSpPr>
      <xdr:spPr>
        <a:xfrm>
          <a:off x="1864659" y="546847"/>
          <a:ext cx="1260000" cy="72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Percentage over datum</a:t>
          </a:r>
        </a:p>
        <a:p>
          <a:pPr algn="ctr"/>
          <a:fld id="{008B20D6-AF2A-447B-A6EE-BD06069B14E6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21%</a:t>
          </a:fld>
          <a:endParaRPr lang="en-US" b="1"/>
        </a:p>
      </xdr:txBody>
    </xdr:sp>
    <xdr:clientData/>
  </xdr:twoCellAnchor>
  <xdr:twoCellAnchor>
    <xdr:from>
      <xdr:col>1</xdr:col>
      <xdr:colOff>0</xdr:colOff>
      <xdr:row>6</xdr:row>
      <xdr:rowOff>179293</xdr:rowOff>
    </xdr:from>
    <xdr:to>
      <xdr:col>2</xdr:col>
      <xdr:colOff>363812</xdr:colOff>
      <xdr:row>11</xdr:row>
      <xdr:rowOff>0</xdr:rowOff>
    </xdr:to>
    <xdr:sp macro="" textlink="Stats!I32">
      <xdr:nvSpPr>
        <xdr:cNvPr id="10" name="TextBox 9">
          <a:extLst>
            <a:ext uri="{FF2B5EF4-FFF2-40B4-BE49-F238E27FC236}">
              <a16:creationId xmlns:a16="http://schemas.microsoft.com/office/drawing/2014/main" id="{E1F75CFA-35C0-432A-818D-CEB7AF85B1C9}"/>
            </a:ext>
          </a:extLst>
        </xdr:cNvPr>
        <xdr:cNvSpPr txBox="1"/>
      </xdr:nvSpPr>
      <xdr:spPr>
        <a:xfrm>
          <a:off x="286871" y="1443317"/>
          <a:ext cx="1332000" cy="71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Gemiddelde aantal verjaringen /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maand</a:t>
          </a:r>
          <a:b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fld id="{55A6CA54-930E-461D-84FA-DE97CDB8F94D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13.3</a:t>
          </a:fld>
          <a:endParaRPr lang="en-US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40800</xdr:colOff>
      <xdr:row>11</xdr:row>
      <xdr:rowOff>1</xdr:rowOff>
    </xdr:to>
    <xdr:sp macro="" textlink="Stats!I43">
      <xdr:nvSpPr>
        <xdr:cNvPr id="11" name="TextBox 10">
          <a:extLst>
            <a:ext uri="{FF2B5EF4-FFF2-40B4-BE49-F238E27FC236}">
              <a16:creationId xmlns:a16="http://schemas.microsoft.com/office/drawing/2014/main" id="{151B8DAC-F9AC-4262-A1DD-91B05207D997}"/>
            </a:ext>
          </a:extLst>
        </xdr:cNvPr>
        <xdr:cNvSpPr txBox="1"/>
      </xdr:nvSpPr>
      <xdr:spPr>
        <a:xfrm>
          <a:off x="1864659" y="1443318"/>
          <a:ext cx="1260000" cy="71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ctr"/>
        <a:lstStyle/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Oudste Kennisitem ter controle</a:t>
          </a:r>
          <a:br>
            <a:rPr lang="en-US" sz="1100" b="1" i="0" u="none" strike="noStrike">
              <a:solidFill>
                <a:srgbClr val="F2F2F2"/>
              </a:solidFill>
              <a:latin typeface="Calibri"/>
              <a:cs typeface="Calibri"/>
            </a:rPr>
          </a:br>
          <a:fld id="{888AAC6C-8262-4478-9F9E-B082CEF5F7FB}" type="TxLink">
            <a:rPr lang="en-US" sz="11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t>5109 - 14/01/2020</a:t>
          </a:fld>
          <a:endParaRPr lang="en-US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584D-13E5-4640-91C8-F5C36FABE324}">
  <dimension ref="A1:N30"/>
  <sheetViews>
    <sheetView tabSelected="1" zoomScale="85" zoomScaleNormal="85" workbookViewId="0">
      <selection activeCell="Q12" sqref="Q12"/>
    </sheetView>
  </sheetViews>
  <sheetFormatPr defaultRowHeight="14.4" x14ac:dyDescent="0.3"/>
  <cols>
    <col min="1" max="1" width="4.21875" customWidth="1"/>
    <col min="2" max="2" width="14.109375" customWidth="1"/>
    <col min="5" max="5" width="8.88671875" customWidth="1"/>
    <col min="6" max="6" width="3" customWidth="1"/>
    <col min="9" max="9" width="14.21875" bestFit="1" customWidth="1"/>
    <col min="10" max="10" width="5.88671875" customWidth="1"/>
    <col min="11" max="11" width="11.44140625" customWidth="1"/>
    <col min="12" max="12" width="7.5546875" customWidth="1"/>
    <col min="14" max="14" width="6" customWidth="1"/>
  </cols>
  <sheetData>
    <row r="1" spans="1:14" ht="28.8" customHeight="1" x14ac:dyDescent="0.3">
      <c r="A1" s="6"/>
      <c r="B1" s="7" t="s">
        <v>36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x14ac:dyDescent="0.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16.05" customHeight="1" x14ac:dyDescent="0.3">
      <c r="A13" s="10"/>
      <c r="B13" s="5"/>
      <c r="C13" s="13" t="s">
        <v>37</v>
      </c>
      <c r="D13" s="13" t="s">
        <v>5</v>
      </c>
      <c r="E13" s="13" t="s">
        <v>32</v>
      </c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16.05" customHeight="1" x14ac:dyDescent="0.3">
      <c r="A14" s="10"/>
      <c r="B14" s="14" t="s">
        <v>29</v>
      </c>
      <c r="C14" s="15">
        <f ca="1">COUNTIFS(Data!$F$2:$F$201,$B14,Data!$C$2:$C$201,C$13)</f>
        <v>50</v>
      </c>
      <c r="D14" s="15">
        <f ca="1">COUNTIFS(Data!$F$2:$F$201,$B14,Data!$C$2:$C$201,D$13)</f>
        <v>60</v>
      </c>
      <c r="E14" s="16">
        <f ca="1">SUM(C14:D14)</f>
        <v>110</v>
      </c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16.05" customHeight="1" x14ac:dyDescent="0.3">
      <c r="A15" s="10"/>
      <c r="B15" s="14" t="s">
        <v>31</v>
      </c>
      <c r="C15" s="15">
        <f ca="1">COUNTIFS(Data!$F$2:$F$201,$B15,Data!$C$2:$C$201,C$13)</f>
        <v>21</v>
      </c>
      <c r="D15" s="15">
        <f ca="1">COUNTIFS(Data!$F$2:$F$201,$B15,Data!$C$2:$C$201,D$13)</f>
        <v>21</v>
      </c>
      <c r="E15" s="16">
        <f ca="1">SUM(C15:D15)</f>
        <v>42</v>
      </c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16.05" customHeight="1" x14ac:dyDescent="0.3">
      <c r="A16" s="10"/>
      <c r="B16" s="14" t="s">
        <v>30</v>
      </c>
      <c r="C16" s="15">
        <f ca="1">COUNTIFS(Data!$F$2:$F$201,$B16,Data!$C$2:$C$201,C$13)</f>
        <v>21</v>
      </c>
      <c r="D16" s="15">
        <f ca="1">COUNTIFS(Data!$F$2:$F$201,$B16,Data!$C$2:$C$201,D$13)</f>
        <v>27</v>
      </c>
      <c r="E16" s="16">
        <f ca="1">SUM(C16:D16)</f>
        <v>48</v>
      </c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x14ac:dyDescent="0.3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x14ac:dyDescent="0.3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3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15" thickBot="1" x14ac:dyDescent="0.3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zoomScale="90" zoomScaleNormal="90" workbookViewId="0">
      <selection activeCell="I5" sqref="I5"/>
    </sheetView>
  </sheetViews>
  <sheetFormatPr defaultRowHeight="14.4" x14ac:dyDescent="0.3"/>
  <cols>
    <col min="1" max="1" width="19.77734375" bestFit="1" customWidth="1"/>
    <col min="2" max="2" width="30.88671875" customWidth="1"/>
    <col min="3" max="3" width="14.109375" customWidth="1"/>
    <col min="4" max="4" width="14.5546875" bestFit="1" customWidth="1"/>
    <col min="5" max="6" width="17.21875" customWidth="1"/>
    <col min="7" max="7" width="17.77734375" bestFit="1" customWidth="1"/>
    <col min="8" max="8" width="26.6640625" customWidth="1"/>
    <col min="9" max="9" width="10.5546875" bestFit="1" customWidth="1"/>
    <col min="11" max="11" width="11.6640625" bestFit="1" customWidth="1"/>
  </cols>
  <sheetData>
    <row r="1" spans="1:11" ht="19.8" customHeight="1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27</v>
      </c>
      <c r="F1" s="4" t="s">
        <v>26</v>
      </c>
      <c r="G1" s="4" t="s">
        <v>3</v>
      </c>
      <c r="H1" s="4" t="s">
        <v>25</v>
      </c>
    </row>
    <row r="2" spans="1:11" x14ac:dyDescent="0.3">
      <c r="A2" s="2" cm="1">
        <f t="array" aca="1" ref="A2:A201" ca="1">INDEX(_xlfn.UNIQUE(_xlfn.RANDARRAY(200^2, 1, 1, 7000, TRUE)), _xlfn.SEQUENCE(200))</f>
        <v>4049</v>
      </c>
      <c r="B2" t="str">
        <f ca="1">D2 &amp; " - Wachtwoord"</f>
        <v>MOW - Wachtwoord</v>
      </c>
      <c r="C2" t="str" cm="1">
        <f t="array" aca="1" ref="C2" ca="1">INDEX(Sectie,RANDBETWEEN(1,ROWS(Sectie)),1)</f>
        <v>Openbaar</v>
      </c>
      <c r="D2" t="str" cm="1">
        <f t="array" aca="1" ref="D2" ca="1">IF(C2="Staf",INDEX(Staf,RANDBETWEEN(1,ROWS(Staf)),1),INDEX(Openbaar,RANDBETWEEN(1,ROWS(Openbaar)),1))</f>
        <v>MOW</v>
      </c>
      <c r="E2" s="1">
        <f ca="1">IF(RAND()&gt;0.2, RANDBETWEEN(TODAY()-365,TODAY()),RANDBETWEEN(DATE(2020,1,1),TODAY()-365))</f>
        <v>45672</v>
      </c>
      <c r="F2" s="1" t="str">
        <f ca="1">IF(DATEDIF(E2,TODAY(),"d")&lt;=275,"Goed",IF(DATEDIF(E2,TODAY(),"d")&lt;=365,"Waarschuwing","Over datum"))</f>
        <v>Goed</v>
      </c>
      <c r="G2" t="str" cm="1">
        <f t="array" aca="1" ref="G2" ca="1">IF(F2 = "Goed", "",INDEX(Behandelaar,RANDBETWEEN(1,ROWS(Behandelaar)),1))</f>
        <v/>
      </c>
      <c r="H2" t="str" cm="1">
        <f t="array" aca="1" ref="H2" ca="1">IF(G2&lt;&gt;"",INDEX(Controlestatus,RANDBETWEEN(1,ROWS(Controlestatus)),1),"")</f>
        <v/>
      </c>
    </row>
    <row r="3" spans="1:11" x14ac:dyDescent="0.3">
      <c r="A3" s="2">
        <f ca="1"/>
        <v>4533</v>
      </c>
      <c r="B3" t="str">
        <f ca="1">D3 &amp; " - "</f>
        <v xml:space="preserve">MOW - </v>
      </c>
      <c r="C3" t="str" cm="1">
        <f t="array" aca="1" ref="C3" ca="1">INDEX(Sectie,RANDBETWEEN(1,ROWS(Sectie)),1)</f>
        <v>Openbaar</v>
      </c>
      <c r="D3" t="str" cm="1">
        <f t="array" aca="1" ref="D3" ca="1">IF(C3="Staf",INDEX(Staf,RANDBETWEEN(1,ROWS(Staf)),1),INDEX(Openbaar,RANDBETWEEN(1,ROWS(Openbaar)),1))</f>
        <v>MOW</v>
      </c>
      <c r="E3" s="1">
        <f t="shared" ref="E3:E66" ca="1" si="0">IF(RAND()&gt;0.2, RANDBETWEEN(TODAY()-365,TODAY()),RANDBETWEEN(DATE(2020,1,1),TODAY()-365))</f>
        <v>45742</v>
      </c>
      <c r="F3" s="1" t="str">
        <f t="shared" ref="F3:F66" ca="1" si="1">IF(DATEDIF(E3,TODAY(),"d")&lt;=275,"Goed",IF(DATEDIF(E3,TODAY(),"d")&lt;=365,"Waarschuwing","Over datum"))</f>
        <v>Goed</v>
      </c>
      <c r="G3" t="str" cm="1">
        <f t="array" aca="1" ref="G3" ca="1">IF(F3 = "Goed", "",INDEX(Behandelaar,RANDBETWEEN(1,ROWS(Behandelaar)),1))</f>
        <v/>
      </c>
      <c r="H3" t="str" cm="1">
        <f t="array" aca="1" ref="H3" ca="1">IF(G3&lt;&gt;"",INDEX(Controlestatus,RANDBETWEEN(1,ROWS(Controlestatus)),1),"")</f>
        <v/>
      </c>
    </row>
    <row r="4" spans="1:11" x14ac:dyDescent="0.3">
      <c r="A4" s="2">
        <f ca="1"/>
        <v>6237</v>
      </c>
      <c r="B4" t="str">
        <f t="shared" ref="B4:B66" ca="1" si="2">D4 &amp; " - "</f>
        <v xml:space="preserve">Werkplek - </v>
      </c>
      <c r="C4" t="str" cm="1">
        <f t="array" aca="1" ref="C4" ca="1">INDEX(Sectie,RANDBETWEEN(1,ROWS(Sectie)),1)</f>
        <v>Staf</v>
      </c>
      <c r="D4" t="str" cm="1">
        <f t="array" aca="1" ref="D4" ca="1">IF(C4="Staf",INDEX(Staf,RANDBETWEEN(1,ROWS(Staf)),1),INDEX(Openbaar,RANDBETWEEN(1,ROWS(Openbaar)),1))</f>
        <v>Werkplek</v>
      </c>
      <c r="E4" s="1">
        <f t="shared" ca="1" si="0"/>
        <v>45689</v>
      </c>
      <c r="F4" s="1" t="str">
        <f t="shared" ca="1" si="1"/>
        <v>Goed</v>
      </c>
      <c r="G4" t="str" cm="1">
        <f t="array" aca="1" ref="G4" ca="1">IF(F4 = "Goed", "",INDEX(Behandelaar,RANDBETWEEN(1,ROWS(Behandelaar)),1))</f>
        <v/>
      </c>
      <c r="H4" t="str" cm="1">
        <f t="array" aca="1" ref="H4" ca="1">IF(G4&lt;&gt;"",INDEX(Controlestatus,RANDBETWEEN(1,ROWS(Controlestatus)),1),"")</f>
        <v/>
      </c>
    </row>
    <row r="5" spans="1:11" x14ac:dyDescent="0.3">
      <c r="A5" s="2">
        <f ca="1"/>
        <v>4916</v>
      </c>
      <c r="B5" t="str">
        <f t="shared" ca="1" si="2"/>
        <v xml:space="preserve">ADV - </v>
      </c>
      <c r="C5" t="str" cm="1">
        <f t="array" aca="1" ref="C5" ca="1">INDEX(Sectie,RANDBETWEEN(1,ROWS(Sectie)),1)</f>
        <v>Openbaar</v>
      </c>
      <c r="D5" t="str" cm="1">
        <f t="array" aca="1" ref="D5" ca="1">IF(C5="Staf",INDEX(Staf,RANDBETWEEN(1,ROWS(Staf)),1),INDEX(Openbaar,RANDBETWEEN(1,ROWS(Openbaar)),1))</f>
        <v>ADV</v>
      </c>
      <c r="E5" s="1">
        <f t="shared" ca="1" si="0"/>
        <v>45692</v>
      </c>
      <c r="F5" s="1" t="str">
        <f t="shared" ca="1" si="1"/>
        <v>Goed</v>
      </c>
      <c r="G5" t="str" cm="1">
        <f t="array" aca="1" ref="G5" ca="1">IF(F5 = "Goed", "",INDEX(Behandelaar,RANDBETWEEN(1,ROWS(Behandelaar)),1))</f>
        <v/>
      </c>
      <c r="H5" t="str" cm="1">
        <f t="array" aca="1" ref="H5" ca="1">IF(G5&lt;&gt;"",INDEX(Controlestatus,RANDBETWEEN(1,ROWS(Controlestatus)),1),"")</f>
        <v/>
      </c>
    </row>
    <row r="6" spans="1:11" x14ac:dyDescent="0.3">
      <c r="A6" s="2">
        <f ca="1"/>
        <v>1496</v>
      </c>
      <c r="B6" t="str">
        <f t="shared" ca="1" si="2"/>
        <v xml:space="preserve">Printers - </v>
      </c>
      <c r="C6" t="str" cm="1">
        <f t="array" aca="1" ref="C6" ca="1">INDEX(Sectie,RANDBETWEEN(1,ROWS(Sectie)),1)</f>
        <v>Staf</v>
      </c>
      <c r="D6" t="str" cm="1">
        <f t="array" aca="1" ref="D6" ca="1">IF(C6="Staf",INDEX(Staf,RANDBETWEEN(1,ROWS(Staf)),1),INDEX(Openbaar,RANDBETWEEN(1,ROWS(Openbaar)),1))</f>
        <v>Printers</v>
      </c>
      <c r="E6" s="1">
        <f t="shared" ca="1" si="0"/>
        <v>44751</v>
      </c>
      <c r="F6" s="1" t="str">
        <f t="shared" ca="1" si="1"/>
        <v>Over datum</v>
      </c>
      <c r="G6" t="str" cm="1">
        <f t="array" aca="1" ref="G6" ca="1">IF(F6 = "Goed", "",INDEX(Behandelaar,RANDBETWEEN(1,ROWS(Behandelaar)),1))</f>
        <v/>
      </c>
      <c r="H6" t="str" cm="1">
        <f t="array" aca="1" ref="H6" ca="1">IF(G6&lt;&gt;"",INDEX(Controlestatus,RANDBETWEEN(1,ROWS(Controlestatus)),1),"")</f>
        <v/>
      </c>
      <c r="K6" s="1"/>
    </row>
    <row r="7" spans="1:11" x14ac:dyDescent="0.3">
      <c r="A7" s="2">
        <f ca="1"/>
        <v>6972</v>
      </c>
      <c r="B7" t="str">
        <f t="shared" ca="1" si="2"/>
        <v xml:space="preserve">ADV - </v>
      </c>
      <c r="C7" t="str" cm="1">
        <f t="array" aca="1" ref="C7" ca="1">INDEX(Sectie,RANDBETWEEN(1,ROWS(Sectie)),1)</f>
        <v>Staf</v>
      </c>
      <c r="D7" t="str" cm="1">
        <f t="array" aca="1" ref="D7" ca="1">IF(C7="Staf",INDEX(Staf,RANDBETWEEN(1,ROWS(Staf)),1),INDEX(Openbaar,RANDBETWEEN(1,ROWS(Openbaar)),1))</f>
        <v>ADV</v>
      </c>
      <c r="E7" s="1">
        <f t="shared" ca="1" si="0"/>
        <v>45367</v>
      </c>
      <c r="F7" s="1" t="str">
        <f t="shared" ca="1" si="1"/>
        <v>Over datum</v>
      </c>
      <c r="G7" t="str" cm="1">
        <f t="array" aca="1" ref="G7" ca="1">IF(F7 = "Goed", "",INDEX(Behandelaar,RANDBETWEEN(1,ROWS(Behandelaar)),1))</f>
        <v>Erik van Ommeloord</v>
      </c>
      <c r="H7" t="str" cm="1">
        <f t="array" aca="1" ref="H7" ca="1">IF(G7&lt;&gt;"",INDEX(Controlestatus,RANDBETWEEN(1,ROWS(Controlestatus)),1),"")</f>
        <v>4 - Controle door collega</v>
      </c>
      <c r="K7" s="1"/>
    </row>
    <row r="8" spans="1:11" x14ac:dyDescent="0.3">
      <c r="A8" s="2">
        <f ca="1"/>
        <v>3601</v>
      </c>
      <c r="B8" t="str">
        <f t="shared" ca="1" si="2"/>
        <v xml:space="preserve">Printers - </v>
      </c>
      <c r="C8" t="str" cm="1">
        <f t="array" aca="1" ref="C8" ca="1">INDEX(Sectie,RANDBETWEEN(1,ROWS(Sectie)),1)</f>
        <v>Staf</v>
      </c>
      <c r="D8" t="str" cm="1">
        <f t="array" aca="1" ref="D8" ca="1">IF(C8="Staf",INDEX(Staf,RANDBETWEEN(1,ROWS(Staf)),1),INDEX(Openbaar,RANDBETWEEN(1,ROWS(Openbaar)),1))</f>
        <v>Printers</v>
      </c>
      <c r="E8" s="1">
        <f t="shared" ca="1" si="0"/>
        <v>45555</v>
      </c>
      <c r="F8" s="1" t="str">
        <f t="shared" ca="1" si="1"/>
        <v>Goed</v>
      </c>
      <c r="G8" t="str" cm="1">
        <f t="array" aca="1" ref="G8" ca="1">IF(F8 = "Goed", "",INDEX(Behandelaar,RANDBETWEEN(1,ROWS(Behandelaar)),1))</f>
        <v/>
      </c>
      <c r="H8" t="str" cm="1">
        <f t="array" aca="1" ref="H8" ca="1">IF(G8&lt;&gt;"",INDEX(Controlestatus,RANDBETWEEN(1,ROWS(Controlestatus)),1),"")</f>
        <v/>
      </c>
    </row>
    <row r="9" spans="1:11" x14ac:dyDescent="0.3">
      <c r="A9" s="2">
        <f ca="1"/>
        <v>4041</v>
      </c>
      <c r="B9" t="str">
        <f t="shared" ca="1" si="2"/>
        <v xml:space="preserve">ADV - </v>
      </c>
      <c r="C9" t="str" cm="1">
        <f t="array" aca="1" ref="C9" ca="1">INDEX(Sectie,RANDBETWEEN(1,ROWS(Sectie)),1)</f>
        <v>Openbaar</v>
      </c>
      <c r="D9" t="str" cm="1">
        <f t="array" aca="1" ref="D9" ca="1">IF(C9="Staf",INDEX(Staf,RANDBETWEEN(1,ROWS(Staf)),1),INDEX(Openbaar,RANDBETWEEN(1,ROWS(Openbaar)),1))</f>
        <v>ADV</v>
      </c>
      <c r="E9" s="1">
        <f t="shared" ca="1" si="0"/>
        <v>43902</v>
      </c>
      <c r="F9" s="1" t="str">
        <f t="shared" ca="1" si="1"/>
        <v>Over datum</v>
      </c>
      <c r="G9" t="str" cm="1">
        <f t="array" aca="1" ref="G9" ca="1">IF(F9 = "Goed", "",INDEX(Behandelaar,RANDBETWEEN(1,ROWS(Behandelaar)),1))</f>
        <v>Mark Kempf</v>
      </c>
      <c r="H9" t="str" cm="1">
        <f t="array" aca="1" ref="H9" ca="1">IF(G9&lt;&gt;"",INDEX(Controlestatus,RANDBETWEEN(1,ROWS(Controlestatus)),1),"")</f>
        <v>2 - Controle taalgebruik</v>
      </c>
    </row>
    <row r="10" spans="1:11" x14ac:dyDescent="0.3">
      <c r="A10" s="2">
        <f ca="1"/>
        <v>1268</v>
      </c>
      <c r="B10" t="str">
        <f t="shared" ca="1" si="2"/>
        <v xml:space="preserve">ADV - </v>
      </c>
      <c r="C10" t="str" cm="1">
        <f t="array" aca="1" ref="C10" ca="1">INDEX(Sectie,RANDBETWEEN(1,ROWS(Sectie)),1)</f>
        <v>Staf</v>
      </c>
      <c r="D10" t="str" cm="1">
        <f t="array" aca="1" ref="D10" ca="1">IF(C10="Staf",INDEX(Staf,RANDBETWEEN(1,ROWS(Staf)),1),INDEX(Openbaar,RANDBETWEEN(1,ROWS(Openbaar)),1))</f>
        <v>ADV</v>
      </c>
      <c r="E10" s="1">
        <f t="shared" ca="1" si="0"/>
        <v>45757</v>
      </c>
      <c r="F10" s="1" t="str">
        <f t="shared" ca="1" si="1"/>
        <v>Goed</v>
      </c>
      <c r="G10" t="str" cm="1">
        <f t="array" aca="1" ref="G10" ca="1">IF(F10 = "Goed", "",INDEX(Behandelaar,RANDBETWEEN(1,ROWS(Behandelaar)),1))</f>
        <v/>
      </c>
      <c r="H10" t="str" cm="1">
        <f t="array" aca="1" ref="H10" ca="1">IF(G10&lt;&gt;"",INDEX(Controlestatus,RANDBETWEEN(1,ROWS(Controlestatus)),1),"")</f>
        <v/>
      </c>
    </row>
    <row r="11" spans="1:11" x14ac:dyDescent="0.3">
      <c r="A11" s="2">
        <f ca="1"/>
        <v>5518</v>
      </c>
      <c r="B11" t="str">
        <f t="shared" ca="1" si="2"/>
        <v xml:space="preserve">Printers - </v>
      </c>
      <c r="C11" t="str" cm="1">
        <f t="array" aca="1" ref="C11" ca="1">INDEX(Sectie,RANDBETWEEN(1,ROWS(Sectie)),1)</f>
        <v>Openbaar</v>
      </c>
      <c r="D11" t="str" cm="1">
        <f t="array" aca="1" ref="D11" ca="1">IF(C11="Staf",INDEX(Staf,RANDBETWEEN(1,ROWS(Staf)),1),INDEX(Openbaar,RANDBETWEEN(1,ROWS(Openbaar)),1))</f>
        <v>Printers</v>
      </c>
      <c r="E11" s="1">
        <f t="shared" ca="1" si="0"/>
        <v>45750</v>
      </c>
      <c r="F11" s="1" t="str">
        <f t="shared" ca="1" si="1"/>
        <v>Goed</v>
      </c>
      <c r="G11" t="str" cm="1">
        <f t="array" aca="1" ref="G11" ca="1">IF(F11 = "Goed", "",INDEX(Behandelaar,RANDBETWEEN(1,ROWS(Behandelaar)),1))</f>
        <v/>
      </c>
      <c r="H11" t="str" cm="1">
        <f t="array" aca="1" ref="H11" ca="1">IF(G11&lt;&gt;"",INDEX(Controlestatus,RANDBETWEEN(1,ROWS(Controlestatus)),1),"")</f>
        <v/>
      </c>
    </row>
    <row r="12" spans="1:11" x14ac:dyDescent="0.3">
      <c r="A12" s="2">
        <f ca="1"/>
        <v>1854</v>
      </c>
      <c r="B12" t="str">
        <f t="shared" ca="1" si="2"/>
        <v xml:space="preserve">MOW - </v>
      </c>
      <c r="C12" t="str" cm="1">
        <f t="array" aca="1" ref="C12" ca="1">INDEX(Sectie,RANDBETWEEN(1,ROWS(Sectie)),1)</f>
        <v>Staf</v>
      </c>
      <c r="D12" t="str" cm="1">
        <f t="array" aca="1" ref="D12" ca="1">IF(C12="Staf",INDEX(Staf,RANDBETWEEN(1,ROWS(Staf)),1),INDEX(Openbaar,RANDBETWEEN(1,ROWS(Openbaar)),1))</f>
        <v>MOW</v>
      </c>
      <c r="E12" s="1">
        <f t="shared" ca="1" si="0"/>
        <v>45738</v>
      </c>
      <c r="F12" s="1" t="str">
        <f t="shared" ca="1" si="1"/>
        <v>Goed</v>
      </c>
      <c r="G12" t="str" cm="1">
        <f t="array" aca="1" ref="G12" ca="1">IF(F12 = "Goed", "",INDEX(Behandelaar,RANDBETWEEN(1,ROWS(Behandelaar)),1))</f>
        <v/>
      </c>
      <c r="H12" t="str" cm="1">
        <f t="array" aca="1" ref="H12" ca="1">IF(G12&lt;&gt;"",INDEX(Controlestatus,RANDBETWEEN(1,ROWS(Controlestatus)),1),"")</f>
        <v/>
      </c>
    </row>
    <row r="13" spans="1:11" x14ac:dyDescent="0.3">
      <c r="A13" s="2">
        <f ca="1"/>
        <v>3819</v>
      </c>
      <c r="B13" t="str">
        <f t="shared" ca="1" si="2"/>
        <v xml:space="preserve">Account - </v>
      </c>
      <c r="C13" t="str" cm="1">
        <f t="array" aca="1" ref="C13" ca="1">INDEX(Sectie,RANDBETWEEN(1,ROWS(Sectie)),1)</f>
        <v>Staf</v>
      </c>
      <c r="D13" t="str" cm="1">
        <f t="array" aca="1" ref="D13" ca="1">IF(C13="Staf",INDEX(Staf,RANDBETWEEN(1,ROWS(Staf)),1),INDEX(Openbaar,RANDBETWEEN(1,ROWS(Openbaar)),1))</f>
        <v>Account</v>
      </c>
      <c r="E13" s="1">
        <f t="shared" ca="1" si="0"/>
        <v>45747</v>
      </c>
      <c r="F13" s="1" t="str">
        <f t="shared" ca="1" si="1"/>
        <v>Goed</v>
      </c>
      <c r="G13" t="str" cm="1">
        <f t="array" aca="1" ref="G13" ca="1">IF(F13 = "Goed", "",INDEX(Behandelaar,RANDBETWEEN(1,ROWS(Behandelaar)),1))</f>
        <v/>
      </c>
      <c r="H13" t="str" cm="1">
        <f t="array" aca="1" ref="H13" ca="1">IF(G13&lt;&gt;"",INDEX(Controlestatus,RANDBETWEEN(1,ROWS(Controlestatus)),1),"")</f>
        <v/>
      </c>
    </row>
    <row r="14" spans="1:11" x14ac:dyDescent="0.3">
      <c r="A14" s="2">
        <f ca="1"/>
        <v>6025</v>
      </c>
      <c r="B14" t="str">
        <f t="shared" ca="1" si="2"/>
        <v xml:space="preserve">Account - </v>
      </c>
      <c r="C14" t="str" cm="1">
        <f t="array" aca="1" ref="C14" ca="1">INDEX(Sectie,RANDBETWEEN(1,ROWS(Sectie)),1)</f>
        <v>Openbaar</v>
      </c>
      <c r="D14" t="str" cm="1">
        <f t="array" aca="1" ref="D14" ca="1">IF(C14="Staf",INDEX(Staf,RANDBETWEEN(1,ROWS(Staf)),1),INDEX(Openbaar,RANDBETWEEN(1,ROWS(Openbaar)),1))</f>
        <v>Account</v>
      </c>
      <c r="E14" s="1">
        <f t="shared" ca="1" si="0"/>
        <v>45766</v>
      </c>
      <c r="F14" s="1" t="str">
        <f t="shared" ca="1" si="1"/>
        <v>Goed</v>
      </c>
      <c r="G14" t="str" cm="1">
        <f t="array" aca="1" ref="G14" ca="1">IF(F14 = "Goed", "",INDEX(Behandelaar,RANDBETWEEN(1,ROWS(Behandelaar)),1))</f>
        <v/>
      </c>
      <c r="H14" t="str" cm="1">
        <f t="array" aca="1" ref="H14" ca="1">IF(G14&lt;&gt;"",INDEX(Controlestatus,RANDBETWEEN(1,ROWS(Controlestatus)),1),"")</f>
        <v/>
      </c>
    </row>
    <row r="15" spans="1:11" x14ac:dyDescent="0.3">
      <c r="A15" s="2">
        <f ca="1"/>
        <v>4499</v>
      </c>
      <c r="B15" t="str">
        <f t="shared" ca="1" si="2"/>
        <v xml:space="preserve">Microsoft Office - </v>
      </c>
      <c r="C15" t="str" cm="1">
        <f t="array" aca="1" ref="C15" ca="1">INDEX(Sectie,RANDBETWEEN(1,ROWS(Sectie)),1)</f>
        <v>Openbaar</v>
      </c>
      <c r="D15" t="str" cm="1">
        <f t="array" aca="1" ref="D15" ca="1">IF(C15="Staf",INDEX(Staf,RANDBETWEEN(1,ROWS(Staf)),1),INDEX(Openbaar,RANDBETWEEN(1,ROWS(Openbaar)),1))</f>
        <v>Microsoft Office</v>
      </c>
      <c r="E15" s="1">
        <f t="shared" ca="1" si="0"/>
        <v>45545</v>
      </c>
      <c r="F15" s="1" t="str">
        <f t="shared" ca="1" si="1"/>
        <v>Goed</v>
      </c>
      <c r="G15" t="str" cm="1">
        <f t="array" aca="1" ref="G15" ca="1">IF(F15 = "Goed", "",INDEX(Behandelaar,RANDBETWEEN(1,ROWS(Behandelaar)),1))</f>
        <v/>
      </c>
      <c r="H15" t="str" cm="1">
        <f t="array" aca="1" ref="H15" ca="1">IF(G15&lt;&gt;"",INDEX(Controlestatus,RANDBETWEEN(1,ROWS(Controlestatus)),1),"")</f>
        <v/>
      </c>
    </row>
    <row r="16" spans="1:11" x14ac:dyDescent="0.3">
      <c r="A16" s="2">
        <f ca="1"/>
        <v>2550</v>
      </c>
      <c r="B16" t="str">
        <f t="shared" ca="1" si="2"/>
        <v xml:space="preserve">Printers - </v>
      </c>
      <c r="C16" t="str" cm="1">
        <f t="array" aca="1" ref="C16" ca="1">INDEX(Sectie,RANDBETWEEN(1,ROWS(Sectie)),1)</f>
        <v>Staf</v>
      </c>
      <c r="D16" t="str" cm="1">
        <f t="array" aca="1" ref="D16" ca="1">IF(C16="Staf",INDEX(Staf,RANDBETWEEN(1,ROWS(Staf)),1),INDEX(Openbaar,RANDBETWEEN(1,ROWS(Openbaar)),1))</f>
        <v>Printers</v>
      </c>
      <c r="E16" s="1">
        <f t="shared" ca="1" si="0"/>
        <v>45787</v>
      </c>
      <c r="F16" s="1" t="str">
        <f t="shared" ca="1" si="1"/>
        <v>Goed</v>
      </c>
      <c r="G16" t="str" cm="1">
        <f t="array" aca="1" ref="G16" ca="1">IF(F16 = "Goed", "",INDEX(Behandelaar,RANDBETWEEN(1,ROWS(Behandelaar)),1))</f>
        <v/>
      </c>
      <c r="H16" t="str" cm="1">
        <f t="array" aca="1" ref="H16" ca="1">IF(G16&lt;&gt;"",INDEX(Controlestatus,RANDBETWEEN(1,ROWS(Controlestatus)),1),"")</f>
        <v/>
      </c>
    </row>
    <row r="17" spans="1:8" x14ac:dyDescent="0.3">
      <c r="A17" s="2">
        <f ca="1"/>
        <v>6592</v>
      </c>
      <c r="B17" t="str">
        <f t="shared" ca="1" si="2"/>
        <v xml:space="preserve">Werkplek - </v>
      </c>
      <c r="C17" t="str" cm="1">
        <f t="array" aca="1" ref="C17" ca="1">INDEX(Sectie,RANDBETWEEN(1,ROWS(Sectie)),1)</f>
        <v>Openbaar</v>
      </c>
      <c r="D17" t="str" cm="1">
        <f t="array" aca="1" ref="D17" ca="1">IF(C17="Staf",INDEX(Staf,RANDBETWEEN(1,ROWS(Staf)),1),INDEX(Openbaar,RANDBETWEEN(1,ROWS(Openbaar)),1))</f>
        <v>Werkplek</v>
      </c>
      <c r="E17" s="1">
        <f t="shared" ca="1" si="0"/>
        <v>45669</v>
      </c>
      <c r="F17" s="1" t="str">
        <f t="shared" ca="1" si="1"/>
        <v>Goed</v>
      </c>
      <c r="G17" t="str" cm="1">
        <f t="array" aca="1" ref="G17" ca="1">IF(F17 = "Goed", "",INDEX(Behandelaar,RANDBETWEEN(1,ROWS(Behandelaar)),1))</f>
        <v/>
      </c>
      <c r="H17" t="str" cm="1">
        <f t="array" aca="1" ref="H17" ca="1">IF(G17&lt;&gt;"",INDEX(Controlestatus,RANDBETWEEN(1,ROWS(Controlestatus)),1),"")</f>
        <v/>
      </c>
    </row>
    <row r="18" spans="1:8" x14ac:dyDescent="0.3">
      <c r="A18" s="2">
        <f ca="1"/>
        <v>5112</v>
      </c>
      <c r="B18" t="str">
        <f t="shared" ca="1" si="2"/>
        <v xml:space="preserve">Account - </v>
      </c>
      <c r="C18" t="str" cm="1">
        <f t="array" aca="1" ref="C18" ca="1">INDEX(Sectie,RANDBETWEEN(1,ROWS(Sectie)),1)</f>
        <v>Openbaar</v>
      </c>
      <c r="D18" t="str" cm="1">
        <f t="array" aca="1" ref="D18" ca="1">IF(C18="Staf",INDEX(Staf,RANDBETWEEN(1,ROWS(Staf)),1),INDEX(Openbaar,RANDBETWEEN(1,ROWS(Openbaar)),1))</f>
        <v>Account</v>
      </c>
      <c r="E18" s="1">
        <f t="shared" ca="1" si="0"/>
        <v>45510</v>
      </c>
      <c r="F18" s="1" t="str">
        <f t="shared" ca="1" si="1"/>
        <v>Waarschuwing</v>
      </c>
      <c r="G18" t="str" cm="1">
        <f t="array" aca="1" ref="G18" ca="1">IF(F18 = "Goed", "",INDEX(Behandelaar,RANDBETWEEN(1,ROWS(Behandelaar)),1))</f>
        <v>Jacqueline Groots</v>
      </c>
      <c r="H18" t="str" cm="1">
        <f t="array" aca="1" ref="H18" ca="1">IF(G18&lt;&gt;"",INDEX(Controlestatus,RANDBETWEEN(1,ROWS(Controlestatus)),1),"")</f>
        <v>3 - In afwachting van derden</v>
      </c>
    </row>
    <row r="19" spans="1:8" x14ac:dyDescent="0.3">
      <c r="A19" s="2">
        <f ca="1"/>
        <v>3224</v>
      </c>
      <c r="B19" t="str">
        <f t="shared" ca="1" si="2"/>
        <v xml:space="preserve">ADV - </v>
      </c>
      <c r="C19" t="str" cm="1">
        <f t="array" aca="1" ref="C19" ca="1">INDEX(Sectie,RANDBETWEEN(1,ROWS(Sectie)),1)</f>
        <v>Staf</v>
      </c>
      <c r="D19" t="str" cm="1">
        <f t="array" aca="1" ref="D19" ca="1">IF(C19="Staf",INDEX(Staf,RANDBETWEEN(1,ROWS(Staf)),1),INDEX(Openbaar,RANDBETWEEN(1,ROWS(Openbaar)),1))</f>
        <v>ADV</v>
      </c>
      <c r="E19" s="1">
        <f t="shared" ca="1" si="0"/>
        <v>45654</v>
      </c>
      <c r="F19" s="1" t="str">
        <f t="shared" ca="1" si="1"/>
        <v>Goed</v>
      </c>
      <c r="G19" t="str" cm="1">
        <f t="array" aca="1" ref="G19" ca="1">IF(F19 = "Goed", "",INDEX(Behandelaar,RANDBETWEEN(1,ROWS(Behandelaar)),1))</f>
        <v/>
      </c>
      <c r="H19" t="str" cm="1">
        <f t="array" aca="1" ref="H19" ca="1">IF(G19&lt;&gt;"",INDEX(Controlestatus,RANDBETWEEN(1,ROWS(Controlestatus)),1),"")</f>
        <v/>
      </c>
    </row>
    <row r="20" spans="1:8" x14ac:dyDescent="0.3">
      <c r="A20" s="2">
        <f ca="1"/>
        <v>3710</v>
      </c>
      <c r="B20" t="str">
        <f t="shared" ca="1" si="2"/>
        <v xml:space="preserve">Microsoft Office - </v>
      </c>
      <c r="C20" t="str" cm="1">
        <f t="array" aca="1" ref="C20" ca="1">INDEX(Sectie,RANDBETWEEN(1,ROWS(Sectie)),1)</f>
        <v>Staf</v>
      </c>
      <c r="D20" t="str" cm="1">
        <f t="array" aca="1" ref="D20" ca="1">IF(C20="Staf",INDEX(Staf,RANDBETWEEN(1,ROWS(Staf)),1),INDEX(Openbaar,RANDBETWEEN(1,ROWS(Openbaar)),1))</f>
        <v>Microsoft Office</v>
      </c>
      <c r="E20" s="1">
        <f t="shared" ca="1" si="0"/>
        <v>45671</v>
      </c>
      <c r="F20" s="1" t="str">
        <f t="shared" ca="1" si="1"/>
        <v>Goed</v>
      </c>
      <c r="G20" t="str" cm="1">
        <f t="array" aca="1" ref="G20" ca="1">IF(F20 = "Goed", "",INDEX(Behandelaar,RANDBETWEEN(1,ROWS(Behandelaar)),1))</f>
        <v/>
      </c>
      <c r="H20" t="str" cm="1">
        <f t="array" aca="1" ref="H20" ca="1">IF(G20&lt;&gt;"",INDEX(Controlestatus,RANDBETWEEN(1,ROWS(Controlestatus)),1),"")</f>
        <v/>
      </c>
    </row>
    <row r="21" spans="1:8" x14ac:dyDescent="0.3">
      <c r="A21" s="2">
        <f ca="1"/>
        <v>3571</v>
      </c>
      <c r="B21" t="str">
        <f t="shared" ca="1" si="2"/>
        <v xml:space="preserve">Werkplek - </v>
      </c>
      <c r="C21" t="str" cm="1">
        <f t="array" aca="1" ref="C21" ca="1">INDEX(Sectie,RANDBETWEEN(1,ROWS(Sectie)),1)</f>
        <v>Openbaar</v>
      </c>
      <c r="D21" t="str" cm="1">
        <f t="array" aca="1" ref="D21" ca="1">IF(C21="Staf",INDEX(Staf,RANDBETWEEN(1,ROWS(Staf)),1),INDEX(Openbaar,RANDBETWEEN(1,ROWS(Openbaar)),1))</f>
        <v>Werkplek</v>
      </c>
      <c r="E21" s="1">
        <f t="shared" ca="1" si="0"/>
        <v>45643</v>
      </c>
      <c r="F21" s="1" t="str">
        <f t="shared" ca="1" si="1"/>
        <v>Goed</v>
      </c>
      <c r="G21" t="str" cm="1">
        <f t="array" aca="1" ref="G21" ca="1">IF(F21 = "Goed", "",INDEX(Behandelaar,RANDBETWEEN(1,ROWS(Behandelaar)),1))</f>
        <v/>
      </c>
      <c r="H21" t="str" cm="1">
        <f t="array" aca="1" ref="H21" ca="1">IF(G21&lt;&gt;"",INDEX(Controlestatus,RANDBETWEEN(1,ROWS(Controlestatus)),1),"")</f>
        <v/>
      </c>
    </row>
    <row r="22" spans="1:8" x14ac:dyDescent="0.3">
      <c r="A22" s="2">
        <f ca="1"/>
        <v>3352</v>
      </c>
      <c r="B22" t="str">
        <f t="shared" ca="1" si="2"/>
        <v xml:space="preserve">ADV - </v>
      </c>
      <c r="C22" t="str" cm="1">
        <f t="array" aca="1" ref="C22" ca="1">INDEX(Sectie,RANDBETWEEN(1,ROWS(Sectie)),1)</f>
        <v>Openbaar</v>
      </c>
      <c r="D22" t="str" cm="1">
        <f t="array" aca="1" ref="D22" ca="1">IF(C22="Staf",INDEX(Staf,RANDBETWEEN(1,ROWS(Staf)),1),INDEX(Openbaar,RANDBETWEEN(1,ROWS(Openbaar)),1))</f>
        <v>ADV</v>
      </c>
      <c r="E22" s="1">
        <f t="shared" ca="1" si="0"/>
        <v>44567</v>
      </c>
      <c r="F22" s="1" t="str">
        <f t="shared" ca="1" si="1"/>
        <v>Over datum</v>
      </c>
      <c r="G22" t="str" cm="1">
        <f t="array" aca="1" ref="G22" ca="1">IF(F22 = "Goed", "",INDEX(Behandelaar,RANDBETWEEN(1,ROWS(Behandelaar)),1))</f>
        <v/>
      </c>
      <c r="H22" t="str" cm="1">
        <f t="array" aca="1" ref="H22" ca="1">IF(G22&lt;&gt;"",INDEX(Controlestatus,RANDBETWEEN(1,ROWS(Controlestatus)),1),"")</f>
        <v/>
      </c>
    </row>
    <row r="23" spans="1:8" x14ac:dyDescent="0.3">
      <c r="A23" s="2">
        <f ca="1"/>
        <v>3453</v>
      </c>
      <c r="B23" t="str">
        <f t="shared" ca="1" si="2"/>
        <v xml:space="preserve">ADV - </v>
      </c>
      <c r="C23" t="str" cm="1">
        <f t="array" aca="1" ref="C23" ca="1">INDEX(Sectie,RANDBETWEEN(1,ROWS(Sectie)),1)</f>
        <v>Openbaar</v>
      </c>
      <c r="D23" t="str" cm="1">
        <f t="array" aca="1" ref="D23" ca="1">IF(C23="Staf",INDEX(Staf,RANDBETWEEN(1,ROWS(Staf)),1),INDEX(Openbaar,RANDBETWEEN(1,ROWS(Openbaar)),1))</f>
        <v>ADV</v>
      </c>
      <c r="E23" s="1">
        <f t="shared" ca="1" si="0"/>
        <v>45086</v>
      </c>
      <c r="F23" s="1" t="str">
        <f t="shared" ca="1" si="1"/>
        <v>Over datum</v>
      </c>
      <c r="G23" t="str" cm="1">
        <f t="array" aca="1" ref="G23" ca="1">IF(F23 = "Goed", "",INDEX(Behandelaar,RANDBETWEEN(1,ROWS(Behandelaar)),1))</f>
        <v>Mark Kempf</v>
      </c>
      <c r="H23" t="str" cm="1">
        <f t="array" aca="1" ref="H23" ca="1">IF(G23&lt;&gt;"",INDEX(Controlestatus,RANDBETWEEN(1,ROWS(Controlestatus)),1),"")</f>
        <v>4 - Controle door collega</v>
      </c>
    </row>
    <row r="24" spans="1:8" x14ac:dyDescent="0.3">
      <c r="A24" s="2">
        <f ca="1"/>
        <v>1163</v>
      </c>
      <c r="B24" t="str">
        <f t="shared" ca="1" si="2"/>
        <v xml:space="preserve">MOW - </v>
      </c>
      <c r="C24" t="str" cm="1">
        <f t="array" aca="1" ref="C24" ca="1">INDEX(Sectie,RANDBETWEEN(1,ROWS(Sectie)),1)</f>
        <v>Staf</v>
      </c>
      <c r="D24" t="str" cm="1">
        <f t="array" aca="1" ref="D24" ca="1">IF(C24="Staf",INDEX(Staf,RANDBETWEEN(1,ROWS(Staf)),1),INDEX(Openbaar,RANDBETWEEN(1,ROWS(Openbaar)),1))</f>
        <v>MOW</v>
      </c>
      <c r="E24" s="1">
        <f t="shared" ca="1" si="0"/>
        <v>45784</v>
      </c>
      <c r="F24" s="1" t="str">
        <f t="shared" ca="1" si="1"/>
        <v>Goed</v>
      </c>
      <c r="G24" t="str" cm="1">
        <f t="array" aca="1" ref="G24" ca="1">IF(F24 = "Goed", "",INDEX(Behandelaar,RANDBETWEEN(1,ROWS(Behandelaar)),1))</f>
        <v/>
      </c>
      <c r="H24" t="str" cm="1">
        <f t="array" aca="1" ref="H24" ca="1">IF(G24&lt;&gt;"",INDEX(Controlestatus,RANDBETWEEN(1,ROWS(Controlestatus)),1),"")</f>
        <v/>
      </c>
    </row>
    <row r="25" spans="1:8" x14ac:dyDescent="0.3">
      <c r="A25" s="2">
        <f ca="1"/>
        <v>4102</v>
      </c>
      <c r="B25" t="str">
        <f t="shared" ca="1" si="2"/>
        <v xml:space="preserve">ADV - </v>
      </c>
      <c r="C25" t="str" cm="1">
        <f t="array" aca="1" ref="C25" ca="1">INDEX(Sectie,RANDBETWEEN(1,ROWS(Sectie)),1)</f>
        <v>Staf</v>
      </c>
      <c r="D25" t="str" cm="1">
        <f t="array" aca="1" ref="D25" ca="1">IF(C25="Staf",INDEX(Staf,RANDBETWEEN(1,ROWS(Staf)),1),INDEX(Openbaar,RANDBETWEEN(1,ROWS(Openbaar)),1))</f>
        <v>ADV</v>
      </c>
      <c r="E25" s="1">
        <f t="shared" ca="1" si="0"/>
        <v>44505</v>
      </c>
      <c r="F25" s="1" t="str">
        <f t="shared" ca="1" si="1"/>
        <v>Over datum</v>
      </c>
      <c r="G25" t="str" cm="1">
        <f t="array" aca="1" ref="G25" ca="1">IF(F25 = "Goed", "",INDEX(Behandelaar,RANDBETWEEN(1,ROWS(Behandelaar)),1))</f>
        <v>Marcella d'Angere</v>
      </c>
      <c r="H25" t="str" cm="1">
        <f t="array" aca="1" ref="H25" ca="1">IF(G25&lt;&gt;"",INDEX(Controlestatus,RANDBETWEEN(1,ROWS(Controlestatus)),1),"")</f>
        <v>2 - Controle taalgebruik</v>
      </c>
    </row>
    <row r="26" spans="1:8" x14ac:dyDescent="0.3">
      <c r="A26" s="2">
        <f ca="1"/>
        <v>973</v>
      </c>
      <c r="B26" t="str">
        <f t="shared" ca="1" si="2"/>
        <v xml:space="preserve">MOW - </v>
      </c>
      <c r="C26" t="str" cm="1">
        <f t="array" aca="1" ref="C26" ca="1">INDEX(Sectie,RANDBETWEEN(1,ROWS(Sectie)),1)</f>
        <v>Openbaar</v>
      </c>
      <c r="D26" t="str" cm="1">
        <f t="array" aca="1" ref="D26" ca="1">IF(C26="Staf",INDEX(Staf,RANDBETWEEN(1,ROWS(Staf)),1),INDEX(Openbaar,RANDBETWEEN(1,ROWS(Openbaar)),1))</f>
        <v>MOW</v>
      </c>
      <c r="E26" s="1">
        <f t="shared" ca="1" si="0"/>
        <v>45740</v>
      </c>
      <c r="F26" s="1" t="str">
        <f t="shared" ca="1" si="1"/>
        <v>Goed</v>
      </c>
      <c r="G26" t="str" cm="1">
        <f t="array" aca="1" ref="G26" ca="1">IF(F26 = "Goed", "",INDEX(Behandelaar,RANDBETWEEN(1,ROWS(Behandelaar)),1))</f>
        <v/>
      </c>
      <c r="H26" t="str" cm="1">
        <f t="array" aca="1" ref="H26" ca="1">IF(G26&lt;&gt;"",INDEX(Controlestatus,RANDBETWEEN(1,ROWS(Controlestatus)),1),"")</f>
        <v/>
      </c>
    </row>
    <row r="27" spans="1:8" x14ac:dyDescent="0.3">
      <c r="A27" s="2">
        <f ca="1"/>
        <v>6092</v>
      </c>
      <c r="B27" t="str">
        <f t="shared" ca="1" si="2"/>
        <v xml:space="preserve">Microsoft Office - </v>
      </c>
      <c r="C27" t="str" cm="1">
        <f t="array" aca="1" ref="C27" ca="1">INDEX(Sectie,RANDBETWEEN(1,ROWS(Sectie)),1)</f>
        <v>Openbaar</v>
      </c>
      <c r="D27" t="str" cm="1">
        <f t="array" aca="1" ref="D27" ca="1">IF(C27="Staf",INDEX(Staf,RANDBETWEEN(1,ROWS(Staf)),1),INDEX(Openbaar,RANDBETWEEN(1,ROWS(Openbaar)),1))</f>
        <v>Microsoft Office</v>
      </c>
      <c r="E27" s="1">
        <f t="shared" ca="1" si="0"/>
        <v>45445</v>
      </c>
      <c r="F27" s="1" t="str">
        <f t="shared" ca="1" si="1"/>
        <v>Waarschuwing</v>
      </c>
      <c r="G27" t="str" cm="1">
        <f t="array" aca="1" ref="G27" ca="1">IF(F27 = "Goed", "",INDEX(Behandelaar,RANDBETWEEN(1,ROWS(Behandelaar)),1))</f>
        <v>Marcella d'Angere</v>
      </c>
      <c r="H27" t="str" cm="1">
        <f t="array" aca="1" ref="H27" ca="1">IF(G27&lt;&gt;"",INDEX(Controlestatus,RANDBETWEEN(1,ROWS(Controlestatus)),1),"")</f>
        <v>5 - Afgerond</v>
      </c>
    </row>
    <row r="28" spans="1:8" x14ac:dyDescent="0.3">
      <c r="A28" s="2">
        <f ca="1"/>
        <v>4180</v>
      </c>
      <c r="B28" t="str">
        <f t="shared" ca="1" si="2"/>
        <v xml:space="preserve">Microsoft Office - </v>
      </c>
      <c r="C28" t="str" cm="1">
        <f t="array" aca="1" ref="C28" ca="1">INDEX(Sectie,RANDBETWEEN(1,ROWS(Sectie)),1)</f>
        <v>Staf</v>
      </c>
      <c r="D28" t="str" cm="1">
        <f t="array" aca="1" ref="D28" ca="1">IF(C28="Staf",INDEX(Staf,RANDBETWEEN(1,ROWS(Staf)),1),INDEX(Openbaar,RANDBETWEEN(1,ROWS(Openbaar)),1))</f>
        <v>Microsoft Office</v>
      </c>
      <c r="E28" s="1">
        <f t="shared" ca="1" si="0"/>
        <v>45550</v>
      </c>
      <c r="F28" s="1" t="str">
        <f t="shared" ca="1" si="1"/>
        <v>Goed</v>
      </c>
      <c r="G28" t="str" cm="1">
        <f t="array" aca="1" ref="G28" ca="1">IF(F28 = "Goed", "",INDEX(Behandelaar,RANDBETWEEN(1,ROWS(Behandelaar)),1))</f>
        <v/>
      </c>
      <c r="H28" t="str" cm="1">
        <f t="array" aca="1" ref="H28" ca="1">IF(G28&lt;&gt;"",INDEX(Controlestatus,RANDBETWEEN(1,ROWS(Controlestatus)),1),"")</f>
        <v/>
      </c>
    </row>
    <row r="29" spans="1:8" x14ac:dyDescent="0.3">
      <c r="A29" s="2">
        <f ca="1"/>
        <v>6066</v>
      </c>
      <c r="B29" t="str">
        <f t="shared" ca="1" si="2"/>
        <v xml:space="preserve">Account - </v>
      </c>
      <c r="C29" t="str" cm="1">
        <f t="array" aca="1" ref="C29" ca="1">INDEX(Sectie,RANDBETWEEN(1,ROWS(Sectie)),1)</f>
        <v>Openbaar</v>
      </c>
      <c r="D29" t="str" cm="1">
        <f t="array" aca="1" ref="D29" ca="1">IF(C29="Staf",INDEX(Staf,RANDBETWEEN(1,ROWS(Staf)),1),INDEX(Openbaar,RANDBETWEEN(1,ROWS(Openbaar)),1))</f>
        <v>Account</v>
      </c>
      <c r="E29" s="1">
        <f t="shared" ca="1" si="0"/>
        <v>44351</v>
      </c>
      <c r="F29" s="1" t="str">
        <f t="shared" ca="1" si="1"/>
        <v>Over datum</v>
      </c>
      <c r="G29" t="str" cm="1">
        <f t="array" aca="1" ref="G29" ca="1">IF(F29 = "Goed", "",INDEX(Behandelaar,RANDBETWEEN(1,ROWS(Behandelaar)),1))</f>
        <v>Jacqueline Groots</v>
      </c>
      <c r="H29" t="str" cm="1">
        <f t="array" aca="1" ref="H29" ca="1">IF(G29&lt;&gt;"",INDEX(Controlestatus,RANDBETWEEN(1,ROWS(Controlestatus)),1),"")</f>
        <v>1 - Controle feiten</v>
      </c>
    </row>
    <row r="30" spans="1:8" x14ac:dyDescent="0.3">
      <c r="A30" s="2">
        <f ca="1"/>
        <v>1970</v>
      </c>
      <c r="B30" t="str">
        <f t="shared" ca="1" si="2"/>
        <v xml:space="preserve">Microsoft Office - </v>
      </c>
      <c r="C30" t="str" cm="1">
        <f t="array" aca="1" ref="C30" ca="1">INDEX(Sectie,RANDBETWEEN(1,ROWS(Sectie)),1)</f>
        <v>Openbaar</v>
      </c>
      <c r="D30" t="str" cm="1">
        <f t="array" aca="1" ref="D30" ca="1">IF(C30="Staf",INDEX(Staf,RANDBETWEEN(1,ROWS(Staf)),1),INDEX(Openbaar,RANDBETWEEN(1,ROWS(Openbaar)),1))</f>
        <v>Microsoft Office</v>
      </c>
      <c r="E30" s="1">
        <f t="shared" ca="1" si="0"/>
        <v>45581</v>
      </c>
      <c r="F30" s="1" t="str">
        <f t="shared" ca="1" si="1"/>
        <v>Goed</v>
      </c>
      <c r="G30" t="str" cm="1">
        <f t="array" aca="1" ref="G30" ca="1">IF(F30 = "Goed", "",INDEX(Behandelaar,RANDBETWEEN(1,ROWS(Behandelaar)),1))</f>
        <v/>
      </c>
      <c r="H30" t="str" cm="1">
        <f t="array" aca="1" ref="H30" ca="1">IF(G30&lt;&gt;"",INDEX(Controlestatus,RANDBETWEEN(1,ROWS(Controlestatus)),1),"")</f>
        <v/>
      </c>
    </row>
    <row r="31" spans="1:8" x14ac:dyDescent="0.3">
      <c r="A31" s="2">
        <f ca="1"/>
        <v>3888</v>
      </c>
      <c r="B31" t="str">
        <f t="shared" ca="1" si="2"/>
        <v xml:space="preserve">Microsoft Office - </v>
      </c>
      <c r="C31" t="str" cm="1">
        <f t="array" aca="1" ref="C31" ca="1">INDEX(Sectie,RANDBETWEEN(1,ROWS(Sectie)),1)</f>
        <v>Openbaar</v>
      </c>
      <c r="D31" t="str" cm="1">
        <f t="array" aca="1" ref="D31" ca="1">IF(C31="Staf",INDEX(Staf,RANDBETWEEN(1,ROWS(Staf)),1),INDEX(Openbaar,RANDBETWEEN(1,ROWS(Openbaar)),1))</f>
        <v>Microsoft Office</v>
      </c>
      <c r="E31" s="1">
        <f t="shared" ca="1" si="0"/>
        <v>45756</v>
      </c>
      <c r="F31" s="1" t="str">
        <f t="shared" ca="1" si="1"/>
        <v>Goed</v>
      </c>
      <c r="G31" t="str" cm="1">
        <f t="array" aca="1" ref="G31" ca="1">IF(F31 = "Goed", "",INDEX(Behandelaar,RANDBETWEEN(1,ROWS(Behandelaar)),1))</f>
        <v/>
      </c>
      <c r="H31" t="str" cm="1">
        <f t="array" aca="1" ref="H31" ca="1">IF(G31&lt;&gt;"",INDEX(Controlestatus,RANDBETWEEN(1,ROWS(Controlestatus)),1),"")</f>
        <v/>
      </c>
    </row>
    <row r="32" spans="1:8" x14ac:dyDescent="0.3">
      <c r="A32" s="2">
        <f ca="1"/>
        <v>2602</v>
      </c>
      <c r="B32" t="str">
        <f t="shared" ca="1" si="2"/>
        <v xml:space="preserve">MOW - </v>
      </c>
      <c r="C32" t="str" cm="1">
        <f t="array" aca="1" ref="C32" ca="1">INDEX(Sectie,RANDBETWEEN(1,ROWS(Sectie)),1)</f>
        <v>Openbaar</v>
      </c>
      <c r="D32" t="str" cm="1">
        <f t="array" aca="1" ref="D32" ca="1">IF(C32="Staf",INDEX(Staf,RANDBETWEEN(1,ROWS(Staf)),1),INDEX(Openbaar,RANDBETWEEN(1,ROWS(Openbaar)),1))</f>
        <v>MOW</v>
      </c>
      <c r="E32" s="1">
        <f t="shared" ca="1" si="0"/>
        <v>45579</v>
      </c>
      <c r="F32" s="1" t="str">
        <f t="shared" ca="1" si="1"/>
        <v>Goed</v>
      </c>
      <c r="G32" t="str" cm="1">
        <f t="array" aca="1" ref="G32" ca="1">IF(F32 = "Goed", "",INDEX(Behandelaar,RANDBETWEEN(1,ROWS(Behandelaar)),1))</f>
        <v/>
      </c>
      <c r="H32" t="str" cm="1">
        <f t="array" aca="1" ref="H32" ca="1">IF(G32&lt;&gt;"",INDEX(Controlestatus,RANDBETWEEN(1,ROWS(Controlestatus)),1),"")</f>
        <v/>
      </c>
    </row>
    <row r="33" spans="1:8" x14ac:dyDescent="0.3">
      <c r="A33" s="2">
        <f ca="1"/>
        <v>451</v>
      </c>
      <c r="B33" t="str">
        <f t="shared" ca="1" si="2"/>
        <v xml:space="preserve">Werkplek - </v>
      </c>
      <c r="C33" t="str" cm="1">
        <f t="array" aca="1" ref="C33" ca="1">INDEX(Sectie,RANDBETWEEN(1,ROWS(Sectie)),1)</f>
        <v>Openbaar</v>
      </c>
      <c r="D33" t="str" cm="1">
        <f t="array" aca="1" ref="D33" ca="1">IF(C33="Staf",INDEX(Staf,RANDBETWEEN(1,ROWS(Staf)),1),INDEX(Openbaar,RANDBETWEEN(1,ROWS(Openbaar)),1))</f>
        <v>Werkplek</v>
      </c>
      <c r="E33" s="1">
        <f t="shared" ca="1" si="0"/>
        <v>45746</v>
      </c>
      <c r="F33" s="1" t="str">
        <f t="shared" ca="1" si="1"/>
        <v>Goed</v>
      </c>
      <c r="G33" t="str" cm="1">
        <f t="array" aca="1" ref="G33" ca="1">IF(F33 = "Goed", "",INDEX(Behandelaar,RANDBETWEEN(1,ROWS(Behandelaar)),1))</f>
        <v/>
      </c>
      <c r="H33" t="str" cm="1">
        <f t="array" aca="1" ref="H33" ca="1">IF(G33&lt;&gt;"",INDEX(Controlestatus,RANDBETWEEN(1,ROWS(Controlestatus)),1),"")</f>
        <v/>
      </c>
    </row>
    <row r="34" spans="1:8" x14ac:dyDescent="0.3">
      <c r="A34" s="2">
        <f ca="1"/>
        <v>5833</v>
      </c>
      <c r="B34" t="str">
        <f t="shared" ca="1" si="2"/>
        <v xml:space="preserve">Werkplek - </v>
      </c>
      <c r="C34" t="str" cm="1">
        <f t="array" aca="1" ref="C34" ca="1">INDEX(Sectie,RANDBETWEEN(1,ROWS(Sectie)),1)</f>
        <v>Openbaar</v>
      </c>
      <c r="D34" t="str" cm="1">
        <f t="array" aca="1" ref="D34" ca="1">IF(C34="Staf",INDEX(Staf,RANDBETWEEN(1,ROWS(Staf)),1),INDEX(Openbaar,RANDBETWEEN(1,ROWS(Openbaar)),1))</f>
        <v>Werkplek</v>
      </c>
      <c r="E34" s="1">
        <f t="shared" ca="1" si="0"/>
        <v>45587</v>
      </c>
      <c r="F34" s="1" t="str">
        <f t="shared" ca="1" si="1"/>
        <v>Goed</v>
      </c>
      <c r="G34" t="str" cm="1">
        <f t="array" aca="1" ref="G34" ca="1">IF(F34 = "Goed", "",INDEX(Behandelaar,RANDBETWEEN(1,ROWS(Behandelaar)),1))</f>
        <v/>
      </c>
      <c r="H34" t="str" cm="1">
        <f t="array" aca="1" ref="H34" ca="1">IF(G34&lt;&gt;"",INDEX(Controlestatus,RANDBETWEEN(1,ROWS(Controlestatus)),1),"")</f>
        <v/>
      </c>
    </row>
    <row r="35" spans="1:8" x14ac:dyDescent="0.3">
      <c r="A35" s="2">
        <f ca="1"/>
        <v>4444</v>
      </c>
      <c r="B35" t="str">
        <f t="shared" ca="1" si="2"/>
        <v xml:space="preserve">Werkplek - </v>
      </c>
      <c r="C35" t="str" cm="1">
        <f t="array" aca="1" ref="C35" ca="1">INDEX(Sectie,RANDBETWEEN(1,ROWS(Sectie)),1)</f>
        <v>Openbaar</v>
      </c>
      <c r="D35" t="str" cm="1">
        <f t="array" aca="1" ref="D35" ca="1">IF(C35="Staf",INDEX(Staf,RANDBETWEEN(1,ROWS(Staf)),1),INDEX(Openbaar,RANDBETWEEN(1,ROWS(Openbaar)),1))</f>
        <v>Werkplek</v>
      </c>
      <c r="E35" s="1">
        <f t="shared" ca="1" si="0"/>
        <v>45464</v>
      </c>
      <c r="F35" s="1" t="str">
        <f t="shared" ca="1" si="1"/>
        <v>Waarschuwing</v>
      </c>
      <c r="G35" t="str" cm="1">
        <f t="array" aca="1" ref="G35" ca="1">IF(F35 = "Goed", "",INDEX(Behandelaar,RANDBETWEEN(1,ROWS(Behandelaar)),1))</f>
        <v/>
      </c>
      <c r="H35" t="str" cm="1">
        <f t="array" aca="1" ref="H35" ca="1">IF(G35&lt;&gt;"",INDEX(Controlestatus,RANDBETWEEN(1,ROWS(Controlestatus)),1),"")</f>
        <v/>
      </c>
    </row>
    <row r="36" spans="1:8" x14ac:dyDescent="0.3">
      <c r="A36" s="2">
        <f ca="1"/>
        <v>3575</v>
      </c>
      <c r="B36" t="str">
        <f t="shared" ca="1" si="2"/>
        <v xml:space="preserve">Printers - </v>
      </c>
      <c r="C36" t="str" cm="1">
        <f t="array" aca="1" ref="C36" ca="1">INDEX(Sectie,RANDBETWEEN(1,ROWS(Sectie)),1)</f>
        <v>Openbaar</v>
      </c>
      <c r="D36" t="str" cm="1">
        <f t="array" aca="1" ref="D36" ca="1">IF(C36="Staf",INDEX(Staf,RANDBETWEEN(1,ROWS(Staf)),1),INDEX(Openbaar,RANDBETWEEN(1,ROWS(Openbaar)),1))</f>
        <v>Printers</v>
      </c>
      <c r="E36" s="1">
        <f t="shared" ca="1" si="0"/>
        <v>45662</v>
      </c>
      <c r="F36" s="1" t="str">
        <f t="shared" ca="1" si="1"/>
        <v>Goed</v>
      </c>
      <c r="G36" t="str" cm="1">
        <f t="array" aca="1" ref="G36" ca="1">IF(F36 = "Goed", "",INDEX(Behandelaar,RANDBETWEEN(1,ROWS(Behandelaar)),1))</f>
        <v/>
      </c>
      <c r="H36" t="str" cm="1">
        <f t="array" aca="1" ref="H36" ca="1">IF(G36&lt;&gt;"",INDEX(Controlestatus,RANDBETWEEN(1,ROWS(Controlestatus)),1),"")</f>
        <v/>
      </c>
    </row>
    <row r="37" spans="1:8" x14ac:dyDescent="0.3">
      <c r="A37" s="2">
        <f ca="1"/>
        <v>2658</v>
      </c>
      <c r="B37" t="str">
        <f t="shared" ca="1" si="2"/>
        <v xml:space="preserve">Printers - </v>
      </c>
      <c r="C37" t="str" cm="1">
        <f t="array" aca="1" ref="C37" ca="1">INDEX(Sectie,RANDBETWEEN(1,ROWS(Sectie)),1)</f>
        <v>Openbaar</v>
      </c>
      <c r="D37" t="str" cm="1">
        <f t="array" aca="1" ref="D37" ca="1">IF(C37="Staf",INDEX(Staf,RANDBETWEEN(1,ROWS(Staf)),1),INDEX(Openbaar,RANDBETWEEN(1,ROWS(Openbaar)),1))</f>
        <v>Printers</v>
      </c>
      <c r="E37" s="1">
        <f t="shared" ca="1" si="0"/>
        <v>45685</v>
      </c>
      <c r="F37" s="1" t="str">
        <f t="shared" ca="1" si="1"/>
        <v>Goed</v>
      </c>
      <c r="G37" t="str" cm="1">
        <f t="array" aca="1" ref="G37" ca="1">IF(F37 = "Goed", "",INDEX(Behandelaar,RANDBETWEEN(1,ROWS(Behandelaar)),1))</f>
        <v/>
      </c>
      <c r="H37" t="str" cm="1">
        <f t="array" aca="1" ref="H37" ca="1">IF(G37&lt;&gt;"",INDEX(Controlestatus,RANDBETWEEN(1,ROWS(Controlestatus)),1),"")</f>
        <v/>
      </c>
    </row>
    <row r="38" spans="1:8" x14ac:dyDescent="0.3">
      <c r="A38" s="2">
        <f ca="1"/>
        <v>6881</v>
      </c>
      <c r="B38" t="str">
        <f t="shared" ca="1" si="2"/>
        <v xml:space="preserve">Account - </v>
      </c>
      <c r="C38" t="str" cm="1">
        <f t="array" aca="1" ref="C38" ca="1">INDEX(Sectie,RANDBETWEEN(1,ROWS(Sectie)),1)</f>
        <v>Staf</v>
      </c>
      <c r="D38" t="str" cm="1">
        <f t="array" aca="1" ref="D38" ca="1">IF(C38="Staf",INDEX(Staf,RANDBETWEEN(1,ROWS(Staf)),1),INDEX(Openbaar,RANDBETWEEN(1,ROWS(Openbaar)),1))</f>
        <v>Account</v>
      </c>
      <c r="E38" s="1">
        <f t="shared" ca="1" si="0"/>
        <v>45682</v>
      </c>
      <c r="F38" s="1" t="str">
        <f t="shared" ca="1" si="1"/>
        <v>Goed</v>
      </c>
      <c r="G38" t="str" cm="1">
        <f t="array" aca="1" ref="G38" ca="1">IF(F38 = "Goed", "",INDEX(Behandelaar,RANDBETWEEN(1,ROWS(Behandelaar)),1))</f>
        <v/>
      </c>
      <c r="H38" t="str" cm="1">
        <f t="array" aca="1" ref="H38" ca="1">IF(G38&lt;&gt;"",INDEX(Controlestatus,RANDBETWEEN(1,ROWS(Controlestatus)),1),"")</f>
        <v/>
      </c>
    </row>
    <row r="39" spans="1:8" x14ac:dyDescent="0.3">
      <c r="A39" s="2">
        <f ca="1"/>
        <v>5434</v>
      </c>
      <c r="B39" t="str">
        <f t="shared" ca="1" si="2"/>
        <v xml:space="preserve">ADV - </v>
      </c>
      <c r="C39" t="str" cm="1">
        <f t="array" aca="1" ref="C39" ca="1">INDEX(Sectie,RANDBETWEEN(1,ROWS(Sectie)),1)</f>
        <v>Staf</v>
      </c>
      <c r="D39" t="str" cm="1">
        <f t="array" aca="1" ref="D39" ca="1">IF(C39="Staf",INDEX(Staf,RANDBETWEEN(1,ROWS(Staf)),1),INDEX(Openbaar,RANDBETWEEN(1,ROWS(Openbaar)),1))</f>
        <v>ADV</v>
      </c>
      <c r="E39" s="1">
        <f t="shared" ca="1" si="0"/>
        <v>45587</v>
      </c>
      <c r="F39" s="1" t="str">
        <f t="shared" ca="1" si="1"/>
        <v>Goed</v>
      </c>
      <c r="G39" t="str" cm="1">
        <f t="array" aca="1" ref="G39" ca="1">IF(F39 = "Goed", "",INDEX(Behandelaar,RANDBETWEEN(1,ROWS(Behandelaar)),1))</f>
        <v/>
      </c>
      <c r="H39" t="str" cm="1">
        <f t="array" aca="1" ref="H39" ca="1">IF(G39&lt;&gt;"",INDEX(Controlestatus,RANDBETWEEN(1,ROWS(Controlestatus)),1),"")</f>
        <v/>
      </c>
    </row>
    <row r="40" spans="1:8" x14ac:dyDescent="0.3">
      <c r="A40" s="2">
        <f ca="1"/>
        <v>2620</v>
      </c>
      <c r="B40" t="str">
        <f t="shared" ca="1" si="2"/>
        <v xml:space="preserve">ADV - </v>
      </c>
      <c r="C40" t="str" cm="1">
        <f t="array" aca="1" ref="C40" ca="1">INDEX(Sectie,RANDBETWEEN(1,ROWS(Sectie)),1)</f>
        <v>Staf</v>
      </c>
      <c r="D40" t="str" cm="1">
        <f t="array" aca="1" ref="D40" ca="1">IF(C40="Staf",INDEX(Staf,RANDBETWEEN(1,ROWS(Staf)),1),INDEX(Openbaar,RANDBETWEEN(1,ROWS(Openbaar)),1))</f>
        <v>ADV</v>
      </c>
      <c r="E40" s="1">
        <f t="shared" ca="1" si="0"/>
        <v>45648</v>
      </c>
      <c r="F40" s="1" t="str">
        <f t="shared" ca="1" si="1"/>
        <v>Goed</v>
      </c>
      <c r="G40" t="str" cm="1">
        <f t="array" aca="1" ref="G40" ca="1">IF(F40 = "Goed", "",INDEX(Behandelaar,RANDBETWEEN(1,ROWS(Behandelaar)),1))</f>
        <v/>
      </c>
      <c r="H40" t="str" cm="1">
        <f t="array" aca="1" ref="H40" ca="1">IF(G40&lt;&gt;"",INDEX(Controlestatus,RANDBETWEEN(1,ROWS(Controlestatus)),1),"")</f>
        <v/>
      </c>
    </row>
    <row r="41" spans="1:8" x14ac:dyDescent="0.3">
      <c r="A41" s="2">
        <f ca="1"/>
        <v>4416</v>
      </c>
      <c r="B41" t="str">
        <f t="shared" ca="1" si="2"/>
        <v xml:space="preserve">Instructies - </v>
      </c>
      <c r="C41" t="str" cm="1">
        <f t="array" aca="1" ref="C41" ca="1">INDEX(Sectie,RANDBETWEEN(1,ROWS(Sectie)),1)</f>
        <v>Staf</v>
      </c>
      <c r="D41" t="str" cm="1">
        <f t="array" aca="1" ref="D41" ca="1">IF(C41="Staf",INDEX(Staf,RANDBETWEEN(1,ROWS(Staf)),1),INDEX(Openbaar,RANDBETWEEN(1,ROWS(Openbaar)),1))</f>
        <v>Instructies</v>
      </c>
      <c r="E41" s="1">
        <f t="shared" ca="1" si="0"/>
        <v>45613</v>
      </c>
      <c r="F41" s="1" t="str">
        <f t="shared" ca="1" si="1"/>
        <v>Goed</v>
      </c>
      <c r="G41" t="str" cm="1">
        <f t="array" aca="1" ref="G41" ca="1">IF(F41 = "Goed", "",INDEX(Behandelaar,RANDBETWEEN(1,ROWS(Behandelaar)),1))</f>
        <v/>
      </c>
      <c r="H41" t="str" cm="1">
        <f t="array" aca="1" ref="H41" ca="1">IF(G41&lt;&gt;"",INDEX(Controlestatus,RANDBETWEEN(1,ROWS(Controlestatus)),1),"")</f>
        <v/>
      </c>
    </row>
    <row r="42" spans="1:8" x14ac:dyDescent="0.3">
      <c r="A42" s="2">
        <f ca="1"/>
        <v>1272</v>
      </c>
      <c r="B42" t="str">
        <f t="shared" ca="1" si="2"/>
        <v xml:space="preserve">ADV - </v>
      </c>
      <c r="C42" t="str" cm="1">
        <f t="array" aca="1" ref="C42" ca="1">INDEX(Sectie,RANDBETWEEN(1,ROWS(Sectie)),1)</f>
        <v>Staf</v>
      </c>
      <c r="D42" t="str" cm="1">
        <f t="array" aca="1" ref="D42" ca="1">IF(C42="Staf",INDEX(Staf,RANDBETWEEN(1,ROWS(Staf)),1),INDEX(Openbaar,RANDBETWEEN(1,ROWS(Openbaar)),1))</f>
        <v>ADV</v>
      </c>
      <c r="E42" s="1">
        <f t="shared" ca="1" si="0"/>
        <v>45450</v>
      </c>
      <c r="F42" s="1" t="str">
        <f t="shared" ca="1" si="1"/>
        <v>Waarschuwing</v>
      </c>
      <c r="G42" t="str" cm="1">
        <f t="array" aca="1" ref="G42" ca="1">IF(F42 = "Goed", "",INDEX(Behandelaar,RANDBETWEEN(1,ROWS(Behandelaar)),1))</f>
        <v>Erik van Ommeloord</v>
      </c>
      <c r="H42" t="str" cm="1">
        <f t="array" aca="1" ref="H42" ca="1">IF(G42&lt;&gt;"",INDEX(Controlestatus,RANDBETWEEN(1,ROWS(Controlestatus)),1),"")</f>
        <v>4 - Controle door collega</v>
      </c>
    </row>
    <row r="43" spans="1:8" x14ac:dyDescent="0.3">
      <c r="A43" s="2">
        <f ca="1"/>
        <v>4845</v>
      </c>
      <c r="B43" t="str">
        <f t="shared" ca="1" si="2"/>
        <v xml:space="preserve">ADV - </v>
      </c>
      <c r="C43" t="str" cm="1">
        <f t="array" aca="1" ref="C43" ca="1">INDEX(Sectie,RANDBETWEEN(1,ROWS(Sectie)),1)</f>
        <v>Openbaar</v>
      </c>
      <c r="D43" t="str" cm="1">
        <f t="array" aca="1" ref="D43" ca="1">IF(C43="Staf",INDEX(Staf,RANDBETWEEN(1,ROWS(Staf)),1),INDEX(Openbaar,RANDBETWEEN(1,ROWS(Openbaar)),1))</f>
        <v>ADV</v>
      </c>
      <c r="E43" s="1">
        <f t="shared" ca="1" si="0"/>
        <v>44321</v>
      </c>
      <c r="F43" s="1" t="str">
        <f t="shared" ca="1" si="1"/>
        <v>Over datum</v>
      </c>
      <c r="G43" t="str" cm="1">
        <f t="array" aca="1" ref="G43" ca="1">IF(F43 = "Goed", "",INDEX(Behandelaar,RANDBETWEEN(1,ROWS(Behandelaar)),1))</f>
        <v>Jacqueline Groots</v>
      </c>
      <c r="H43" t="str" cm="1">
        <f t="array" aca="1" ref="H43" ca="1">IF(G43&lt;&gt;"",INDEX(Controlestatus,RANDBETWEEN(1,ROWS(Controlestatus)),1),"")</f>
        <v>5 - Afgerond</v>
      </c>
    </row>
    <row r="44" spans="1:8" x14ac:dyDescent="0.3">
      <c r="A44" s="2">
        <f ca="1"/>
        <v>4473</v>
      </c>
      <c r="B44" t="str">
        <f t="shared" ca="1" si="2"/>
        <v xml:space="preserve">Microsoft Office - </v>
      </c>
      <c r="C44" t="str" cm="1">
        <f t="array" aca="1" ref="C44" ca="1">INDEX(Sectie,RANDBETWEEN(1,ROWS(Sectie)),1)</f>
        <v>Staf</v>
      </c>
      <c r="D44" t="str" cm="1">
        <f t="array" aca="1" ref="D44" ca="1">IF(C44="Staf",INDEX(Staf,RANDBETWEEN(1,ROWS(Staf)),1),INDEX(Openbaar,RANDBETWEEN(1,ROWS(Openbaar)),1))</f>
        <v>Microsoft Office</v>
      </c>
      <c r="E44" s="1">
        <f t="shared" ca="1" si="0"/>
        <v>45515</v>
      </c>
      <c r="F44" s="1" t="str">
        <f t="shared" ca="1" si="1"/>
        <v>Waarschuwing</v>
      </c>
      <c r="G44" t="str" cm="1">
        <f t="array" aca="1" ref="G44" ca="1">IF(F44 = "Goed", "",INDEX(Behandelaar,RANDBETWEEN(1,ROWS(Behandelaar)),1))</f>
        <v>Jeroen de Prins</v>
      </c>
      <c r="H44" t="str" cm="1">
        <f t="array" aca="1" ref="H44" ca="1">IF(G44&lt;&gt;"",INDEX(Controlestatus,RANDBETWEEN(1,ROWS(Controlestatus)),1),"")</f>
        <v>1 - Controle feiten</v>
      </c>
    </row>
    <row r="45" spans="1:8" x14ac:dyDescent="0.3">
      <c r="A45" s="2">
        <f ca="1"/>
        <v>6698</v>
      </c>
      <c r="B45" t="str">
        <f t="shared" ca="1" si="2"/>
        <v xml:space="preserve">MOW - </v>
      </c>
      <c r="C45" t="str" cm="1">
        <f t="array" aca="1" ref="C45" ca="1">INDEX(Sectie,RANDBETWEEN(1,ROWS(Sectie)),1)</f>
        <v>Staf</v>
      </c>
      <c r="D45" t="str" cm="1">
        <f t="array" aca="1" ref="D45" ca="1">IF(C45="Staf",INDEX(Staf,RANDBETWEEN(1,ROWS(Staf)),1),INDEX(Openbaar,RANDBETWEEN(1,ROWS(Openbaar)),1))</f>
        <v>MOW</v>
      </c>
      <c r="E45" s="1">
        <f t="shared" ca="1" si="0"/>
        <v>45720</v>
      </c>
      <c r="F45" s="1" t="str">
        <f t="shared" ca="1" si="1"/>
        <v>Goed</v>
      </c>
      <c r="G45" t="str" cm="1">
        <f t="array" aca="1" ref="G45" ca="1">IF(F45 = "Goed", "",INDEX(Behandelaar,RANDBETWEEN(1,ROWS(Behandelaar)),1))</f>
        <v/>
      </c>
      <c r="H45" t="str" cm="1">
        <f t="array" aca="1" ref="H45" ca="1">IF(G45&lt;&gt;"",INDEX(Controlestatus,RANDBETWEEN(1,ROWS(Controlestatus)),1),"")</f>
        <v/>
      </c>
    </row>
    <row r="46" spans="1:8" x14ac:dyDescent="0.3">
      <c r="A46" s="2">
        <f ca="1"/>
        <v>2764</v>
      </c>
      <c r="B46" t="str">
        <f t="shared" ca="1" si="2"/>
        <v xml:space="preserve">Werkplek - </v>
      </c>
      <c r="C46" t="str" cm="1">
        <f t="array" aca="1" ref="C46" ca="1">INDEX(Sectie,RANDBETWEEN(1,ROWS(Sectie)),1)</f>
        <v>Staf</v>
      </c>
      <c r="D46" t="str" cm="1">
        <f t="array" aca="1" ref="D46" ca="1">IF(C46="Staf",INDEX(Staf,RANDBETWEEN(1,ROWS(Staf)),1),INDEX(Openbaar,RANDBETWEEN(1,ROWS(Openbaar)),1))</f>
        <v>Werkplek</v>
      </c>
      <c r="E46" s="1">
        <f t="shared" ca="1" si="0"/>
        <v>45681</v>
      </c>
      <c r="F46" s="1" t="str">
        <f t="shared" ca="1" si="1"/>
        <v>Goed</v>
      </c>
      <c r="G46" t="str" cm="1">
        <f t="array" aca="1" ref="G46" ca="1">IF(F46 = "Goed", "",INDEX(Behandelaar,RANDBETWEEN(1,ROWS(Behandelaar)),1))</f>
        <v/>
      </c>
      <c r="H46" t="str" cm="1">
        <f t="array" aca="1" ref="H46" ca="1">IF(G46&lt;&gt;"",INDEX(Controlestatus,RANDBETWEEN(1,ROWS(Controlestatus)),1),"")</f>
        <v/>
      </c>
    </row>
    <row r="47" spans="1:8" x14ac:dyDescent="0.3">
      <c r="A47" s="2">
        <f ca="1"/>
        <v>2274</v>
      </c>
      <c r="B47" t="str">
        <f t="shared" ca="1" si="2"/>
        <v xml:space="preserve">MOW - </v>
      </c>
      <c r="C47" t="str" cm="1">
        <f t="array" aca="1" ref="C47" ca="1">INDEX(Sectie,RANDBETWEEN(1,ROWS(Sectie)),1)</f>
        <v>Openbaar</v>
      </c>
      <c r="D47" t="str" cm="1">
        <f t="array" aca="1" ref="D47" ca="1">IF(C47="Staf",INDEX(Staf,RANDBETWEEN(1,ROWS(Staf)),1),INDEX(Openbaar,RANDBETWEEN(1,ROWS(Openbaar)),1))</f>
        <v>MOW</v>
      </c>
      <c r="E47" s="1">
        <f t="shared" ca="1" si="0"/>
        <v>44149</v>
      </c>
      <c r="F47" s="1" t="str">
        <f t="shared" ca="1" si="1"/>
        <v>Over datum</v>
      </c>
      <c r="G47" t="str" cm="1">
        <f t="array" aca="1" ref="G47" ca="1">IF(F47 = "Goed", "",INDEX(Behandelaar,RANDBETWEEN(1,ROWS(Behandelaar)),1))</f>
        <v>Jeroen de Prins</v>
      </c>
      <c r="H47" t="str" cm="1">
        <f t="array" aca="1" ref="H47" ca="1">IF(G47&lt;&gt;"",INDEX(Controlestatus,RANDBETWEEN(1,ROWS(Controlestatus)),1),"")</f>
        <v>4 - Controle door collega</v>
      </c>
    </row>
    <row r="48" spans="1:8" x14ac:dyDescent="0.3">
      <c r="A48" s="2">
        <f ca="1"/>
        <v>4945</v>
      </c>
      <c r="B48" t="str">
        <f t="shared" ca="1" si="2"/>
        <v xml:space="preserve">Werkplek - </v>
      </c>
      <c r="C48" t="str" cm="1">
        <f t="array" aca="1" ref="C48" ca="1">INDEX(Sectie,RANDBETWEEN(1,ROWS(Sectie)),1)</f>
        <v>Staf</v>
      </c>
      <c r="D48" t="str" cm="1">
        <f t="array" aca="1" ref="D48" ca="1">IF(C48="Staf",INDEX(Staf,RANDBETWEEN(1,ROWS(Staf)),1),INDEX(Openbaar,RANDBETWEEN(1,ROWS(Openbaar)),1))</f>
        <v>Werkplek</v>
      </c>
      <c r="E48" s="1">
        <f t="shared" ca="1" si="0"/>
        <v>45709</v>
      </c>
      <c r="F48" s="1" t="str">
        <f t="shared" ca="1" si="1"/>
        <v>Goed</v>
      </c>
      <c r="G48" t="str" cm="1">
        <f t="array" aca="1" ref="G48" ca="1">IF(F48 = "Goed", "",INDEX(Behandelaar,RANDBETWEEN(1,ROWS(Behandelaar)),1))</f>
        <v/>
      </c>
      <c r="H48" t="str" cm="1">
        <f t="array" aca="1" ref="H48" ca="1">IF(G48&lt;&gt;"",INDEX(Controlestatus,RANDBETWEEN(1,ROWS(Controlestatus)),1),"")</f>
        <v/>
      </c>
    </row>
    <row r="49" spans="1:8" x14ac:dyDescent="0.3">
      <c r="A49" s="2">
        <f ca="1"/>
        <v>3103</v>
      </c>
      <c r="B49" t="str">
        <f t="shared" ca="1" si="2"/>
        <v xml:space="preserve">ADV - </v>
      </c>
      <c r="C49" t="str" cm="1">
        <f t="array" aca="1" ref="C49" ca="1">INDEX(Sectie,RANDBETWEEN(1,ROWS(Sectie)),1)</f>
        <v>Openbaar</v>
      </c>
      <c r="D49" t="str" cm="1">
        <f t="array" aca="1" ref="D49" ca="1">IF(C49="Staf",INDEX(Staf,RANDBETWEEN(1,ROWS(Staf)),1),INDEX(Openbaar,RANDBETWEEN(1,ROWS(Openbaar)),1))</f>
        <v>ADV</v>
      </c>
      <c r="E49" s="1">
        <f t="shared" ca="1" si="0"/>
        <v>45534</v>
      </c>
      <c r="F49" s="1" t="str">
        <f t="shared" ca="1" si="1"/>
        <v>Goed</v>
      </c>
      <c r="G49" t="str" cm="1">
        <f t="array" aca="1" ref="G49" ca="1">IF(F49 = "Goed", "",INDEX(Behandelaar,RANDBETWEEN(1,ROWS(Behandelaar)),1))</f>
        <v/>
      </c>
      <c r="H49" t="str" cm="1">
        <f t="array" aca="1" ref="H49" ca="1">IF(G49&lt;&gt;"",INDEX(Controlestatus,RANDBETWEEN(1,ROWS(Controlestatus)),1),"")</f>
        <v/>
      </c>
    </row>
    <row r="50" spans="1:8" x14ac:dyDescent="0.3">
      <c r="A50" s="2">
        <f ca="1"/>
        <v>4638</v>
      </c>
      <c r="B50" t="str">
        <f t="shared" ca="1" si="2"/>
        <v xml:space="preserve">MOW - </v>
      </c>
      <c r="C50" t="str" cm="1">
        <f t="array" aca="1" ref="C50" ca="1">INDEX(Sectie,RANDBETWEEN(1,ROWS(Sectie)),1)</f>
        <v>Staf</v>
      </c>
      <c r="D50" t="str" cm="1">
        <f t="array" aca="1" ref="D50" ca="1">IF(C50="Staf",INDEX(Staf,RANDBETWEEN(1,ROWS(Staf)),1),INDEX(Openbaar,RANDBETWEEN(1,ROWS(Openbaar)),1))</f>
        <v>MOW</v>
      </c>
      <c r="E50" s="1">
        <f t="shared" ca="1" si="0"/>
        <v>45239</v>
      </c>
      <c r="F50" s="1" t="str">
        <f t="shared" ca="1" si="1"/>
        <v>Over datum</v>
      </c>
      <c r="G50" t="str" cm="1">
        <f t="array" aca="1" ref="G50" ca="1">IF(F50 = "Goed", "",INDEX(Behandelaar,RANDBETWEEN(1,ROWS(Behandelaar)),1))</f>
        <v>Kees-Jan Wit</v>
      </c>
      <c r="H50" t="str" cm="1">
        <f t="array" aca="1" ref="H50" ca="1">IF(G50&lt;&gt;"",INDEX(Controlestatus,RANDBETWEEN(1,ROWS(Controlestatus)),1),"")</f>
        <v>3 - In afwachting van derden</v>
      </c>
    </row>
    <row r="51" spans="1:8" x14ac:dyDescent="0.3">
      <c r="A51" s="2">
        <f ca="1"/>
        <v>4969</v>
      </c>
      <c r="B51" t="str">
        <f t="shared" ca="1" si="2"/>
        <v xml:space="preserve">ADV - </v>
      </c>
      <c r="C51" t="str" cm="1">
        <f t="array" aca="1" ref="C51" ca="1">INDEX(Sectie,RANDBETWEEN(1,ROWS(Sectie)),1)</f>
        <v>Staf</v>
      </c>
      <c r="D51" t="str" cm="1">
        <f t="array" aca="1" ref="D51" ca="1">IF(C51="Staf",INDEX(Staf,RANDBETWEEN(1,ROWS(Staf)),1),INDEX(Openbaar,RANDBETWEEN(1,ROWS(Openbaar)),1))</f>
        <v>ADV</v>
      </c>
      <c r="E51" s="1">
        <f t="shared" ca="1" si="0"/>
        <v>45093</v>
      </c>
      <c r="F51" s="1" t="str">
        <f t="shared" ca="1" si="1"/>
        <v>Over datum</v>
      </c>
      <c r="G51" t="str" cm="1">
        <f t="array" aca="1" ref="G51" ca="1">IF(F51 = "Goed", "",INDEX(Behandelaar,RANDBETWEEN(1,ROWS(Behandelaar)),1))</f>
        <v>Jeroen de Prins</v>
      </c>
      <c r="H51" t="str" cm="1">
        <f t="array" aca="1" ref="H51" ca="1">IF(G51&lt;&gt;"",INDEX(Controlestatus,RANDBETWEEN(1,ROWS(Controlestatus)),1),"")</f>
        <v>4 - Controle door collega</v>
      </c>
    </row>
    <row r="52" spans="1:8" x14ac:dyDescent="0.3">
      <c r="A52" s="2">
        <f ca="1"/>
        <v>5511</v>
      </c>
      <c r="B52" t="str">
        <f t="shared" ca="1" si="2"/>
        <v xml:space="preserve">Werkplek - </v>
      </c>
      <c r="C52" t="str" cm="1">
        <f t="array" aca="1" ref="C52" ca="1">INDEX(Sectie,RANDBETWEEN(1,ROWS(Sectie)),1)</f>
        <v>Openbaar</v>
      </c>
      <c r="D52" t="str" cm="1">
        <f t="array" aca="1" ref="D52" ca="1">IF(C52="Staf",INDEX(Staf,RANDBETWEEN(1,ROWS(Staf)),1),INDEX(Openbaar,RANDBETWEEN(1,ROWS(Openbaar)),1))</f>
        <v>Werkplek</v>
      </c>
      <c r="E52" s="1">
        <f t="shared" ca="1" si="0"/>
        <v>45251</v>
      </c>
      <c r="F52" s="1" t="str">
        <f t="shared" ca="1" si="1"/>
        <v>Over datum</v>
      </c>
      <c r="G52" t="str" cm="1">
        <f t="array" aca="1" ref="G52" ca="1">IF(F52 = "Goed", "",INDEX(Behandelaar,RANDBETWEEN(1,ROWS(Behandelaar)),1))</f>
        <v/>
      </c>
      <c r="H52" t="str" cm="1">
        <f t="array" aca="1" ref="H52" ca="1">IF(G52&lt;&gt;"",INDEX(Controlestatus,RANDBETWEEN(1,ROWS(Controlestatus)),1),"")</f>
        <v/>
      </c>
    </row>
    <row r="53" spans="1:8" x14ac:dyDescent="0.3">
      <c r="A53" s="2">
        <f ca="1"/>
        <v>5473</v>
      </c>
      <c r="B53" t="str">
        <f t="shared" ca="1" si="2"/>
        <v xml:space="preserve">Werkplek - </v>
      </c>
      <c r="C53" t="str" cm="1">
        <f t="array" aca="1" ref="C53" ca="1">INDEX(Sectie,RANDBETWEEN(1,ROWS(Sectie)),1)</f>
        <v>Openbaar</v>
      </c>
      <c r="D53" t="str" cm="1">
        <f t="array" aca="1" ref="D53" ca="1">IF(C53="Staf",INDEX(Staf,RANDBETWEEN(1,ROWS(Staf)),1),INDEX(Openbaar,RANDBETWEEN(1,ROWS(Openbaar)),1))</f>
        <v>Werkplek</v>
      </c>
      <c r="E53" s="1">
        <f t="shared" ca="1" si="0"/>
        <v>44474</v>
      </c>
      <c r="F53" s="1" t="str">
        <f t="shared" ca="1" si="1"/>
        <v>Over datum</v>
      </c>
      <c r="G53" t="str" cm="1">
        <f t="array" aca="1" ref="G53" ca="1">IF(F53 = "Goed", "",INDEX(Behandelaar,RANDBETWEEN(1,ROWS(Behandelaar)),1))</f>
        <v>Jeroen de Prins</v>
      </c>
      <c r="H53" t="str" cm="1">
        <f t="array" aca="1" ref="H53" ca="1">IF(G53&lt;&gt;"",INDEX(Controlestatus,RANDBETWEEN(1,ROWS(Controlestatus)),1),"")</f>
        <v>4 - Controle door collega</v>
      </c>
    </row>
    <row r="54" spans="1:8" x14ac:dyDescent="0.3">
      <c r="A54" s="2">
        <f ca="1"/>
        <v>6960</v>
      </c>
      <c r="B54" t="str">
        <f t="shared" ca="1" si="2"/>
        <v xml:space="preserve">Windows - </v>
      </c>
      <c r="C54" t="str" cm="1">
        <f t="array" aca="1" ref="C54" ca="1">INDEX(Sectie,RANDBETWEEN(1,ROWS(Sectie)),1)</f>
        <v>Staf</v>
      </c>
      <c r="D54" t="str" cm="1">
        <f t="array" aca="1" ref="D54" ca="1">IF(C54="Staf",INDEX(Staf,RANDBETWEEN(1,ROWS(Staf)),1),INDEX(Openbaar,RANDBETWEEN(1,ROWS(Openbaar)),1))</f>
        <v>Windows</v>
      </c>
      <c r="E54" s="1">
        <f t="shared" ca="1" si="0"/>
        <v>45707</v>
      </c>
      <c r="F54" s="1" t="str">
        <f t="shared" ca="1" si="1"/>
        <v>Goed</v>
      </c>
      <c r="G54" t="str" cm="1">
        <f t="array" aca="1" ref="G54" ca="1">IF(F54 = "Goed", "",INDEX(Behandelaar,RANDBETWEEN(1,ROWS(Behandelaar)),1))</f>
        <v/>
      </c>
      <c r="H54" t="str" cm="1">
        <f t="array" aca="1" ref="H54" ca="1">IF(G54&lt;&gt;"",INDEX(Controlestatus,RANDBETWEEN(1,ROWS(Controlestatus)),1),"")</f>
        <v/>
      </c>
    </row>
    <row r="55" spans="1:8" x14ac:dyDescent="0.3">
      <c r="A55" s="2">
        <f ca="1"/>
        <v>1581</v>
      </c>
      <c r="B55" t="str">
        <f t="shared" ca="1" si="2"/>
        <v xml:space="preserve">Account - </v>
      </c>
      <c r="C55" t="str" cm="1">
        <f t="array" aca="1" ref="C55" ca="1">INDEX(Sectie,RANDBETWEEN(1,ROWS(Sectie)),1)</f>
        <v>Openbaar</v>
      </c>
      <c r="D55" t="str" cm="1">
        <f t="array" aca="1" ref="D55" ca="1">IF(C55="Staf",INDEX(Staf,RANDBETWEEN(1,ROWS(Staf)),1),INDEX(Openbaar,RANDBETWEEN(1,ROWS(Openbaar)),1))</f>
        <v>Account</v>
      </c>
      <c r="E55" s="1">
        <f t="shared" ca="1" si="0"/>
        <v>45551</v>
      </c>
      <c r="F55" s="1" t="str">
        <f t="shared" ca="1" si="1"/>
        <v>Goed</v>
      </c>
      <c r="G55" t="str" cm="1">
        <f t="array" aca="1" ref="G55" ca="1">IF(F55 = "Goed", "",INDEX(Behandelaar,RANDBETWEEN(1,ROWS(Behandelaar)),1))</f>
        <v/>
      </c>
      <c r="H55" t="str" cm="1">
        <f t="array" aca="1" ref="H55" ca="1">IF(G55&lt;&gt;"",INDEX(Controlestatus,RANDBETWEEN(1,ROWS(Controlestatus)),1),"")</f>
        <v/>
      </c>
    </row>
    <row r="56" spans="1:8" x14ac:dyDescent="0.3">
      <c r="A56" s="2">
        <f ca="1"/>
        <v>2498</v>
      </c>
      <c r="B56" t="str">
        <f t="shared" ca="1" si="2"/>
        <v xml:space="preserve">Werkplek - </v>
      </c>
      <c r="C56" t="str" cm="1">
        <f t="array" aca="1" ref="C56" ca="1">INDEX(Sectie,RANDBETWEEN(1,ROWS(Sectie)),1)</f>
        <v>Openbaar</v>
      </c>
      <c r="D56" t="str" cm="1">
        <f t="array" aca="1" ref="D56" ca="1">IF(C56="Staf",INDEX(Staf,RANDBETWEEN(1,ROWS(Staf)),1),INDEX(Openbaar,RANDBETWEEN(1,ROWS(Openbaar)),1))</f>
        <v>Werkplek</v>
      </c>
      <c r="E56" s="1">
        <f t="shared" ca="1" si="0"/>
        <v>45031</v>
      </c>
      <c r="F56" s="1" t="str">
        <f t="shared" ca="1" si="1"/>
        <v>Over datum</v>
      </c>
      <c r="G56" t="str" cm="1">
        <f t="array" aca="1" ref="G56" ca="1">IF(F56 = "Goed", "",INDEX(Behandelaar,RANDBETWEEN(1,ROWS(Behandelaar)),1))</f>
        <v>Jacqueline Groots</v>
      </c>
      <c r="H56" t="str" cm="1">
        <f t="array" aca="1" ref="H56" ca="1">IF(G56&lt;&gt;"",INDEX(Controlestatus,RANDBETWEEN(1,ROWS(Controlestatus)),1),"")</f>
        <v>1 - Controle feiten</v>
      </c>
    </row>
    <row r="57" spans="1:8" x14ac:dyDescent="0.3">
      <c r="A57" s="2">
        <f ca="1"/>
        <v>826</v>
      </c>
      <c r="B57" t="str">
        <f t="shared" ca="1" si="2"/>
        <v xml:space="preserve">Microsoft Office - </v>
      </c>
      <c r="C57" t="str" cm="1">
        <f t="array" aca="1" ref="C57" ca="1">INDEX(Sectie,RANDBETWEEN(1,ROWS(Sectie)),1)</f>
        <v>Openbaar</v>
      </c>
      <c r="D57" t="str" cm="1">
        <f t="array" aca="1" ref="D57" ca="1">IF(C57="Staf",INDEX(Staf,RANDBETWEEN(1,ROWS(Staf)),1),INDEX(Openbaar,RANDBETWEEN(1,ROWS(Openbaar)),1))</f>
        <v>Microsoft Office</v>
      </c>
      <c r="E57" s="1">
        <f t="shared" ca="1" si="0"/>
        <v>45749</v>
      </c>
      <c r="F57" s="1" t="str">
        <f t="shared" ca="1" si="1"/>
        <v>Goed</v>
      </c>
      <c r="G57" t="str" cm="1">
        <f t="array" aca="1" ref="G57" ca="1">IF(F57 = "Goed", "",INDEX(Behandelaar,RANDBETWEEN(1,ROWS(Behandelaar)),1))</f>
        <v/>
      </c>
      <c r="H57" t="str" cm="1">
        <f t="array" aca="1" ref="H57" ca="1">IF(G57&lt;&gt;"",INDEX(Controlestatus,RANDBETWEEN(1,ROWS(Controlestatus)),1),"")</f>
        <v/>
      </c>
    </row>
    <row r="58" spans="1:8" x14ac:dyDescent="0.3">
      <c r="A58" s="2">
        <f ca="1"/>
        <v>4942</v>
      </c>
      <c r="B58" t="str">
        <f t="shared" ca="1" si="2"/>
        <v xml:space="preserve">Account - </v>
      </c>
      <c r="C58" t="str" cm="1">
        <f t="array" aca="1" ref="C58" ca="1">INDEX(Sectie,RANDBETWEEN(1,ROWS(Sectie)),1)</f>
        <v>Staf</v>
      </c>
      <c r="D58" t="str" cm="1">
        <f t="array" aca="1" ref="D58" ca="1">IF(C58="Staf",INDEX(Staf,RANDBETWEEN(1,ROWS(Staf)),1),INDEX(Openbaar,RANDBETWEEN(1,ROWS(Openbaar)),1))</f>
        <v>Account</v>
      </c>
      <c r="E58" s="1">
        <f t="shared" ca="1" si="0"/>
        <v>44765</v>
      </c>
      <c r="F58" s="1" t="str">
        <f t="shared" ca="1" si="1"/>
        <v>Over datum</v>
      </c>
      <c r="G58" t="str" cm="1">
        <f t="array" aca="1" ref="G58" ca="1">IF(F58 = "Goed", "",INDEX(Behandelaar,RANDBETWEEN(1,ROWS(Behandelaar)),1))</f>
        <v>Jacqueline Groots</v>
      </c>
      <c r="H58" t="str" cm="1">
        <f t="array" aca="1" ref="H58" ca="1">IF(G58&lt;&gt;"",INDEX(Controlestatus,RANDBETWEEN(1,ROWS(Controlestatus)),1),"")</f>
        <v>2 - Controle taalgebruik</v>
      </c>
    </row>
    <row r="59" spans="1:8" x14ac:dyDescent="0.3">
      <c r="A59" s="2">
        <f ca="1"/>
        <v>1975</v>
      </c>
      <c r="B59" t="str">
        <f t="shared" ca="1" si="2"/>
        <v xml:space="preserve">Account - </v>
      </c>
      <c r="C59" t="str" cm="1">
        <f t="array" aca="1" ref="C59" ca="1">INDEX(Sectie,RANDBETWEEN(1,ROWS(Sectie)),1)</f>
        <v>Staf</v>
      </c>
      <c r="D59" t="str" cm="1">
        <f t="array" aca="1" ref="D59" ca="1">IF(C59="Staf",INDEX(Staf,RANDBETWEEN(1,ROWS(Staf)),1),INDEX(Openbaar,RANDBETWEEN(1,ROWS(Openbaar)),1))</f>
        <v>Account</v>
      </c>
      <c r="E59" s="1">
        <f t="shared" ca="1" si="0"/>
        <v>44849</v>
      </c>
      <c r="F59" s="1" t="str">
        <f t="shared" ca="1" si="1"/>
        <v>Over datum</v>
      </c>
      <c r="G59" t="str" cm="1">
        <f t="array" aca="1" ref="G59" ca="1">IF(F59 = "Goed", "",INDEX(Behandelaar,RANDBETWEEN(1,ROWS(Behandelaar)),1))</f>
        <v>Jeroen de Prins</v>
      </c>
      <c r="H59" t="str" cm="1">
        <f t="array" aca="1" ref="H59" ca="1">IF(G59&lt;&gt;"",INDEX(Controlestatus,RANDBETWEEN(1,ROWS(Controlestatus)),1),"")</f>
        <v>1 - Controle feiten</v>
      </c>
    </row>
    <row r="60" spans="1:8" x14ac:dyDescent="0.3">
      <c r="A60" s="2">
        <f ca="1"/>
        <v>2243</v>
      </c>
      <c r="B60" t="str">
        <f t="shared" ca="1" si="2"/>
        <v xml:space="preserve">Printers - </v>
      </c>
      <c r="C60" t="str" cm="1">
        <f t="array" aca="1" ref="C60" ca="1">INDEX(Sectie,RANDBETWEEN(1,ROWS(Sectie)),1)</f>
        <v>Staf</v>
      </c>
      <c r="D60" t="str" cm="1">
        <f t="array" aca="1" ref="D60" ca="1">IF(C60="Staf",INDEX(Staf,RANDBETWEEN(1,ROWS(Staf)),1),INDEX(Openbaar,RANDBETWEEN(1,ROWS(Openbaar)),1))</f>
        <v>Printers</v>
      </c>
      <c r="E60" s="1">
        <f t="shared" ca="1" si="0"/>
        <v>45268</v>
      </c>
      <c r="F60" s="1" t="str">
        <f t="shared" ca="1" si="1"/>
        <v>Over datum</v>
      </c>
      <c r="G60" t="str" cm="1">
        <f t="array" aca="1" ref="G60" ca="1">IF(F60 = "Goed", "",INDEX(Behandelaar,RANDBETWEEN(1,ROWS(Behandelaar)),1))</f>
        <v>Marcella d'Angere</v>
      </c>
      <c r="H60" t="str" cm="1">
        <f t="array" aca="1" ref="H60" ca="1">IF(G60&lt;&gt;"",INDEX(Controlestatus,RANDBETWEEN(1,ROWS(Controlestatus)),1),"")</f>
        <v>1 - Controle feiten</v>
      </c>
    </row>
    <row r="61" spans="1:8" x14ac:dyDescent="0.3">
      <c r="A61" s="2">
        <f ca="1"/>
        <v>959</v>
      </c>
      <c r="B61" t="str">
        <f t="shared" ca="1" si="2"/>
        <v xml:space="preserve">MOW - </v>
      </c>
      <c r="C61" t="str" cm="1">
        <f t="array" aca="1" ref="C61" ca="1">INDEX(Sectie,RANDBETWEEN(1,ROWS(Sectie)),1)</f>
        <v>Openbaar</v>
      </c>
      <c r="D61" t="str" cm="1">
        <f t="array" aca="1" ref="D61" ca="1">IF(C61="Staf",INDEX(Staf,RANDBETWEEN(1,ROWS(Staf)),1),INDEX(Openbaar,RANDBETWEEN(1,ROWS(Openbaar)),1))</f>
        <v>MOW</v>
      </c>
      <c r="E61" s="1">
        <f t="shared" ca="1" si="0"/>
        <v>45168</v>
      </c>
      <c r="F61" s="1" t="str">
        <f t="shared" ca="1" si="1"/>
        <v>Over datum</v>
      </c>
      <c r="G61" t="str" cm="1">
        <f t="array" aca="1" ref="G61" ca="1">IF(F61 = "Goed", "",INDEX(Behandelaar,RANDBETWEEN(1,ROWS(Behandelaar)),1))</f>
        <v>Jacqueline Groots</v>
      </c>
      <c r="H61" t="str" cm="1">
        <f t="array" aca="1" ref="H61" ca="1">IF(G61&lt;&gt;"",INDEX(Controlestatus,RANDBETWEEN(1,ROWS(Controlestatus)),1),"")</f>
        <v>5 - Afgerond</v>
      </c>
    </row>
    <row r="62" spans="1:8" x14ac:dyDescent="0.3">
      <c r="A62" s="2">
        <f ca="1"/>
        <v>1791</v>
      </c>
      <c r="B62" t="str">
        <f t="shared" ca="1" si="2"/>
        <v xml:space="preserve">Microsoft Office - </v>
      </c>
      <c r="C62" t="str" cm="1">
        <f t="array" aca="1" ref="C62" ca="1">INDEX(Sectie,RANDBETWEEN(1,ROWS(Sectie)),1)</f>
        <v>Openbaar</v>
      </c>
      <c r="D62" t="str" cm="1">
        <f t="array" aca="1" ref="D62" ca="1">IF(C62="Staf",INDEX(Staf,RANDBETWEEN(1,ROWS(Staf)),1),INDEX(Openbaar,RANDBETWEEN(1,ROWS(Openbaar)),1))</f>
        <v>Microsoft Office</v>
      </c>
      <c r="E62" s="1">
        <f t="shared" ca="1" si="0"/>
        <v>45602</v>
      </c>
      <c r="F62" s="1" t="str">
        <f t="shared" ca="1" si="1"/>
        <v>Goed</v>
      </c>
      <c r="G62" t="str" cm="1">
        <f t="array" aca="1" ref="G62" ca="1">IF(F62 = "Goed", "",INDEX(Behandelaar,RANDBETWEEN(1,ROWS(Behandelaar)),1))</f>
        <v/>
      </c>
      <c r="H62" t="str" cm="1">
        <f t="array" aca="1" ref="H62" ca="1">IF(G62&lt;&gt;"",INDEX(Controlestatus,RANDBETWEEN(1,ROWS(Controlestatus)),1),"")</f>
        <v/>
      </c>
    </row>
    <row r="63" spans="1:8" x14ac:dyDescent="0.3">
      <c r="A63" s="2">
        <f ca="1"/>
        <v>4428</v>
      </c>
      <c r="B63" t="str">
        <f t="shared" ca="1" si="2"/>
        <v xml:space="preserve">Werkplek - </v>
      </c>
      <c r="C63" t="str" cm="1">
        <f t="array" aca="1" ref="C63" ca="1">INDEX(Sectie,RANDBETWEEN(1,ROWS(Sectie)),1)</f>
        <v>Openbaar</v>
      </c>
      <c r="D63" t="str" cm="1">
        <f t="array" aca="1" ref="D63" ca="1">IF(C63="Staf",INDEX(Staf,RANDBETWEEN(1,ROWS(Staf)),1),INDEX(Openbaar,RANDBETWEEN(1,ROWS(Openbaar)),1))</f>
        <v>Werkplek</v>
      </c>
      <c r="E63" s="1">
        <f t="shared" ca="1" si="0"/>
        <v>44335</v>
      </c>
      <c r="F63" s="1" t="str">
        <f t="shared" ca="1" si="1"/>
        <v>Over datum</v>
      </c>
      <c r="G63" t="str" cm="1">
        <f t="array" aca="1" ref="G63" ca="1">IF(F63 = "Goed", "",INDEX(Behandelaar,RANDBETWEEN(1,ROWS(Behandelaar)),1))</f>
        <v>Erik van Ommeloord</v>
      </c>
      <c r="H63" t="str" cm="1">
        <f t="array" aca="1" ref="H63" ca="1">IF(G63&lt;&gt;"",INDEX(Controlestatus,RANDBETWEEN(1,ROWS(Controlestatus)),1),"")</f>
        <v>2 - Controle taalgebruik</v>
      </c>
    </row>
    <row r="64" spans="1:8" x14ac:dyDescent="0.3">
      <c r="A64" s="2">
        <f ca="1"/>
        <v>2363</v>
      </c>
      <c r="B64" t="str">
        <f t="shared" ca="1" si="2"/>
        <v xml:space="preserve">Printers - </v>
      </c>
      <c r="C64" t="str" cm="1">
        <f t="array" aca="1" ref="C64" ca="1">INDEX(Sectie,RANDBETWEEN(1,ROWS(Sectie)),1)</f>
        <v>Openbaar</v>
      </c>
      <c r="D64" t="str" cm="1">
        <f t="array" aca="1" ref="D64" ca="1">IF(C64="Staf",INDEX(Staf,RANDBETWEEN(1,ROWS(Staf)),1),INDEX(Openbaar,RANDBETWEEN(1,ROWS(Openbaar)),1))</f>
        <v>Printers</v>
      </c>
      <c r="E64" s="1">
        <f t="shared" ca="1" si="0"/>
        <v>44628</v>
      </c>
      <c r="F64" s="1" t="str">
        <f t="shared" ca="1" si="1"/>
        <v>Over datum</v>
      </c>
      <c r="G64" t="str" cm="1">
        <f t="array" aca="1" ref="G64" ca="1">IF(F64 = "Goed", "",INDEX(Behandelaar,RANDBETWEEN(1,ROWS(Behandelaar)),1))</f>
        <v/>
      </c>
      <c r="H64" t="str" cm="1">
        <f t="array" aca="1" ref="H64" ca="1">IF(G64&lt;&gt;"",INDEX(Controlestatus,RANDBETWEEN(1,ROWS(Controlestatus)),1),"")</f>
        <v/>
      </c>
    </row>
    <row r="65" spans="1:8" x14ac:dyDescent="0.3">
      <c r="A65" s="2">
        <f ca="1"/>
        <v>3276</v>
      </c>
      <c r="B65" t="str">
        <f t="shared" ca="1" si="2"/>
        <v xml:space="preserve">Werkplek - </v>
      </c>
      <c r="C65" t="str" cm="1">
        <f t="array" aca="1" ref="C65" ca="1">INDEX(Sectie,RANDBETWEEN(1,ROWS(Sectie)),1)</f>
        <v>Staf</v>
      </c>
      <c r="D65" t="str" cm="1">
        <f t="array" aca="1" ref="D65" ca="1">IF(C65="Staf",INDEX(Staf,RANDBETWEEN(1,ROWS(Staf)),1),INDEX(Openbaar,RANDBETWEEN(1,ROWS(Openbaar)),1))</f>
        <v>Werkplek</v>
      </c>
      <c r="E65" s="1">
        <f t="shared" ca="1" si="0"/>
        <v>45471</v>
      </c>
      <c r="F65" s="1" t="str">
        <f t="shared" ca="1" si="1"/>
        <v>Waarschuwing</v>
      </c>
      <c r="G65" t="str" cm="1">
        <f t="array" aca="1" ref="G65" ca="1">IF(F65 = "Goed", "",INDEX(Behandelaar,RANDBETWEEN(1,ROWS(Behandelaar)),1))</f>
        <v>Jeroen de Prins</v>
      </c>
      <c r="H65" t="str" cm="1">
        <f t="array" aca="1" ref="H65" ca="1">IF(G65&lt;&gt;"",INDEX(Controlestatus,RANDBETWEEN(1,ROWS(Controlestatus)),1),"")</f>
        <v>4 - Controle door collega</v>
      </c>
    </row>
    <row r="66" spans="1:8" x14ac:dyDescent="0.3">
      <c r="A66" s="2">
        <f ca="1"/>
        <v>759</v>
      </c>
      <c r="B66" t="str">
        <f t="shared" ca="1" si="2"/>
        <v xml:space="preserve">Microsoft Office - </v>
      </c>
      <c r="C66" t="str" cm="1">
        <f t="array" aca="1" ref="C66" ca="1">INDEX(Sectie,RANDBETWEEN(1,ROWS(Sectie)),1)</f>
        <v>Openbaar</v>
      </c>
      <c r="D66" t="str" cm="1">
        <f t="array" aca="1" ref="D66" ca="1">IF(C66="Staf",INDEX(Staf,RANDBETWEEN(1,ROWS(Staf)),1),INDEX(Openbaar,RANDBETWEEN(1,ROWS(Openbaar)),1))</f>
        <v>Microsoft Office</v>
      </c>
      <c r="E66" s="1">
        <f t="shared" ca="1" si="0"/>
        <v>45672</v>
      </c>
      <c r="F66" s="1" t="str">
        <f t="shared" ca="1" si="1"/>
        <v>Goed</v>
      </c>
      <c r="G66" t="str" cm="1">
        <f t="array" aca="1" ref="G66" ca="1">IF(F66 = "Goed", "",INDEX(Behandelaar,RANDBETWEEN(1,ROWS(Behandelaar)),1))</f>
        <v/>
      </c>
      <c r="H66" t="str" cm="1">
        <f t="array" aca="1" ref="H66" ca="1">IF(G66&lt;&gt;"",INDEX(Controlestatus,RANDBETWEEN(1,ROWS(Controlestatus)),1),"")</f>
        <v/>
      </c>
    </row>
    <row r="67" spans="1:8" x14ac:dyDescent="0.3">
      <c r="A67" s="2">
        <f ca="1"/>
        <v>4263</v>
      </c>
      <c r="B67" t="str">
        <f t="shared" ref="B67:B130" ca="1" si="3">D67 &amp; " - "</f>
        <v xml:space="preserve">Instructies - </v>
      </c>
      <c r="C67" t="str" cm="1">
        <f t="array" aca="1" ref="C67" ca="1">INDEX(Sectie,RANDBETWEEN(1,ROWS(Sectie)),1)</f>
        <v>Staf</v>
      </c>
      <c r="D67" t="str" cm="1">
        <f t="array" aca="1" ref="D67" ca="1">IF(C67="Staf",INDEX(Staf,RANDBETWEEN(1,ROWS(Staf)),1),INDEX(Openbaar,RANDBETWEEN(1,ROWS(Openbaar)),1))</f>
        <v>Instructies</v>
      </c>
      <c r="E67" s="1">
        <f t="shared" ref="E67:E130" ca="1" si="4">IF(RAND()&gt;0.2, RANDBETWEEN(TODAY()-365,TODAY()),RANDBETWEEN(DATE(2020,1,1),TODAY()-365))</f>
        <v>45473</v>
      </c>
      <c r="F67" s="1" t="str">
        <f t="shared" ref="F67:F130" ca="1" si="5">IF(DATEDIF(E67,TODAY(),"d")&lt;=275,"Goed",IF(DATEDIF(E67,TODAY(),"d")&lt;=365,"Waarschuwing","Over datum"))</f>
        <v>Waarschuwing</v>
      </c>
      <c r="G67" t="str" cm="1">
        <f t="array" aca="1" ref="G67" ca="1">IF(F67 = "Goed", "",INDEX(Behandelaar,RANDBETWEEN(1,ROWS(Behandelaar)),1))</f>
        <v/>
      </c>
      <c r="H67" t="str" cm="1">
        <f t="array" aca="1" ref="H67" ca="1">IF(G67&lt;&gt;"",INDEX(Controlestatus,RANDBETWEEN(1,ROWS(Controlestatus)),1),"")</f>
        <v/>
      </c>
    </row>
    <row r="68" spans="1:8" x14ac:dyDescent="0.3">
      <c r="A68" s="2">
        <f ca="1"/>
        <v>6715</v>
      </c>
      <c r="B68" t="str">
        <f t="shared" ca="1" si="3"/>
        <v xml:space="preserve">Werkplek - </v>
      </c>
      <c r="C68" t="str" cm="1">
        <f t="array" aca="1" ref="C68" ca="1">INDEX(Sectie,RANDBETWEEN(1,ROWS(Sectie)),1)</f>
        <v>Openbaar</v>
      </c>
      <c r="D68" t="str" cm="1">
        <f t="array" aca="1" ref="D68" ca="1">IF(C68="Staf",INDEX(Staf,RANDBETWEEN(1,ROWS(Staf)),1),INDEX(Openbaar,RANDBETWEEN(1,ROWS(Openbaar)),1))</f>
        <v>Werkplek</v>
      </c>
      <c r="E68" s="1">
        <f t="shared" ca="1" si="4"/>
        <v>45453</v>
      </c>
      <c r="F68" s="1" t="str">
        <f t="shared" ca="1" si="5"/>
        <v>Waarschuwing</v>
      </c>
      <c r="G68" t="str" cm="1">
        <f t="array" aca="1" ref="G68" ca="1">IF(F68 = "Goed", "",INDEX(Behandelaar,RANDBETWEEN(1,ROWS(Behandelaar)),1))</f>
        <v>Jacqueline Groots</v>
      </c>
      <c r="H68" t="str" cm="1">
        <f t="array" aca="1" ref="H68" ca="1">IF(G68&lt;&gt;"",INDEX(Controlestatus,RANDBETWEEN(1,ROWS(Controlestatus)),1),"")</f>
        <v>4 - Controle door collega</v>
      </c>
    </row>
    <row r="69" spans="1:8" x14ac:dyDescent="0.3">
      <c r="A69" s="2">
        <f ca="1"/>
        <v>5378</v>
      </c>
      <c r="B69" t="str">
        <f t="shared" ca="1" si="3"/>
        <v xml:space="preserve">ADV - </v>
      </c>
      <c r="C69" t="str" cm="1">
        <f t="array" aca="1" ref="C69" ca="1">INDEX(Sectie,RANDBETWEEN(1,ROWS(Sectie)),1)</f>
        <v>Openbaar</v>
      </c>
      <c r="D69" t="str" cm="1">
        <f t="array" aca="1" ref="D69" ca="1">IF(C69="Staf",INDEX(Staf,RANDBETWEEN(1,ROWS(Staf)),1),INDEX(Openbaar,RANDBETWEEN(1,ROWS(Openbaar)),1))</f>
        <v>ADV</v>
      </c>
      <c r="E69" s="1">
        <f t="shared" ca="1" si="4"/>
        <v>45798</v>
      </c>
      <c r="F69" s="1" t="str">
        <f t="shared" ca="1" si="5"/>
        <v>Goed</v>
      </c>
      <c r="G69" t="str" cm="1">
        <f t="array" aca="1" ref="G69" ca="1">IF(F69 = "Goed", "",INDEX(Behandelaar,RANDBETWEEN(1,ROWS(Behandelaar)),1))</f>
        <v/>
      </c>
      <c r="H69" t="str" cm="1">
        <f t="array" aca="1" ref="H69" ca="1">IF(G69&lt;&gt;"",INDEX(Controlestatus,RANDBETWEEN(1,ROWS(Controlestatus)),1),"")</f>
        <v/>
      </c>
    </row>
    <row r="70" spans="1:8" x14ac:dyDescent="0.3">
      <c r="A70" s="2">
        <f ca="1"/>
        <v>3890</v>
      </c>
      <c r="B70" t="str">
        <f t="shared" ca="1" si="3"/>
        <v xml:space="preserve">MOW - </v>
      </c>
      <c r="C70" t="str" cm="1">
        <f t="array" aca="1" ref="C70" ca="1">INDEX(Sectie,RANDBETWEEN(1,ROWS(Sectie)),1)</f>
        <v>Openbaar</v>
      </c>
      <c r="D70" t="str" cm="1">
        <f t="array" aca="1" ref="D70" ca="1">IF(C70="Staf",INDEX(Staf,RANDBETWEEN(1,ROWS(Staf)),1),INDEX(Openbaar,RANDBETWEEN(1,ROWS(Openbaar)),1))</f>
        <v>MOW</v>
      </c>
      <c r="E70" s="1">
        <f t="shared" ca="1" si="4"/>
        <v>45795</v>
      </c>
      <c r="F70" s="1" t="str">
        <f t="shared" ca="1" si="5"/>
        <v>Goed</v>
      </c>
      <c r="G70" t="str" cm="1">
        <f t="array" aca="1" ref="G70" ca="1">IF(F70 = "Goed", "",INDEX(Behandelaar,RANDBETWEEN(1,ROWS(Behandelaar)),1))</f>
        <v/>
      </c>
      <c r="H70" t="str" cm="1">
        <f t="array" aca="1" ref="H70" ca="1">IF(G70&lt;&gt;"",INDEX(Controlestatus,RANDBETWEEN(1,ROWS(Controlestatus)),1),"")</f>
        <v/>
      </c>
    </row>
    <row r="71" spans="1:8" x14ac:dyDescent="0.3">
      <c r="A71" s="2">
        <f ca="1"/>
        <v>5899</v>
      </c>
      <c r="B71" t="str">
        <f t="shared" ca="1" si="3"/>
        <v xml:space="preserve">Printers - </v>
      </c>
      <c r="C71" t="str" cm="1">
        <f t="array" aca="1" ref="C71" ca="1">INDEX(Sectie,RANDBETWEEN(1,ROWS(Sectie)),1)</f>
        <v>Staf</v>
      </c>
      <c r="D71" t="str" cm="1">
        <f t="array" aca="1" ref="D71" ca="1">IF(C71="Staf",INDEX(Staf,RANDBETWEEN(1,ROWS(Staf)),1),INDEX(Openbaar,RANDBETWEEN(1,ROWS(Openbaar)),1))</f>
        <v>Printers</v>
      </c>
      <c r="E71" s="1">
        <f t="shared" ca="1" si="4"/>
        <v>44885</v>
      </c>
      <c r="F71" s="1" t="str">
        <f t="shared" ca="1" si="5"/>
        <v>Over datum</v>
      </c>
      <c r="G71" t="str" cm="1">
        <f t="array" aca="1" ref="G71" ca="1">IF(F71 = "Goed", "",INDEX(Behandelaar,RANDBETWEEN(1,ROWS(Behandelaar)),1))</f>
        <v>Jeroen de Prins</v>
      </c>
      <c r="H71" t="str" cm="1">
        <f t="array" aca="1" ref="H71" ca="1">IF(G71&lt;&gt;"",INDEX(Controlestatus,RANDBETWEEN(1,ROWS(Controlestatus)),1),"")</f>
        <v>4 - Controle door collega</v>
      </c>
    </row>
    <row r="72" spans="1:8" x14ac:dyDescent="0.3">
      <c r="A72" s="2">
        <f ca="1"/>
        <v>4182</v>
      </c>
      <c r="B72" t="str">
        <f t="shared" ca="1" si="3"/>
        <v xml:space="preserve">Printers - </v>
      </c>
      <c r="C72" t="str" cm="1">
        <f t="array" aca="1" ref="C72" ca="1">INDEX(Sectie,RANDBETWEEN(1,ROWS(Sectie)),1)</f>
        <v>Openbaar</v>
      </c>
      <c r="D72" t="str" cm="1">
        <f t="array" aca="1" ref="D72" ca="1">IF(C72="Staf",INDEX(Staf,RANDBETWEEN(1,ROWS(Staf)),1),INDEX(Openbaar,RANDBETWEEN(1,ROWS(Openbaar)),1))</f>
        <v>Printers</v>
      </c>
      <c r="E72" s="1">
        <f t="shared" ca="1" si="4"/>
        <v>45601</v>
      </c>
      <c r="F72" s="1" t="str">
        <f t="shared" ca="1" si="5"/>
        <v>Goed</v>
      </c>
      <c r="G72" t="str" cm="1">
        <f t="array" aca="1" ref="G72" ca="1">IF(F72 = "Goed", "",INDEX(Behandelaar,RANDBETWEEN(1,ROWS(Behandelaar)),1))</f>
        <v/>
      </c>
      <c r="H72" t="str" cm="1">
        <f t="array" aca="1" ref="H72" ca="1">IF(G72&lt;&gt;"",INDEX(Controlestatus,RANDBETWEEN(1,ROWS(Controlestatus)),1),"")</f>
        <v/>
      </c>
    </row>
    <row r="73" spans="1:8" x14ac:dyDescent="0.3">
      <c r="A73" s="2">
        <f ca="1"/>
        <v>6064</v>
      </c>
      <c r="B73" t="str">
        <f t="shared" ca="1" si="3"/>
        <v xml:space="preserve">Werkplek - </v>
      </c>
      <c r="C73" t="str" cm="1">
        <f t="array" aca="1" ref="C73" ca="1">INDEX(Sectie,RANDBETWEEN(1,ROWS(Sectie)),1)</f>
        <v>Openbaar</v>
      </c>
      <c r="D73" t="str" cm="1">
        <f t="array" aca="1" ref="D73" ca="1">IF(C73="Staf",INDEX(Staf,RANDBETWEEN(1,ROWS(Staf)),1),INDEX(Openbaar,RANDBETWEEN(1,ROWS(Openbaar)),1))</f>
        <v>Werkplek</v>
      </c>
      <c r="E73" s="1">
        <f t="shared" ca="1" si="4"/>
        <v>45514</v>
      </c>
      <c r="F73" s="1" t="str">
        <f t="shared" ca="1" si="5"/>
        <v>Waarschuwing</v>
      </c>
      <c r="G73" t="str" cm="1">
        <f t="array" aca="1" ref="G73" ca="1">IF(F73 = "Goed", "",INDEX(Behandelaar,RANDBETWEEN(1,ROWS(Behandelaar)),1))</f>
        <v>Marcella d'Angere</v>
      </c>
      <c r="H73" t="str" cm="1">
        <f t="array" aca="1" ref="H73" ca="1">IF(G73&lt;&gt;"",INDEX(Controlestatus,RANDBETWEEN(1,ROWS(Controlestatus)),1),"")</f>
        <v>1 - Controle feiten</v>
      </c>
    </row>
    <row r="74" spans="1:8" x14ac:dyDescent="0.3">
      <c r="A74" s="2">
        <f ca="1"/>
        <v>2001</v>
      </c>
      <c r="B74" t="str">
        <f t="shared" ca="1" si="3"/>
        <v xml:space="preserve">ADV - </v>
      </c>
      <c r="C74" t="str" cm="1">
        <f t="array" aca="1" ref="C74" ca="1">INDEX(Sectie,RANDBETWEEN(1,ROWS(Sectie)),1)</f>
        <v>Staf</v>
      </c>
      <c r="D74" t="str" cm="1">
        <f t="array" aca="1" ref="D74" ca="1">IF(C74="Staf",INDEX(Staf,RANDBETWEEN(1,ROWS(Staf)),1),INDEX(Openbaar,RANDBETWEEN(1,ROWS(Openbaar)),1))</f>
        <v>ADV</v>
      </c>
      <c r="E74" s="1">
        <f t="shared" ca="1" si="4"/>
        <v>45526</v>
      </c>
      <c r="F74" s="1" t="str">
        <f t="shared" ca="1" si="5"/>
        <v>Goed</v>
      </c>
      <c r="G74" t="str" cm="1">
        <f t="array" aca="1" ref="G74" ca="1">IF(F74 = "Goed", "",INDEX(Behandelaar,RANDBETWEEN(1,ROWS(Behandelaar)),1))</f>
        <v/>
      </c>
      <c r="H74" t="str" cm="1">
        <f t="array" aca="1" ref="H74" ca="1">IF(G74&lt;&gt;"",INDEX(Controlestatus,RANDBETWEEN(1,ROWS(Controlestatus)),1),"")</f>
        <v/>
      </c>
    </row>
    <row r="75" spans="1:8" x14ac:dyDescent="0.3">
      <c r="A75" s="2">
        <f ca="1"/>
        <v>5847</v>
      </c>
      <c r="B75" t="str">
        <f t="shared" ca="1" si="3"/>
        <v xml:space="preserve">Account - </v>
      </c>
      <c r="C75" t="str" cm="1">
        <f t="array" aca="1" ref="C75" ca="1">INDEX(Sectie,RANDBETWEEN(1,ROWS(Sectie)),1)</f>
        <v>Staf</v>
      </c>
      <c r="D75" t="str" cm="1">
        <f t="array" aca="1" ref="D75" ca="1">IF(C75="Staf",INDEX(Staf,RANDBETWEEN(1,ROWS(Staf)),1),INDEX(Openbaar,RANDBETWEEN(1,ROWS(Openbaar)),1))</f>
        <v>Account</v>
      </c>
      <c r="E75" s="1">
        <f t="shared" ca="1" si="4"/>
        <v>45436</v>
      </c>
      <c r="F75" s="1" t="str">
        <f t="shared" ca="1" si="5"/>
        <v>Waarschuwing</v>
      </c>
      <c r="G75" t="str" cm="1">
        <f t="array" aca="1" ref="G75" ca="1">IF(F75 = "Goed", "",INDEX(Behandelaar,RANDBETWEEN(1,ROWS(Behandelaar)),1))</f>
        <v>Kees-Jan Wit</v>
      </c>
      <c r="H75" t="str" cm="1">
        <f t="array" aca="1" ref="H75" ca="1">IF(G75&lt;&gt;"",INDEX(Controlestatus,RANDBETWEEN(1,ROWS(Controlestatus)),1),"")</f>
        <v>2 - Controle taalgebruik</v>
      </c>
    </row>
    <row r="76" spans="1:8" x14ac:dyDescent="0.3">
      <c r="A76" s="2">
        <f ca="1"/>
        <v>1303</v>
      </c>
      <c r="B76" t="str">
        <f t="shared" ca="1" si="3"/>
        <v xml:space="preserve">Account - </v>
      </c>
      <c r="C76" t="str" cm="1">
        <f t="array" aca="1" ref="C76" ca="1">INDEX(Sectie,RANDBETWEEN(1,ROWS(Sectie)),1)</f>
        <v>Staf</v>
      </c>
      <c r="D76" t="str" cm="1">
        <f t="array" aca="1" ref="D76" ca="1">IF(C76="Staf",INDEX(Staf,RANDBETWEEN(1,ROWS(Staf)),1),INDEX(Openbaar,RANDBETWEEN(1,ROWS(Openbaar)),1))</f>
        <v>Account</v>
      </c>
      <c r="E76" s="1">
        <f t="shared" ca="1" si="4"/>
        <v>45495</v>
      </c>
      <c r="F76" s="1" t="str">
        <f t="shared" ca="1" si="5"/>
        <v>Waarschuwing</v>
      </c>
      <c r="G76" t="str" cm="1">
        <f t="array" aca="1" ref="G76" ca="1">IF(F76 = "Goed", "",INDEX(Behandelaar,RANDBETWEEN(1,ROWS(Behandelaar)),1))</f>
        <v>Kees-Jan Wit</v>
      </c>
      <c r="H76" t="str" cm="1">
        <f t="array" aca="1" ref="H76" ca="1">IF(G76&lt;&gt;"",INDEX(Controlestatus,RANDBETWEEN(1,ROWS(Controlestatus)),1),"")</f>
        <v>3 - In afwachting van derden</v>
      </c>
    </row>
    <row r="77" spans="1:8" x14ac:dyDescent="0.3">
      <c r="A77" s="2">
        <f ca="1"/>
        <v>5804</v>
      </c>
      <c r="B77" t="str">
        <f t="shared" ca="1" si="3"/>
        <v xml:space="preserve">Printers - </v>
      </c>
      <c r="C77" t="str" cm="1">
        <f t="array" aca="1" ref="C77" ca="1">INDEX(Sectie,RANDBETWEEN(1,ROWS(Sectie)),1)</f>
        <v>Openbaar</v>
      </c>
      <c r="D77" t="str" cm="1">
        <f t="array" aca="1" ref="D77" ca="1">IF(C77="Staf",INDEX(Staf,RANDBETWEEN(1,ROWS(Staf)),1),INDEX(Openbaar,RANDBETWEEN(1,ROWS(Openbaar)),1))</f>
        <v>Printers</v>
      </c>
      <c r="E77" s="1">
        <f t="shared" ca="1" si="4"/>
        <v>44171</v>
      </c>
      <c r="F77" s="1" t="str">
        <f t="shared" ca="1" si="5"/>
        <v>Over datum</v>
      </c>
      <c r="G77" t="str" cm="1">
        <f t="array" aca="1" ref="G77" ca="1">IF(F77 = "Goed", "",INDEX(Behandelaar,RANDBETWEEN(1,ROWS(Behandelaar)),1))</f>
        <v>Mark Kempf</v>
      </c>
      <c r="H77" t="str" cm="1">
        <f t="array" aca="1" ref="H77" ca="1">IF(G77&lt;&gt;"",INDEX(Controlestatus,RANDBETWEEN(1,ROWS(Controlestatus)),1),"")</f>
        <v>1 - Controle feiten</v>
      </c>
    </row>
    <row r="78" spans="1:8" x14ac:dyDescent="0.3">
      <c r="A78" s="2">
        <f ca="1"/>
        <v>6971</v>
      </c>
      <c r="B78" t="str">
        <f t="shared" ca="1" si="3"/>
        <v xml:space="preserve">ADV - </v>
      </c>
      <c r="C78" t="str" cm="1">
        <f t="array" aca="1" ref="C78" ca="1">INDEX(Sectie,RANDBETWEEN(1,ROWS(Sectie)),1)</f>
        <v>Staf</v>
      </c>
      <c r="D78" t="str" cm="1">
        <f t="array" aca="1" ref="D78" ca="1">IF(C78="Staf",INDEX(Staf,RANDBETWEEN(1,ROWS(Staf)),1),INDEX(Openbaar,RANDBETWEEN(1,ROWS(Openbaar)),1))</f>
        <v>ADV</v>
      </c>
      <c r="E78" s="1">
        <f t="shared" ca="1" si="4"/>
        <v>45591</v>
      </c>
      <c r="F78" s="1" t="str">
        <f t="shared" ca="1" si="5"/>
        <v>Goed</v>
      </c>
      <c r="G78" t="str" cm="1">
        <f t="array" aca="1" ref="G78" ca="1">IF(F78 = "Goed", "",INDEX(Behandelaar,RANDBETWEEN(1,ROWS(Behandelaar)),1))</f>
        <v/>
      </c>
      <c r="H78" t="str" cm="1">
        <f t="array" aca="1" ref="H78" ca="1">IF(G78&lt;&gt;"",INDEX(Controlestatus,RANDBETWEEN(1,ROWS(Controlestatus)),1),"")</f>
        <v/>
      </c>
    </row>
    <row r="79" spans="1:8" x14ac:dyDescent="0.3">
      <c r="A79" s="2">
        <f ca="1"/>
        <v>5876</v>
      </c>
      <c r="B79" t="str">
        <f t="shared" ca="1" si="3"/>
        <v xml:space="preserve">Werkplek - </v>
      </c>
      <c r="C79" t="str" cm="1">
        <f t="array" aca="1" ref="C79" ca="1">INDEX(Sectie,RANDBETWEEN(1,ROWS(Sectie)),1)</f>
        <v>Openbaar</v>
      </c>
      <c r="D79" t="str" cm="1">
        <f t="array" aca="1" ref="D79" ca="1">IF(C79="Staf",INDEX(Staf,RANDBETWEEN(1,ROWS(Staf)),1),INDEX(Openbaar,RANDBETWEEN(1,ROWS(Openbaar)),1))</f>
        <v>Werkplek</v>
      </c>
      <c r="E79" s="1">
        <f t="shared" ca="1" si="4"/>
        <v>45615</v>
      </c>
      <c r="F79" s="1" t="str">
        <f t="shared" ca="1" si="5"/>
        <v>Goed</v>
      </c>
      <c r="G79" t="str" cm="1">
        <f t="array" aca="1" ref="G79" ca="1">IF(F79 = "Goed", "",INDEX(Behandelaar,RANDBETWEEN(1,ROWS(Behandelaar)),1))</f>
        <v/>
      </c>
      <c r="H79" t="str" cm="1">
        <f t="array" aca="1" ref="H79" ca="1">IF(G79&lt;&gt;"",INDEX(Controlestatus,RANDBETWEEN(1,ROWS(Controlestatus)),1),"")</f>
        <v/>
      </c>
    </row>
    <row r="80" spans="1:8" x14ac:dyDescent="0.3">
      <c r="A80" s="2">
        <f ca="1"/>
        <v>3446</v>
      </c>
      <c r="B80" t="str">
        <f t="shared" ca="1" si="3"/>
        <v xml:space="preserve">Microsoft Office - </v>
      </c>
      <c r="C80" t="str" cm="1">
        <f t="array" aca="1" ref="C80" ca="1">INDEX(Sectie,RANDBETWEEN(1,ROWS(Sectie)),1)</f>
        <v>Openbaar</v>
      </c>
      <c r="D80" t="str" cm="1">
        <f t="array" aca="1" ref="D80" ca="1">IF(C80="Staf",INDEX(Staf,RANDBETWEEN(1,ROWS(Staf)),1),INDEX(Openbaar,RANDBETWEEN(1,ROWS(Openbaar)),1))</f>
        <v>Microsoft Office</v>
      </c>
      <c r="E80" s="1">
        <f t="shared" ca="1" si="4"/>
        <v>45437</v>
      </c>
      <c r="F80" s="1" t="str">
        <f t="shared" ca="1" si="5"/>
        <v>Waarschuwing</v>
      </c>
      <c r="G80" t="str" cm="1">
        <f t="array" aca="1" ref="G80" ca="1">IF(F80 = "Goed", "",INDEX(Behandelaar,RANDBETWEEN(1,ROWS(Behandelaar)),1))</f>
        <v/>
      </c>
      <c r="H80" t="str" cm="1">
        <f t="array" aca="1" ref="H80" ca="1">IF(G80&lt;&gt;"",INDEX(Controlestatus,RANDBETWEEN(1,ROWS(Controlestatus)),1),"")</f>
        <v/>
      </c>
    </row>
    <row r="81" spans="1:8" x14ac:dyDescent="0.3">
      <c r="A81" s="2">
        <f ca="1"/>
        <v>5881</v>
      </c>
      <c r="B81" t="str">
        <f t="shared" ca="1" si="3"/>
        <v xml:space="preserve">Printers - </v>
      </c>
      <c r="C81" t="str" cm="1">
        <f t="array" aca="1" ref="C81" ca="1">INDEX(Sectie,RANDBETWEEN(1,ROWS(Sectie)),1)</f>
        <v>Openbaar</v>
      </c>
      <c r="D81" t="str" cm="1">
        <f t="array" aca="1" ref="D81" ca="1">IF(C81="Staf",INDEX(Staf,RANDBETWEEN(1,ROWS(Staf)),1),INDEX(Openbaar,RANDBETWEEN(1,ROWS(Openbaar)),1))</f>
        <v>Printers</v>
      </c>
      <c r="E81" s="1">
        <f t="shared" ca="1" si="4"/>
        <v>45507</v>
      </c>
      <c r="F81" s="1" t="str">
        <f t="shared" ca="1" si="5"/>
        <v>Waarschuwing</v>
      </c>
      <c r="G81" t="str" cm="1">
        <f t="array" aca="1" ref="G81" ca="1">IF(F81 = "Goed", "",INDEX(Behandelaar,RANDBETWEEN(1,ROWS(Behandelaar)),1))</f>
        <v/>
      </c>
      <c r="H81" t="str" cm="1">
        <f t="array" aca="1" ref="H81" ca="1">IF(G81&lt;&gt;"",INDEX(Controlestatus,RANDBETWEEN(1,ROWS(Controlestatus)),1),"")</f>
        <v/>
      </c>
    </row>
    <row r="82" spans="1:8" x14ac:dyDescent="0.3">
      <c r="A82" s="2">
        <f ca="1"/>
        <v>6565</v>
      </c>
      <c r="B82" t="str">
        <f t="shared" ca="1" si="3"/>
        <v xml:space="preserve">ADV - </v>
      </c>
      <c r="C82" t="str" cm="1">
        <f t="array" aca="1" ref="C82" ca="1">INDEX(Sectie,RANDBETWEEN(1,ROWS(Sectie)),1)</f>
        <v>Openbaar</v>
      </c>
      <c r="D82" t="str" cm="1">
        <f t="array" aca="1" ref="D82" ca="1">IF(C82="Staf",INDEX(Staf,RANDBETWEEN(1,ROWS(Staf)),1),INDEX(Openbaar,RANDBETWEEN(1,ROWS(Openbaar)),1))</f>
        <v>ADV</v>
      </c>
      <c r="E82" s="1">
        <f t="shared" ca="1" si="4"/>
        <v>44851</v>
      </c>
      <c r="F82" s="1" t="str">
        <f t="shared" ca="1" si="5"/>
        <v>Over datum</v>
      </c>
      <c r="G82" t="str" cm="1">
        <f t="array" aca="1" ref="G82" ca="1">IF(F82 = "Goed", "",INDEX(Behandelaar,RANDBETWEEN(1,ROWS(Behandelaar)),1))</f>
        <v>Erik van Ommeloord</v>
      </c>
      <c r="H82" t="str" cm="1">
        <f t="array" aca="1" ref="H82" ca="1">IF(G82&lt;&gt;"",INDEX(Controlestatus,RANDBETWEEN(1,ROWS(Controlestatus)),1),"")</f>
        <v>2 - Controle taalgebruik</v>
      </c>
    </row>
    <row r="83" spans="1:8" x14ac:dyDescent="0.3">
      <c r="A83" s="2">
        <f ca="1"/>
        <v>1981</v>
      </c>
      <c r="B83" t="str">
        <f t="shared" ca="1" si="3"/>
        <v xml:space="preserve">MOW - </v>
      </c>
      <c r="C83" t="str" cm="1">
        <f t="array" aca="1" ref="C83" ca="1">INDEX(Sectie,RANDBETWEEN(1,ROWS(Sectie)),1)</f>
        <v>Openbaar</v>
      </c>
      <c r="D83" t="str" cm="1">
        <f t="array" aca="1" ref="D83" ca="1">IF(C83="Staf",INDEX(Staf,RANDBETWEEN(1,ROWS(Staf)),1),INDEX(Openbaar,RANDBETWEEN(1,ROWS(Openbaar)),1))</f>
        <v>MOW</v>
      </c>
      <c r="E83" s="1">
        <f t="shared" ca="1" si="4"/>
        <v>45689</v>
      </c>
      <c r="F83" s="1" t="str">
        <f t="shared" ca="1" si="5"/>
        <v>Goed</v>
      </c>
      <c r="G83" t="str" cm="1">
        <f t="array" aca="1" ref="G83" ca="1">IF(F83 = "Goed", "",INDEX(Behandelaar,RANDBETWEEN(1,ROWS(Behandelaar)),1))</f>
        <v/>
      </c>
      <c r="H83" t="str" cm="1">
        <f t="array" aca="1" ref="H83" ca="1">IF(G83&lt;&gt;"",INDEX(Controlestatus,RANDBETWEEN(1,ROWS(Controlestatus)),1),"")</f>
        <v/>
      </c>
    </row>
    <row r="84" spans="1:8" x14ac:dyDescent="0.3">
      <c r="A84" s="2">
        <f ca="1"/>
        <v>955</v>
      </c>
      <c r="B84" t="str">
        <f t="shared" ca="1" si="3"/>
        <v xml:space="preserve">Account - </v>
      </c>
      <c r="C84" t="str" cm="1">
        <f t="array" aca="1" ref="C84" ca="1">INDEX(Sectie,RANDBETWEEN(1,ROWS(Sectie)),1)</f>
        <v>Staf</v>
      </c>
      <c r="D84" t="str" cm="1">
        <f t="array" aca="1" ref="D84" ca="1">IF(C84="Staf",INDEX(Staf,RANDBETWEEN(1,ROWS(Staf)),1),INDEX(Openbaar,RANDBETWEEN(1,ROWS(Openbaar)),1))</f>
        <v>Account</v>
      </c>
      <c r="E84" s="1">
        <f t="shared" ca="1" si="4"/>
        <v>44774</v>
      </c>
      <c r="F84" s="1" t="str">
        <f t="shared" ca="1" si="5"/>
        <v>Over datum</v>
      </c>
      <c r="G84" t="str" cm="1">
        <f t="array" aca="1" ref="G84" ca="1">IF(F84 = "Goed", "",INDEX(Behandelaar,RANDBETWEEN(1,ROWS(Behandelaar)),1))</f>
        <v>Marcella d'Angere</v>
      </c>
      <c r="H84" t="str" cm="1">
        <f t="array" aca="1" ref="H84" ca="1">IF(G84&lt;&gt;"",INDEX(Controlestatus,RANDBETWEEN(1,ROWS(Controlestatus)),1),"")</f>
        <v>2 - Controle taalgebruik</v>
      </c>
    </row>
    <row r="85" spans="1:8" x14ac:dyDescent="0.3">
      <c r="A85" s="2">
        <f ca="1"/>
        <v>5257</v>
      </c>
      <c r="B85" t="str">
        <f t="shared" ca="1" si="3"/>
        <v xml:space="preserve">MOW - </v>
      </c>
      <c r="C85" t="str" cm="1">
        <f t="array" aca="1" ref="C85" ca="1">INDEX(Sectie,RANDBETWEEN(1,ROWS(Sectie)),1)</f>
        <v>Staf</v>
      </c>
      <c r="D85" t="str" cm="1">
        <f t="array" aca="1" ref="D85" ca="1">IF(C85="Staf",INDEX(Staf,RANDBETWEEN(1,ROWS(Staf)),1),INDEX(Openbaar,RANDBETWEEN(1,ROWS(Openbaar)),1))</f>
        <v>MOW</v>
      </c>
      <c r="E85" s="1">
        <f t="shared" ca="1" si="4"/>
        <v>45443</v>
      </c>
      <c r="F85" s="1" t="str">
        <f t="shared" ca="1" si="5"/>
        <v>Waarschuwing</v>
      </c>
      <c r="G85" t="str" cm="1">
        <f t="array" aca="1" ref="G85" ca="1">IF(F85 = "Goed", "",INDEX(Behandelaar,RANDBETWEEN(1,ROWS(Behandelaar)),1))</f>
        <v>Jeroen de Prins</v>
      </c>
      <c r="H85" t="str" cm="1">
        <f t="array" aca="1" ref="H85" ca="1">IF(G85&lt;&gt;"",INDEX(Controlestatus,RANDBETWEEN(1,ROWS(Controlestatus)),1),"")</f>
        <v>4 - Controle door collega</v>
      </c>
    </row>
    <row r="86" spans="1:8" x14ac:dyDescent="0.3">
      <c r="A86" s="2">
        <f ca="1"/>
        <v>3590</v>
      </c>
      <c r="B86" t="str">
        <f t="shared" ca="1" si="3"/>
        <v xml:space="preserve">Werkplek - </v>
      </c>
      <c r="C86" t="str" cm="1">
        <f t="array" aca="1" ref="C86" ca="1">INDEX(Sectie,RANDBETWEEN(1,ROWS(Sectie)),1)</f>
        <v>Openbaar</v>
      </c>
      <c r="D86" t="str" cm="1">
        <f t="array" aca="1" ref="D86" ca="1">IF(C86="Staf",INDEX(Staf,RANDBETWEEN(1,ROWS(Staf)),1),INDEX(Openbaar,RANDBETWEEN(1,ROWS(Openbaar)),1))</f>
        <v>Werkplek</v>
      </c>
      <c r="E86" s="1">
        <f t="shared" ca="1" si="4"/>
        <v>45695</v>
      </c>
      <c r="F86" s="1" t="str">
        <f t="shared" ca="1" si="5"/>
        <v>Goed</v>
      </c>
      <c r="G86" t="str" cm="1">
        <f t="array" aca="1" ref="G86" ca="1">IF(F86 = "Goed", "",INDEX(Behandelaar,RANDBETWEEN(1,ROWS(Behandelaar)),1))</f>
        <v/>
      </c>
      <c r="H86" t="str" cm="1">
        <f t="array" aca="1" ref="H86" ca="1">IF(G86&lt;&gt;"",INDEX(Controlestatus,RANDBETWEEN(1,ROWS(Controlestatus)),1),"")</f>
        <v/>
      </c>
    </row>
    <row r="87" spans="1:8" x14ac:dyDescent="0.3">
      <c r="A87" s="2">
        <f ca="1"/>
        <v>2301</v>
      </c>
      <c r="B87" t="str">
        <f t="shared" ca="1" si="3"/>
        <v xml:space="preserve">Account - </v>
      </c>
      <c r="C87" t="str" cm="1">
        <f t="array" aca="1" ref="C87" ca="1">INDEX(Sectie,RANDBETWEEN(1,ROWS(Sectie)),1)</f>
        <v>Staf</v>
      </c>
      <c r="D87" t="str" cm="1">
        <f t="array" aca="1" ref="D87" ca="1">IF(C87="Staf",INDEX(Staf,RANDBETWEEN(1,ROWS(Staf)),1),INDEX(Openbaar,RANDBETWEEN(1,ROWS(Openbaar)),1))</f>
        <v>Account</v>
      </c>
      <c r="E87" s="1">
        <f t="shared" ca="1" si="4"/>
        <v>45652</v>
      </c>
      <c r="F87" s="1" t="str">
        <f t="shared" ca="1" si="5"/>
        <v>Goed</v>
      </c>
      <c r="G87" t="str" cm="1">
        <f t="array" aca="1" ref="G87" ca="1">IF(F87 = "Goed", "",INDEX(Behandelaar,RANDBETWEEN(1,ROWS(Behandelaar)),1))</f>
        <v/>
      </c>
      <c r="H87" t="str" cm="1">
        <f t="array" aca="1" ref="H87" ca="1">IF(G87&lt;&gt;"",INDEX(Controlestatus,RANDBETWEEN(1,ROWS(Controlestatus)),1),"")</f>
        <v/>
      </c>
    </row>
    <row r="88" spans="1:8" x14ac:dyDescent="0.3">
      <c r="A88" s="2">
        <f ca="1"/>
        <v>2467</v>
      </c>
      <c r="B88" t="str">
        <f t="shared" ca="1" si="3"/>
        <v xml:space="preserve">Windows - </v>
      </c>
      <c r="C88" t="str" cm="1">
        <f t="array" aca="1" ref="C88" ca="1">INDEX(Sectie,RANDBETWEEN(1,ROWS(Sectie)),1)</f>
        <v>Staf</v>
      </c>
      <c r="D88" t="str" cm="1">
        <f t="array" aca="1" ref="D88" ca="1">IF(C88="Staf",INDEX(Staf,RANDBETWEEN(1,ROWS(Staf)),1),INDEX(Openbaar,RANDBETWEEN(1,ROWS(Openbaar)),1))</f>
        <v>Windows</v>
      </c>
      <c r="E88" s="1">
        <f t="shared" ca="1" si="4"/>
        <v>45457</v>
      </c>
      <c r="F88" s="1" t="str">
        <f t="shared" ca="1" si="5"/>
        <v>Waarschuwing</v>
      </c>
      <c r="G88" t="str" cm="1">
        <f t="array" aca="1" ref="G88" ca="1">IF(F88 = "Goed", "",INDEX(Behandelaar,RANDBETWEEN(1,ROWS(Behandelaar)),1))</f>
        <v>Marcella d'Angere</v>
      </c>
      <c r="H88" t="str" cm="1">
        <f t="array" aca="1" ref="H88" ca="1">IF(G88&lt;&gt;"",INDEX(Controlestatus,RANDBETWEEN(1,ROWS(Controlestatus)),1),"")</f>
        <v>5 - Afgerond</v>
      </c>
    </row>
    <row r="89" spans="1:8" x14ac:dyDescent="0.3">
      <c r="A89" s="2">
        <f ca="1"/>
        <v>745</v>
      </c>
      <c r="B89" t="str">
        <f t="shared" ca="1" si="3"/>
        <v xml:space="preserve">Windows - </v>
      </c>
      <c r="C89" t="str" cm="1">
        <f t="array" aca="1" ref="C89" ca="1">INDEX(Sectie,RANDBETWEEN(1,ROWS(Sectie)),1)</f>
        <v>Staf</v>
      </c>
      <c r="D89" t="str" cm="1">
        <f t="array" aca="1" ref="D89" ca="1">IF(C89="Staf",INDEX(Staf,RANDBETWEEN(1,ROWS(Staf)),1),INDEX(Openbaar,RANDBETWEEN(1,ROWS(Openbaar)),1))</f>
        <v>Windows</v>
      </c>
      <c r="E89" s="1">
        <f t="shared" ca="1" si="4"/>
        <v>44794</v>
      </c>
      <c r="F89" s="1" t="str">
        <f t="shared" ca="1" si="5"/>
        <v>Over datum</v>
      </c>
      <c r="G89" t="str" cm="1">
        <f t="array" aca="1" ref="G89" ca="1">IF(F89 = "Goed", "",INDEX(Behandelaar,RANDBETWEEN(1,ROWS(Behandelaar)),1))</f>
        <v/>
      </c>
      <c r="H89" t="str" cm="1">
        <f t="array" aca="1" ref="H89" ca="1">IF(G89&lt;&gt;"",INDEX(Controlestatus,RANDBETWEEN(1,ROWS(Controlestatus)),1),"")</f>
        <v/>
      </c>
    </row>
    <row r="90" spans="1:8" x14ac:dyDescent="0.3">
      <c r="A90" s="2">
        <f ca="1"/>
        <v>498</v>
      </c>
      <c r="B90" t="str">
        <f t="shared" ca="1" si="3"/>
        <v xml:space="preserve">ADV - </v>
      </c>
      <c r="C90" t="str" cm="1">
        <f t="array" aca="1" ref="C90" ca="1">INDEX(Sectie,RANDBETWEEN(1,ROWS(Sectie)),1)</f>
        <v>Openbaar</v>
      </c>
      <c r="D90" t="str" cm="1">
        <f t="array" aca="1" ref="D90" ca="1">IF(C90="Staf",INDEX(Staf,RANDBETWEEN(1,ROWS(Staf)),1),INDEX(Openbaar,RANDBETWEEN(1,ROWS(Openbaar)),1))</f>
        <v>ADV</v>
      </c>
      <c r="E90" s="1">
        <f t="shared" ca="1" si="4"/>
        <v>45769</v>
      </c>
      <c r="F90" s="1" t="str">
        <f t="shared" ca="1" si="5"/>
        <v>Goed</v>
      </c>
      <c r="G90" t="str" cm="1">
        <f t="array" aca="1" ref="G90" ca="1">IF(F90 = "Goed", "",INDEX(Behandelaar,RANDBETWEEN(1,ROWS(Behandelaar)),1))</f>
        <v/>
      </c>
      <c r="H90" t="str" cm="1">
        <f t="array" aca="1" ref="H90" ca="1">IF(G90&lt;&gt;"",INDEX(Controlestatus,RANDBETWEEN(1,ROWS(Controlestatus)),1),"")</f>
        <v/>
      </c>
    </row>
    <row r="91" spans="1:8" x14ac:dyDescent="0.3">
      <c r="A91" s="2">
        <f ca="1"/>
        <v>65</v>
      </c>
      <c r="B91" t="str">
        <f t="shared" ca="1" si="3"/>
        <v xml:space="preserve">Account - </v>
      </c>
      <c r="C91" t="str" cm="1">
        <f t="array" aca="1" ref="C91" ca="1">INDEX(Sectie,RANDBETWEEN(1,ROWS(Sectie)),1)</f>
        <v>Staf</v>
      </c>
      <c r="D91" t="str" cm="1">
        <f t="array" aca="1" ref="D91" ca="1">IF(C91="Staf",INDEX(Staf,RANDBETWEEN(1,ROWS(Staf)),1),INDEX(Openbaar,RANDBETWEEN(1,ROWS(Openbaar)),1))</f>
        <v>Account</v>
      </c>
      <c r="E91" s="1">
        <f t="shared" ca="1" si="4"/>
        <v>45507</v>
      </c>
      <c r="F91" s="1" t="str">
        <f t="shared" ca="1" si="5"/>
        <v>Waarschuwing</v>
      </c>
      <c r="G91" t="str" cm="1">
        <f t="array" aca="1" ref="G91" ca="1">IF(F91 = "Goed", "",INDEX(Behandelaar,RANDBETWEEN(1,ROWS(Behandelaar)),1))</f>
        <v/>
      </c>
      <c r="H91" t="str" cm="1">
        <f t="array" aca="1" ref="H91" ca="1">IF(G91&lt;&gt;"",INDEX(Controlestatus,RANDBETWEEN(1,ROWS(Controlestatus)),1),"")</f>
        <v/>
      </c>
    </row>
    <row r="92" spans="1:8" x14ac:dyDescent="0.3">
      <c r="A92" s="2">
        <f ca="1"/>
        <v>1750</v>
      </c>
      <c r="B92" t="str">
        <f t="shared" ca="1" si="3"/>
        <v xml:space="preserve">Account - </v>
      </c>
      <c r="C92" t="str" cm="1">
        <f t="array" aca="1" ref="C92" ca="1">INDEX(Sectie,RANDBETWEEN(1,ROWS(Sectie)),1)</f>
        <v>Staf</v>
      </c>
      <c r="D92" t="str" cm="1">
        <f t="array" aca="1" ref="D92" ca="1">IF(C92="Staf",INDEX(Staf,RANDBETWEEN(1,ROWS(Staf)),1),INDEX(Openbaar,RANDBETWEEN(1,ROWS(Openbaar)),1))</f>
        <v>Account</v>
      </c>
      <c r="E92" s="1">
        <f t="shared" ca="1" si="4"/>
        <v>45441</v>
      </c>
      <c r="F92" s="1" t="str">
        <f t="shared" ca="1" si="5"/>
        <v>Waarschuwing</v>
      </c>
      <c r="G92" t="str" cm="1">
        <f t="array" aca="1" ref="G92" ca="1">IF(F92 = "Goed", "",INDEX(Behandelaar,RANDBETWEEN(1,ROWS(Behandelaar)),1))</f>
        <v>Marcella d'Angere</v>
      </c>
      <c r="H92" t="str" cm="1">
        <f t="array" aca="1" ref="H92" ca="1">IF(G92&lt;&gt;"",INDEX(Controlestatus,RANDBETWEEN(1,ROWS(Controlestatus)),1),"")</f>
        <v>3 - In afwachting van derden</v>
      </c>
    </row>
    <row r="93" spans="1:8" x14ac:dyDescent="0.3">
      <c r="A93" s="2">
        <f ca="1"/>
        <v>6754</v>
      </c>
      <c r="B93" t="str">
        <f t="shared" ca="1" si="3"/>
        <v xml:space="preserve">Printers - </v>
      </c>
      <c r="C93" t="str" cm="1">
        <f t="array" aca="1" ref="C93" ca="1">INDEX(Sectie,RANDBETWEEN(1,ROWS(Sectie)),1)</f>
        <v>Staf</v>
      </c>
      <c r="D93" t="str" cm="1">
        <f t="array" aca="1" ref="D93" ca="1">IF(C93="Staf",INDEX(Staf,RANDBETWEEN(1,ROWS(Staf)),1),INDEX(Openbaar,RANDBETWEEN(1,ROWS(Openbaar)),1))</f>
        <v>Printers</v>
      </c>
      <c r="E93" s="1">
        <f t="shared" ca="1" si="4"/>
        <v>45712</v>
      </c>
      <c r="F93" s="1" t="str">
        <f t="shared" ca="1" si="5"/>
        <v>Goed</v>
      </c>
      <c r="G93" t="str" cm="1">
        <f t="array" aca="1" ref="G93" ca="1">IF(F93 = "Goed", "",INDEX(Behandelaar,RANDBETWEEN(1,ROWS(Behandelaar)),1))</f>
        <v/>
      </c>
      <c r="H93" t="str" cm="1">
        <f t="array" aca="1" ref="H93" ca="1">IF(G93&lt;&gt;"",INDEX(Controlestatus,RANDBETWEEN(1,ROWS(Controlestatus)),1),"")</f>
        <v/>
      </c>
    </row>
    <row r="94" spans="1:8" x14ac:dyDescent="0.3">
      <c r="A94" s="2">
        <f ca="1"/>
        <v>5109</v>
      </c>
      <c r="B94" t="str">
        <f t="shared" ca="1" si="3"/>
        <v xml:space="preserve">Microsoft Office - </v>
      </c>
      <c r="C94" t="str" cm="1">
        <f t="array" aca="1" ref="C94" ca="1">INDEX(Sectie,RANDBETWEEN(1,ROWS(Sectie)),1)</f>
        <v>Staf</v>
      </c>
      <c r="D94" t="str" cm="1">
        <f t="array" aca="1" ref="D94" ca="1">IF(C94="Staf",INDEX(Staf,RANDBETWEEN(1,ROWS(Staf)),1),INDEX(Openbaar,RANDBETWEEN(1,ROWS(Openbaar)),1))</f>
        <v>Microsoft Office</v>
      </c>
      <c r="E94" s="1">
        <f t="shared" ca="1" si="4"/>
        <v>43844</v>
      </c>
      <c r="F94" s="1" t="str">
        <f t="shared" ca="1" si="5"/>
        <v>Over datum</v>
      </c>
      <c r="G94" t="str" cm="1">
        <f t="array" aca="1" ref="G94" ca="1">IF(F94 = "Goed", "",INDEX(Behandelaar,RANDBETWEEN(1,ROWS(Behandelaar)),1))</f>
        <v>Mark Kempf</v>
      </c>
      <c r="H94" t="str" cm="1">
        <f t="array" aca="1" ref="H94" ca="1">IF(G94&lt;&gt;"",INDEX(Controlestatus,RANDBETWEEN(1,ROWS(Controlestatus)),1),"")</f>
        <v>4 - Controle door collega</v>
      </c>
    </row>
    <row r="95" spans="1:8" x14ac:dyDescent="0.3">
      <c r="A95" s="2">
        <f ca="1"/>
        <v>2689</v>
      </c>
      <c r="B95" t="str">
        <f t="shared" ca="1" si="3"/>
        <v xml:space="preserve">Microsoft Office - </v>
      </c>
      <c r="C95" t="str" cm="1">
        <f t="array" aca="1" ref="C95" ca="1">INDEX(Sectie,RANDBETWEEN(1,ROWS(Sectie)),1)</f>
        <v>Staf</v>
      </c>
      <c r="D95" t="str" cm="1">
        <f t="array" aca="1" ref="D95" ca="1">IF(C95="Staf",INDEX(Staf,RANDBETWEEN(1,ROWS(Staf)),1),INDEX(Openbaar,RANDBETWEEN(1,ROWS(Openbaar)),1))</f>
        <v>Microsoft Office</v>
      </c>
      <c r="E95" s="1">
        <f t="shared" ca="1" si="4"/>
        <v>45527</v>
      </c>
      <c r="F95" s="1" t="str">
        <f t="shared" ca="1" si="5"/>
        <v>Goed</v>
      </c>
      <c r="G95" t="str" cm="1">
        <f t="array" aca="1" ref="G95" ca="1">IF(F95 = "Goed", "",INDEX(Behandelaar,RANDBETWEEN(1,ROWS(Behandelaar)),1))</f>
        <v/>
      </c>
      <c r="H95" t="str" cm="1">
        <f t="array" aca="1" ref="H95" ca="1">IF(G95&lt;&gt;"",INDEX(Controlestatus,RANDBETWEEN(1,ROWS(Controlestatus)),1),"")</f>
        <v/>
      </c>
    </row>
    <row r="96" spans="1:8" x14ac:dyDescent="0.3">
      <c r="A96" s="2">
        <f ca="1"/>
        <v>1754</v>
      </c>
      <c r="B96" t="str">
        <f t="shared" ca="1" si="3"/>
        <v xml:space="preserve">Werkplek - </v>
      </c>
      <c r="C96" t="str" cm="1">
        <f t="array" aca="1" ref="C96" ca="1">INDEX(Sectie,RANDBETWEEN(1,ROWS(Sectie)),1)</f>
        <v>Openbaar</v>
      </c>
      <c r="D96" t="str" cm="1">
        <f t="array" aca="1" ref="D96" ca="1">IF(C96="Staf",INDEX(Staf,RANDBETWEEN(1,ROWS(Staf)),1),INDEX(Openbaar,RANDBETWEEN(1,ROWS(Openbaar)),1))</f>
        <v>Werkplek</v>
      </c>
      <c r="E96" s="1">
        <f t="shared" ca="1" si="4"/>
        <v>45606</v>
      </c>
      <c r="F96" s="1" t="str">
        <f t="shared" ca="1" si="5"/>
        <v>Goed</v>
      </c>
      <c r="G96" t="str" cm="1">
        <f t="array" aca="1" ref="G96" ca="1">IF(F96 = "Goed", "",INDEX(Behandelaar,RANDBETWEEN(1,ROWS(Behandelaar)),1))</f>
        <v/>
      </c>
      <c r="H96" t="str" cm="1">
        <f t="array" aca="1" ref="H96" ca="1">IF(G96&lt;&gt;"",INDEX(Controlestatus,RANDBETWEEN(1,ROWS(Controlestatus)),1),"")</f>
        <v/>
      </c>
    </row>
    <row r="97" spans="1:8" x14ac:dyDescent="0.3">
      <c r="A97" s="2">
        <f ca="1"/>
        <v>2312</v>
      </c>
      <c r="B97" t="str">
        <f t="shared" ca="1" si="3"/>
        <v xml:space="preserve">Printers - </v>
      </c>
      <c r="C97" t="str" cm="1">
        <f t="array" aca="1" ref="C97" ca="1">INDEX(Sectie,RANDBETWEEN(1,ROWS(Sectie)),1)</f>
        <v>Openbaar</v>
      </c>
      <c r="D97" t="str" cm="1">
        <f t="array" aca="1" ref="D97" ca="1">IF(C97="Staf",INDEX(Staf,RANDBETWEEN(1,ROWS(Staf)),1),INDEX(Openbaar,RANDBETWEEN(1,ROWS(Openbaar)),1))</f>
        <v>Printers</v>
      </c>
      <c r="E97" s="1">
        <f t="shared" ca="1" si="4"/>
        <v>45712</v>
      </c>
      <c r="F97" s="1" t="str">
        <f t="shared" ca="1" si="5"/>
        <v>Goed</v>
      </c>
      <c r="G97" t="str" cm="1">
        <f t="array" aca="1" ref="G97" ca="1">IF(F97 = "Goed", "",INDEX(Behandelaar,RANDBETWEEN(1,ROWS(Behandelaar)),1))</f>
        <v/>
      </c>
      <c r="H97" t="str" cm="1">
        <f t="array" aca="1" ref="H97" ca="1">IF(G97&lt;&gt;"",INDEX(Controlestatus,RANDBETWEEN(1,ROWS(Controlestatus)),1),"")</f>
        <v/>
      </c>
    </row>
    <row r="98" spans="1:8" x14ac:dyDescent="0.3">
      <c r="A98" s="2">
        <f ca="1"/>
        <v>1994</v>
      </c>
      <c r="B98" t="str">
        <f t="shared" ca="1" si="3"/>
        <v xml:space="preserve">ADV - </v>
      </c>
      <c r="C98" t="str" cm="1">
        <f t="array" aca="1" ref="C98" ca="1">INDEX(Sectie,RANDBETWEEN(1,ROWS(Sectie)),1)</f>
        <v>Openbaar</v>
      </c>
      <c r="D98" t="str" cm="1">
        <f t="array" aca="1" ref="D98" ca="1">IF(C98="Staf",INDEX(Staf,RANDBETWEEN(1,ROWS(Staf)),1),INDEX(Openbaar,RANDBETWEEN(1,ROWS(Openbaar)),1))</f>
        <v>ADV</v>
      </c>
      <c r="E98" s="1">
        <f t="shared" ca="1" si="4"/>
        <v>45502</v>
      </c>
      <c r="F98" s="1" t="str">
        <f t="shared" ca="1" si="5"/>
        <v>Waarschuwing</v>
      </c>
      <c r="G98" t="str" cm="1">
        <f t="array" aca="1" ref="G98" ca="1">IF(F98 = "Goed", "",INDEX(Behandelaar,RANDBETWEEN(1,ROWS(Behandelaar)),1))</f>
        <v/>
      </c>
      <c r="H98" t="str" cm="1">
        <f t="array" aca="1" ref="H98" ca="1">IF(G98&lt;&gt;"",INDEX(Controlestatus,RANDBETWEEN(1,ROWS(Controlestatus)),1),"")</f>
        <v/>
      </c>
    </row>
    <row r="99" spans="1:8" x14ac:dyDescent="0.3">
      <c r="A99" s="2">
        <f ca="1"/>
        <v>1182</v>
      </c>
      <c r="B99" t="str">
        <f t="shared" ca="1" si="3"/>
        <v xml:space="preserve">MOW - </v>
      </c>
      <c r="C99" t="str" cm="1">
        <f t="array" aca="1" ref="C99" ca="1">INDEX(Sectie,RANDBETWEEN(1,ROWS(Sectie)),1)</f>
        <v>Openbaar</v>
      </c>
      <c r="D99" t="str" cm="1">
        <f t="array" aca="1" ref="D99" ca="1">IF(C99="Staf",INDEX(Staf,RANDBETWEEN(1,ROWS(Staf)),1),INDEX(Openbaar,RANDBETWEEN(1,ROWS(Openbaar)),1))</f>
        <v>MOW</v>
      </c>
      <c r="E99" s="1">
        <f t="shared" ca="1" si="4"/>
        <v>45612</v>
      </c>
      <c r="F99" s="1" t="str">
        <f t="shared" ca="1" si="5"/>
        <v>Goed</v>
      </c>
      <c r="G99" t="str" cm="1">
        <f t="array" aca="1" ref="G99" ca="1">IF(F99 = "Goed", "",INDEX(Behandelaar,RANDBETWEEN(1,ROWS(Behandelaar)),1))</f>
        <v/>
      </c>
      <c r="H99" t="str" cm="1">
        <f t="array" aca="1" ref="H99" ca="1">IF(G99&lt;&gt;"",INDEX(Controlestatus,RANDBETWEEN(1,ROWS(Controlestatus)),1),"")</f>
        <v/>
      </c>
    </row>
    <row r="100" spans="1:8" x14ac:dyDescent="0.3">
      <c r="A100" s="2">
        <f ca="1"/>
        <v>750</v>
      </c>
      <c r="B100" t="str">
        <f t="shared" ca="1" si="3"/>
        <v xml:space="preserve">Windows - </v>
      </c>
      <c r="C100" t="str" cm="1">
        <f t="array" aca="1" ref="C100" ca="1">INDEX(Sectie,RANDBETWEEN(1,ROWS(Sectie)),1)</f>
        <v>Staf</v>
      </c>
      <c r="D100" t="str" cm="1">
        <f t="array" aca="1" ref="D100" ca="1">IF(C100="Staf",INDEX(Staf,RANDBETWEEN(1,ROWS(Staf)),1),INDEX(Openbaar,RANDBETWEEN(1,ROWS(Openbaar)),1))</f>
        <v>Windows</v>
      </c>
      <c r="E100" s="1">
        <f t="shared" ca="1" si="4"/>
        <v>45528</v>
      </c>
      <c r="F100" s="1" t="str">
        <f t="shared" ca="1" si="5"/>
        <v>Goed</v>
      </c>
      <c r="G100" t="str" cm="1">
        <f t="array" aca="1" ref="G100" ca="1">IF(F100 = "Goed", "",INDEX(Behandelaar,RANDBETWEEN(1,ROWS(Behandelaar)),1))</f>
        <v/>
      </c>
      <c r="H100" t="str" cm="1">
        <f t="array" aca="1" ref="H100" ca="1">IF(G100&lt;&gt;"",INDEX(Controlestatus,RANDBETWEEN(1,ROWS(Controlestatus)),1),"")</f>
        <v/>
      </c>
    </row>
    <row r="101" spans="1:8" x14ac:dyDescent="0.3">
      <c r="A101" s="2">
        <f ca="1"/>
        <v>3517</v>
      </c>
      <c r="B101" t="str">
        <f t="shared" ca="1" si="3"/>
        <v xml:space="preserve">Windows - </v>
      </c>
      <c r="C101" t="str" cm="1">
        <f t="array" aca="1" ref="C101" ca="1">INDEX(Sectie,RANDBETWEEN(1,ROWS(Sectie)),1)</f>
        <v>Staf</v>
      </c>
      <c r="D101" t="str" cm="1">
        <f t="array" aca="1" ref="D101" ca="1">IF(C101="Staf",INDEX(Staf,RANDBETWEEN(1,ROWS(Staf)),1),INDEX(Openbaar,RANDBETWEEN(1,ROWS(Openbaar)),1))</f>
        <v>Windows</v>
      </c>
      <c r="E101" s="1">
        <f t="shared" ca="1" si="4"/>
        <v>45448</v>
      </c>
      <c r="F101" s="1" t="str">
        <f t="shared" ca="1" si="5"/>
        <v>Waarschuwing</v>
      </c>
      <c r="G101" t="str" cm="1">
        <f t="array" aca="1" ref="G101" ca="1">IF(F101 = "Goed", "",INDEX(Behandelaar,RANDBETWEEN(1,ROWS(Behandelaar)),1))</f>
        <v/>
      </c>
      <c r="H101" t="str" cm="1">
        <f t="array" aca="1" ref="H101" ca="1">IF(G101&lt;&gt;"",INDEX(Controlestatus,RANDBETWEEN(1,ROWS(Controlestatus)),1),"")</f>
        <v/>
      </c>
    </row>
    <row r="102" spans="1:8" x14ac:dyDescent="0.3">
      <c r="A102" s="2">
        <f ca="1"/>
        <v>6581</v>
      </c>
      <c r="B102" t="str">
        <f t="shared" ca="1" si="3"/>
        <v xml:space="preserve">Werkplek - </v>
      </c>
      <c r="C102" t="str" cm="1">
        <f t="array" aca="1" ref="C102" ca="1">INDEX(Sectie,RANDBETWEEN(1,ROWS(Sectie)),1)</f>
        <v>Staf</v>
      </c>
      <c r="D102" t="str" cm="1">
        <f t="array" aca="1" ref="D102" ca="1">IF(C102="Staf",INDEX(Staf,RANDBETWEEN(1,ROWS(Staf)),1),INDEX(Openbaar,RANDBETWEEN(1,ROWS(Openbaar)),1))</f>
        <v>Werkplek</v>
      </c>
      <c r="E102" s="1">
        <f t="shared" ca="1" si="4"/>
        <v>45618</v>
      </c>
      <c r="F102" s="1" t="str">
        <f t="shared" ca="1" si="5"/>
        <v>Goed</v>
      </c>
      <c r="G102" t="str" cm="1">
        <f t="array" aca="1" ref="G102" ca="1">IF(F102 = "Goed", "",INDEX(Behandelaar,RANDBETWEEN(1,ROWS(Behandelaar)),1))</f>
        <v/>
      </c>
      <c r="H102" t="str" cm="1">
        <f t="array" aca="1" ref="H102" ca="1">IF(G102&lt;&gt;"",INDEX(Controlestatus,RANDBETWEEN(1,ROWS(Controlestatus)),1),"")</f>
        <v/>
      </c>
    </row>
    <row r="103" spans="1:8" x14ac:dyDescent="0.3">
      <c r="A103" s="2">
        <f ca="1"/>
        <v>1385</v>
      </c>
      <c r="B103" t="str">
        <f t="shared" ca="1" si="3"/>
        <v xml:space="preserve">Microsoft Office - </v>
      </c>
      <c r="C103" t="str" cm="1">
        <f t="array" aca="1" ref="C103" ca="1">INDEX(Sectie,RANDBETWEEN(1,ROWS(Sectie)),1)</f>
        <v>Staf</v>
      </c>
      <c r="D103" t="str" cm="1">
        <f t="array" aca="1" ref="D103" ca="1">IF(C103="Staf",INDEX(Staf,RANDBETWEEN(1,ROWS(Staf)),1),INDEX(Openbaar,RANDBETWEEN(1,ROWS(Openbaar)),1))</f>
        <v>Microsoft Office</v>
      </c>
      <c r="E103" s="1">
        <f t="shared" ca="1" si="4"/>
        <v>45595</v>
      </c>
      <c r="F103" s="1" t="str">
        <f t="shared" ca="1" si="5"/>
        <v>Goed</v>
      </c>
      <c r="G103" t="str" cm="1">
        <f t="array" aca="1" ref="G103" ca="1">IF(F103 = "Goed", "",INDEX(Behandelaar,RANDBETWEEN(1,ROWS(Behandelaar)),1))</f>
        <v/>
      </c>
      <c r="H103" t="str" cm="1">
        <f t="array" aca="1" ref="H103" ca="1">IF(G103&lt;&gt;"",INDEX(Controlestatus,RANDBETWEEN(1,ROWS(Controlestatus)),1),"")</f>
        <v/>
      </c>
    </row>
    <row r="104" spans="1:8" x14ac:dyDescent="0.3">
      <c r="A104" s="2">
        <f ca="1"/>
        <v>113</v>
      </c>
      <c r="B104" t="str">
        <f t="shared" ca="1" si="3"/>
        <v xml:space="preserve">Account - </v>
      </c>
      <c r="C104" t="str" cm="1">
        <f t="array" aca="1" ref="C104" ca="1">INDEX(Sectie,RANDBETWEEN(1,ROWS(Sectie)),1)</f>
        <v>Staf</v>
      </c>
      <c r="D104" t="str" cm="1">
        <f t="array" aca="1" ref="D104" ca="1">IF(C104="Staf",INDEX(Staf,RANDBETWEEN(1,ROWS(Staf)),1),INDEX(Openbaar,RANDBETWEEN(1,ROWS(Openbaar)),1))</f>
        <v>Account</v>
      </c>
      <c r="E104" s="1">
        <f t="shared" ca="1" si="4"/>
        <v>45550</v>
      </c>
      <c r="F104" s="1" t="str">
        <f t="shared" ca="1" si="5"/>
        <v>Goed</v>
      </c>
      <c r="G104" t="str" cm="1">
        <f t="array" aca="1" ref="G104" ca="1">IF(F104 = "Goed", "",INDEX(Behandelaar,RANDBETWEEN(1,ROWS(Behandelaar)),1))</f>
        <v/>
      </c>
      <c r="H104" t="str" cm="1">
        <f t="array" aca="1" ref="H104" ca="1">IF(G104&lt;&gt;"",INDEX(Controlestatus,RANDBETWEEN(1,ROWS(Controlestatus)),1),"")</f>
        <v/>
      </c>
    </row>
    <row r="105" spans="1:8" x14ac:dyDescent="0.3">
      <c r="A105" s="2">
        <f ca="1"/>
        <v>2453</v>
      </c>
      <c r="B105" t="str">
        <f t="shared" ca="1" si="3"/>
        <v xml:space="preserve">Printers - </v>
      </c>
      <c r="C105" t="str" cm="1">
        <f t="array" aca="1" ref="C105" ca="1">INDEX(Sectie,RANDBETWEEN(1,ROWS(Sectie)),1)</f>
        <v>Staf</v>
      </c>
      <c r="D105" t="str" cm="1">
        <f t="array" aca="1" ref="D105" ca="1">IF(C105="Staf",INDEX(Staf,RANDBETWEEN(1,ROWS(Staf)),1),INDEX(Openbaar,RANDBETWEEN(1,ROWS(Openbaar)),1))</f>
        <v>Printers</v>
      </c>
      <c r="E105" s="1">
        <f t="shared" ca="1" si="4"/>
        <v>45578</v>
      </c>
      <c r="F105" s="1" t="str">
        <f t="shared" ca="1" si="5"/>
        <v>Goed</v>
      </c>
      <c r="G105" t="str" cm="1">
        <f t="array" aca="1" ref="G105" ca="1">IF(F105 = "Goed", "",INDEX(Behandelaar,RANDBETWEEN(1,ROWS(Behandelaar)),1))</f>
        <v/>
      </c>
      <c r="H105" t="str" cm="1">
        <f t="array" aca="1" ref="H105" ca="1">IF(G105&lt;&gt;"",INDEX(Controlestatus,RANDBETWEEN(1,ROWS(Controlestatus)),1),"")</f>
        <v/>
      </c>
    </row>
    <row r="106" spans="1:8" x14ac:dyDescent="0.3">
      <c r="A106" s="2">
        <f ca="1"/>
        <v>579</v>
      </c>
      <c r="B106" t="str">
        <f t="shared" ca="1" si="3"/>
        <v xml:space="preserve">MOW - </v>
      </c>
      <c r="C106" t="str" cm="1">
        <f t="array" aca="1" ref="C106" ca="1">INDEX(Sectie,RANDBETWEEN(1,ROWS(Sectie)),1)</f>
        <v>Openbaar</v>
      </c>
      <c r="D106" t="str" cm="1">
        <f t="array" aca="1" ref="D106" ca="1">IF(C106="Staf",INDEX(Staf,RANDBETWEEN(1,ROWS(Staf)),1),INDEX(Openbaar,RANDBETWEEN(1,ROWS(Openbaar)),1))</f>
        <v>MOW</v>
      </c>
      <c r="E106" s="1">
        <f t="shared" ca="1" si="4"/>
        <v>44140</v>
      </c>
      <c r="F106" s="1" t="str">
        <f t="shared" ca="1" si="5"/>
        <v>Over datum</v>
      </c>
      <c r="G106" t="str" cm="1">
        <f t="array" aca="1" ref="G106" ca="1">IF(F106 = "Goed", "",INDEX(Behandelaar,RANDBETWEEN(1,ROWS(Behandelaar)),1))</f>
        <v/>
      </c>
      <c r="H106" t="str" cm="1">
        <f t="array" aca="1" ref="H106" ca="1">IF(G106&lt;&gt;"",INDEX(Controlestatus,RANDBETWEEN(1,ROWS(Controlestatus)),1),"")</f>
        <v/>
      </c>
    </row>
    <row r="107" spans="1:8" x14ac:dyDescent="0.3">
      <c r="A107" s="2">
        <f ca="1"/>
        <v>2286</v>
      </c>
      <c r="B107" t="str">
        <f t="shared" ca="1" si="3"/>
        <v xml:space="preserve">Printers - </v>
      </c>
      <c r="C107" t="str" cm="1">
        <f t="array" aca="1" ref="C107" ca="1">INDEX(Sectie,RANDBETWEEN(1,ROWS(Sectie)),1)</f>
        <v>Openbaar</v>
      </c>
      <c r="D107" t="str" cm="1">
        <f t="array" aca="1" ref="D107" ca="1">IF(C107="Staf",INDEX(Staf,RANDBETWEEN(1,ROWS(Staf)),1),INDEX(Openbaar,RANDBETWEEN(1,ROWS(Openbaar)),1))</f>
        <v>Printers</v>
      </c>
      <c r="E107" s="1">
        <f t="shared" ca="1" si="4"/>
        <v>44191</v>
      </c>
      <c r="F107" s="1" t="str">
        <f t="shared" ca="1" si="5"/>
        <v>Over datum</v>
      </c>
      <c r="G107" t="str" cm="1">
        <f t="array" aca="1" ref="G107" ca="1">IF(F107 = "Goed", "",INDEX(Behandelaar,RANDBETWEEN(1,ROWS(Behandelaar)),1))</f>
        <v/>
      </c>
      <c r="H107" t="str" cm="1">
        <f t="array" aca="1" ref="H107" ca="1">IF(G107&lt;&gt;"",INDEX(Controlestatus,RANDBETWEEN(1,ROWS(Controlestatus)),1),"")</f>
        <v/>
      </c>
    </row>
    <row r="108" spans="1:8" x14ac:dyDescent="0.3">
      <c r="A108" s="2">
        <f ca="1"/>
        <v>1612</v>
      </c>
      <c r="B108" t="str">
        <f t="shared" ca="1" si="3"/>
        <v xml:space="preserve">Printers - </v>
      </c>
      <c r="C108" t="str" cm="1">
        <f t="array" aca="1" ref="C108" ca="1">INDEX(Sectie,RANDBETWEEN(1,ROWS(Sectie)),1)</f>
        <v>Staf</v>
      </c>
      <c r="D108" t="str" cm="1">
        <f t="array" aca="1" ref="D108" ca="1">IF(C108="Staf",INDEX(Staf,RANDBETWEEN(1,ROWS(Staf)),1),INDEX(Openbaar,RANDBETWEEN(1,ROWS(Openbaar)),1))</f>
        <v>Printers</v>
      </c>
      <c r="E108" s="1">
        <f t="shared" ca="1" si="4"/>
        <v>45752</v>
      </c>
      <c r="F108" s="1" t="str">
        <f t="shared" ca="1" si="5"/>
        <v>Goed</v>
      </c>
      <c r="G108" t="str" cm="1">
        <f t="array" aca="1" ref="G108" ca="1">IF(F108 = "Goed", "",INDEX(Behandelaar,RANDBETWEEN(1,ROWS(Behandelaar)),1))</f>
        <v/>
      </c>
      <c r="H108" t="str" cm="1">
        <f t="array" aca="1" ref="H108" ca="1">IF(G108&lt;&gt;"",INDEX(Controlestatus,RANDBETWEEN(1,ROWS(Controlestatus)),1),"")</f>
        <v/>
      </c>
    </row>
    <row r="109" spans="1:8" x14ac:dyDescent="0.3">
      <c r="A109" s="2">
        <f ca="1"/>
        <v>2165</v>
      </c>
      <c r="B109" t="str">
        <f t="shared" ca="1" si="3"/>
        <v xml:space="preserve">ADV - </v>
      </c>
      <c r="C109" t="str" cm="1">
        <f t="array" aca="1" ref="C109" ca="1">INDEX(Sectie,RANDBETWEEN(1,ROWS(Sectie)),1)</f>
        <v>Openbaar</v>
      </c>
      <c r="D109" t="str" cm="1">
        <f t="array" aca="1" ref="D109" ca="1">IF(C109="Staf",INDEX(Staf,RANDBETWEEN(1,ROWS(Staf)),1),INDEX(Openbaar,RANDBETWEEN(1,ROWS(Openbaar)),1))</f>
        <v>ADV</v>
      </c>
      <c r="E109" s="1">
        <f t="shared" ca="1" si="4"/>
        <v>45699</v>
      </c>
      <c r="F109" s="1" t="str">
        <f t="shared" ca="1" si="5"/>
        <v>Goed</v>
      </c>
      <c r="G109" t="str" cm="1">
        <f t="array" aca="1" ref="G109" ca="1">IF(F109 = "Goed", "",INDEX(Behandelaar,RANDBETWEEN(1,ROWS(Behandelaar)),1))</f>
        <v/>
      </c>
      <c r="H109" t="str" cm="1">
        <f t="array" aca="1" ref="H109" ca="1">IF(G109&lt;&gt;"",INDEX(Controlestatus,RANDBETWEEN(1,ROWS(Controlestatus)),1),"")</f>
        <v/>
      </c>
    </row>
    <row r="110" spans="1:8" x14ac:dyDescent="0.3">
      <c r="A110" s="2">
        <f ca="1"/>
        <v>4149</v>
      </c>
      <c r="B110" t="str">
        <f t="shared" ca="1" si="3"/>
        <v xml:space="preserve">Instructies - </v>
      </c>
      <c r="C110" t="str" cm="1">
        <f t="array" aca="1" ref="C110" ca="1">INDEX(Sectie,RANDBETWEEN(1,ROWS(Sectie)),1)</f>
        <v>Staf</v>
      </c>
      <c r="D110" t="str" cm="1">
        <f t="array" aca="1" ref="D110" ca="1">IF(C110="Staf",INDEX(Staf,RANDBETWEEN(1,ROWS(Staf)),1),INDEX(Openbaar,RANDBETWEEN(1,ROWS(Openbaar)),1))</f>
        <v>Instructies</v>
      </c>
      <c r="E110" s="1">
        <f t="shared" ca="1" si="4"/>
        <v>45452</v>
      </c>
      <c r="F110" s="1" t="str">
        <f t="shared" ca="1" si="5"/>
        <v>Waarschuwing</v>
      </c>
      <c r="G110" t="str" cm="1">
        <f t="array" aca="1" ref="G110" ca="1">IF(F110 = "Goed", "",INDEX(Behandelaar,RANDBETWEEN(1,ROWS(Behandelaar)),1))</f>
        <v>Marcella d'Angere</v>
      </c>
      <c r="H110" t="str" cm="1">
        <f t="array" aca="1" ref="H110" ca="1">IF(G110&lt;&gt;"",INDEX(Controlestatus,RANDBETWEEN(1,ROWS(Controlestatus)),1),"")</f>
        <v>3 - In afwachting van derden</v>
      </c>
    </row>
    <row r="111" spans="1:8" x14ac:dyDescent="0.3">
      <c r="A111" s="2">
        <f ca="1"/>
        <v>1314</v>
      </c>
      <c r="B111" t="str">
        <f t="shared" ca="1" si="3"/>
        <v xml:space="preserve">Account - </v>
      </c>
      <c r="C111" t="str" cm="1">
        <f t="array" aca="1" ref="C111" ca="1">INDEX(Sectie,RANDBETWEEN(1,ROWS(Sectie)),1)</f>
        <v>Openbaar</v>
      </c>
      <c r="D111" t="str" cm="1">
        <f t="array" aca="1" ref="D111" ca="1">IF(C111="Staf",INDEX(Staf,RANDBETWEEN(1,ROWS(Staf)),1),INDEX(Openbaar,RANDBETWEEN(1,ROWS(Openbaar)),1))</f>
        <v>Account</v>
      </c>
      <c r="E111" s="1">
        <f t="shared" ca="1" si="4"/>
        <v>44260</v>
      </c>
      <c r="F111" s="1" t="str">
        <f t="shared" ca="1" si="5"/>
        <v>Over datum</v>
      </c>
      <c r="G111" t="str" cm="1">
        <f t="array" aca="1" ref="G111" ca="1">IF(F111 = "Goed", "",INDEX(Behandelaar,RANDBETWEEN(1,ROWS(Behandelaar)),1))</f>
        <v>Jacqueline Groots</v>
      </c>
      <c r="H111" t="str" cm="1">
        <f t="array" aca="1" ref="H111" ca="1">IF(G111&lt;&gt;"",INDEX(Controlestatus,RANDBETWEEN(1,ROWS(Controlestatus)),1),"")</f>
        <v>1 - Controle feiten</v>
      </c>
    </row>
    <row r="112" spans="1:8" x14ac:dyDescent="0.3">
      <c r="A112" s="2">
        <f ca="1"/>
        <v>3486</v>
      </c>
      <c r="B112" t="str">
        <f t="shared" ca="1" si="3"/>
        <v xml:space="preserve">Account - </v>
      </c>
      <c r="C112" t="str" cm="1">
        <f t="array" aca="1" ref="C112" ca="1">INDEX(Sectie,RANDBETWEEN(1,ROWS(Sectie)),1)</f>
        <v>Staf</v>
      </c>
      <c r="D112" t="str" cm="1">
        <f t="array" aca="1" ref="D112" ca="1">IF(C112="Staf",INDEX(Staf,RANDBETWEEN(1,ROWS(Staf)),1),INDEX(Openbaar,RANDBETWEEN(1,ROWS(Openbaar)),1))</f>
        <v>Account</v>
      </c>
      <c r="E112" s="1">
        <f t="shared" ca="1" si="4"/>
        <v>45642</v>
      </c>
      <c r="F112" s="1" t="str">
        <f t="shared" ca="1" si="5"/>
        <v>Goed</v>
      </c>
      <c r="G112" t="str" cm="1">
        <f t="array" aca="1" ref="G112" ca="1">IF(F112 = "Goed", "",INDEX(Behandelaar,RANDBETWEEN(1,ROWS(Behandelaar)),1))</f>
        <v/>
      </c>
      <c r="H112" t="str" cm="1">
        <f t="array" aca="1" ref="H112" ca="1">IF(G112&lt;&gt;"",INDEX(Controlestatus,RANDBETWEEN(1,ROWS(Controlestatus)),1),"")</f>
        <v/>
      </c>
    </row>
    <row r="113" spans="1:8" x14ac:dyDescent="0.3">
      <c r="A113" s="2">
        <f ca="1"/>
        <v>4032</v>
      </c>
      <c r="B113" t="str">
        <f t="shared" ca="1" si="3"/>
        <v xml:space="preserve">ADV - </v>
      </c>
      <c r="C113" t="str" cm="1">
        <f t="array" aca="1" ref="C113" ca="1">INDEX(Sectie,RANDBETWEEN(1,ROWS(Sectie)),1)</f>
        <v>Openbaar</v>
      </c>
      <c r="D113" t="str" cm="1">
        <f t="array" aca="1" ref="D113" ca="1">IF(C113="Staf",INDEX(Staf,RANDBETWEEN(1,ROWS(Staf)),1),INDEX(Openbaar,RANDBETWEEN(1,ROWS(Openbaar)),1))</f>
        <v>ADV</v>
      </c>
      <c r="E113" s="1">
        <f t="shared" ca="1" si="4"/>
        <v>45633</v>
      </c>
      <c r="F113" s="1" t="str">
        <f t="shared" ca="1" si="5"/>
        <v>Goed</v>
      </c>
      <c r="G113" t="str" cm="1">
        <f t="array" aca="1" ref="G113" ca="1">IF(F113 = "Goed", "",INDEX(Behandelaar,RANDBETWEEN(1,ROWS(Behandelaar)),1))</f>
        <v/>
      </c>
      <c r="H113" t="str" cm="1">
        <f t="array" aca="1" ref="H113" ca="1">IF(G113&lt;&gt;"",INDEX(Controlestatus,RANDBETWEEN(1,ROWS(Controlestatus)),1),"")</f>
        <v/>
      </c>
    </row>
    <row r="114" spans="1:8" x14ac:dyDescent="0.3">
      <c r="A114" s="2">
        <f ca="1"/>
        <v>4696</v>
      </c>
      <c r="B114" t="str">
        <f t="shared" ca="1" si="3"/>
        <v xml:space="preserve">MOW - </v>
      </c>
      <c r="C114" t="str" cm="1">
        <f t="array" aca="1" ref="C114" ca="1">INDEX(Sectie,RANDBETWEEN(1,ROWS(Sectie)),1)</f>
        <v>Staf</v>
      </c>
      <c r="D114" t="str" cm="1">
        <f t="array" aca="1" ref="D114" ca="1">IF(C114="Staf",INDEX(Staf,RANDBETWEEN(1,ROWS(Staf)),1),INDEX(Openbaar,RANDBETWEEN(1,ROWS(Openbaar)),1))</f>
        <v>MOW</v>
      </c>
      <c r="E114" s="1">
        <f t="shared" ca="1" si="4"/>
        <v>45486</v>
      </c>
      <c r="F114" s="1" t="str">
        <f t="shared" ca="1" si="5"/>
        <v>Waarschuwing</v>
      </c>
      <c r="G114" t="str" cm="1">
        <f t="array" aca="1" ref="G114" ca="1">IF(F114 = "Goed", "",INDEX(Behandelaar,RANDBETWEEN(1,ROWS(Behandelaar)),1))</f>
        <v>Marcella d'Angere</v>
      </c>
      <c r="H114" t="str" cm="1">
        <f t="array" aca="1" ref="H114" ca="1">IF(G114&lt;&gt;"",INDEX(Controlestatus,RANDBETWEEN(1,ROWS(Controlestatus)),1),"")</f>
        <v>4 - Controle door collega</v>
      </c>
    </row>
    <row r="115" spans="1:8" x14ac:dyDescent="0.3">
      <c r="A115" s="2">
        <f ca="1"/>
        <v>5509</v>
      </c>
      <c r="B115" t="str">
        <f t="shared" ca="1" si="3"/>
        <v xml:space="preserve">MOW - </v>
      </c>
      <c r="C115" t="str" cm="1">
        <f t="array" aca="1" ref="C115" ca="1">INDEX(Sectie,RANDBETWEEN(1,ROWS(Sectie)),1)</f>
        <v>Openbaar</v>
      </c>
      <c r="D115" t="str" cm="1">
        <f t="array" aca="1" ref="D115" ca="1">IF(C115="Staf",INDEX(Staf,RANDBETWEEN(1,ROWS(Staf)),1),INDEX(Openbaar,RANDBETWEEN(1,ROWS(Openbaar)),1))</f>
        <v>MOW</v>
      </c>
      <c r="E115" s="1">
        <f t="shared" ca="1" si="4"/>
        <v>45582</v>
      </c>
      <c r="F115" s="1" t="str">
        <f t="shared" ca="1" si="5"/>
        <v>Goed</v>
      </c>
      <c r="G115" t="str" cm="1">
        <f t="array" aca="1" ref="G115" ca="1">IF(F115 = "Goed", "",INDEX(Behandelaar,RANDBETWEEN(1,ROWS(Behandelaar)),1))</f>
        <v/>
      </c>
      <c r="H115" t="str" cm="1">
        <f t="array" aca="1" ref="H115" ca="1">IF(G115&lt;&gt;"",INDEX(Controlestatus,RANDBETWEEN(1,ROWS(Controlestatus)),1),"")</f>
        <v/>
      </c>
    </row>
    <row r="116" spans="1:8" x14ac:dyDescent="0.3">
      <c r="A116" s="2">
        <f ca="1"/>
        <v>6689</v>
      </c>
      <c r="B116" t="str">
        <f t="shared" ca="1" si="3"/>
        <v xml:space="preserve">MOW - </v>
      </c>
      <c r="C116" t="str" cm="1">
        <f t="array" aca="1" ref="C116" ca="1">INDEX(Sectie,RANDBETWEEN(1,ROWS(Sectie)),1)</f>
        <v>Staf</v>
      </c>
      <c r="D116" t="str" cm="1">
        <f t="array" aca="1" ref="D116" ca="1">IF(C116="Staf",INDEX(Staf,RANDBETWEEN(1,ROWS(Staf)),1),INDEX(Openbaar,RANDBETWEEN(1,ROWS(Openbaar)),1))</f>
        <v>MOW</v>
      </c>
      <c r="E116" s="1">
        <f t="shared" ca="1" si="4"/>
        <v>44168</v>
      </c>
      <c r="F116" s="1" t="str">
        <f t="shared" ca="1" si="5"/>
        <v>Over datum</v>
      </c>
      <c r="G116" t="str" cm="1">
        <f t="array" aca="1" ref="G116" ca="1">IF(F116 = "Goed", "",INDEX(Behandelaar,RANDBETWEEN(1,ROWS(Behandelaar)),1))</f>
        <v>Mark Kempf</v>
      </c>
      <c r="H116" t="str" cm="1">
        <f t="array" aca="1" ref="H116" ca="1">IF(G116&lt;&gt;"",INDEX(Controlestatus,RANDBETWEEN(1,ROWS(Controlestatus)),1),"")</f>
        <v>3 - In afwachting van derden</v>
      </c>
    </row>
    <row r="117" spans="1:8" x14ac:dyDescent="0.3">
      <c r="A117" s="2">
        <f ca="1"/>
        <v>568</v>
      </c>
      <c r="B117" t="str">
        <f t="shared" ca="1" si="3"/>
        <v xml:space="preserve">MOW - </v>
      </c>
      <c r="C117" t="str" cm="1">
        <f t="array" aca="1" ref="C117" ca="1">INDEX(Sectie,RANDBETWEEN(1,ROWS(Sectie)),1)</f>
        <v>Staf</v>
      </c>
      <c r="D117" t="str" cm="1">
        <f t="array" aca="1" ref="D117" ca="1">IF(C117="Staf",INDEX(Staf,RANDBETWEEN(1,ROWS(Staf)),1),INDEX(Openbaar,RANDBETWEEN(1,ROWS(Openbaar)),1))</f>
        <v>MOW</v>
      </c>
      <c r="E117" s="1">
        <f t="shared" ca="1" si="4"/>
        <v>44310</v>
      </c>
      <c r="F117" s="1" t="str">
        <f t="shared" ca="1" si="5"/>
        <v>Over datum</v>
      </c>
      <c r="G117" t="str" cm="1">
        <f t="array" aca="1" ref="G117" ca="1">IF(F117 = "Goed", "",INDEX(Behandelaar,RANDBETWEEN(1,ROWS(Behandelaar)),1))</f>
        <v>Kees-Jan Wit</v>
      </c>
      <c r="H117" t="str" cm="1">
        <f t="array" aca="1" ref="H117" ca="1">IF(G117&lt;&gt;"",INDEX(Controlestatus,RANDBETWEEN(1,ROWS(Controlestatus)),1),"")</f>
        <v>5 - Afgerond</v>
      </c>
    </row>
    <row r="118" spans="1:8" x14ac:dyDescent="0.3">
      <c r="A118" s="2">
        <f ca="1"/>
        <v>3441</v>
      </c>
      <c r="B118" t="str">
        <f t="shared" ca="1" si="3"/>
        <v xml:space="preserve">MOW - </v>
      </c>
      <c r="C118" t="str" cm="1">
        <f t="array" aca="1" ref="C118" ca="1">INDEX(Sectie,RANDBETWEEN(1,ROWS(Sectie)),1)</f>
        <v>Openbaar</v>
      </c>
      <c r="D118" t="str" cm="1">
        <f t="array" aca="1" ref="D118" ca="1">IF(C118="Staf",INDEX(Staf,RANDBETWEEN(1,ROWS(Staf)),1),INDEX(Openbaar,RANDBETWEEN(1,ROWS(Openbaar)),1))</f>
        <v>MOW</v>
      </c>
      <c r="E118" s="1">
        <f t="shared" ca="1" si="4"/>
        <v>44275</v>
      </c>
      <c r="F118" s="1" t="str">
        <f t="shared" ca="1" si="5"/>
        <v>Over datum</v>
      </c>
      <c r="G118" t="str" cm="1">
        <f t="array" aca="1" ref="G118" ca="1">IF(F118 = "Goed", "",INDEX(Behandelaar,RANDBETWEEN(1,ROWS(Behandelaar)),1))</f>
        <v>Kees-Jan Wit</v>
      </c>
      <c r="H118" t="str" cm="1">
        <f t="array" aca="1" ref="H118" ca="1">IF(G118&lt;&gt;"",INDEX(Controlestatus,RANDBETWEEN(1,ROWS(Controlestatus)),1),"")</f>
        <v>2 - Controle taalgebruik</v>
      </c>
    </row>
    <row r="119" spans="1:8" x14ac:dyDescent="0.3">
      <c r="A119" s="2">
        <f ca="1"/>
        <v>4776</v>
      </c>
      <c r="B119" t="str">
        <f t="shared" ca="1" si="3"/>
        <v xml:space="preserve">ADV - </v>
      </c>
      <c r="C119" t="str" cm="1">
        <f t="array" aca="1" ref="C119" ca="1">INDEX(Sectie,RANDBETWEEN(1,ROWS(Sectie)),1)</f>
        <v>Staf</v>
      </c>
      <c r="D119" t="str" cm="1">
        <f t="array" aca="1" ref="D119" ca="1">IF(C119="Staf",INDEX(Staf,RANDBETWEEN(1,ROWS(Staf)),1),INDEX(Openbaar,RANDBETWEEN(1,ROWS(Openbaar)),1))</f>
        <v>ADV</v>
      </c>
      <c r="E119" s="1">
        <f t="shared" ca="1" si="4"/>
        <v>45637</v>
      </c>
      <c r="F119" s="1" t="str">
        <f t="shared" ca="1" si="5"/>
        <v>Goed</v>
      </c>
      <c r="G119" t="str" cm="1">
        <f t="array" aca="1" ref="G119" ca="1">IF(F119 = "Goed", "",INDEX(Behandelaar,RANDBETWEEN(1,ROWS(Behandelaar)),1))</f>
        <v/>
      </c>
      <c r="H119" t="str" cm="1">
        <f t="array" aca="1" ref="H119" ca="1">IF(G119&lt;&gt;"",INDEX(Controlestatus,RANDBETWEEN(1,ROWS(Controlestatus)),1),"")</f>
        <v/>
      </c>
    </row>
    <row r="120" spans="1:8" x14ac:dyDescent="0.3">
      <c r="A120" s="2">
        <f ca="1"/>
        <v>5465</v>
      </c>
      <c r="B120" t="str">
        <f t="shared" ca="1" si="3"/>
        <v xml:space="preserve">Account - </v>
      </c>
      <c r="C120" t="str" cm="1">
        <f t="array" aca="1" ref="C120" ca="1">INDEX(Sectie,RANDBETWEEN(1,ROWS(Sectie)),1)</f>
        <v>Staf</v>
      </c>
      <c r="D120" t="str" cm="1">
        <f t="array" aca="1" ref="D120" ca="1">IF(C120="Staf",INDEX(Staf,RANDBETWEEN(1,ROWS(Staf)),1),INDEX(Openbaar,RANDBETWEEN(1,ROWS(Openbaar)),1))</f>
        <v>Account</v>
      </c>
      <c r="E120" s="1">
        <f t="shared" ca="1" si="4"/>
        <v>43953</v>
      </c>
      <c r="F120" s="1" t="str">
        <f t="shared" ca="1" si="5"/>
        <v>Over datum</v>
      </c>
      <c r="G120" t="str" cm="1">
        <f t="array" aca="1" ref="G120" ca="1">IF(F120 = "Goed", "",INDEX(Behandelaar,RANDBETWEEN(1,ROWS(Behandelaar)),1))</f>
        <v>Erik van Ommeloord</v>
      </c>
      <c r="H120" t="str" cm="1">
        <f t="array" aca="1" ref="H120" ca="1">IF(G120&lt;&gt;"",INDEX(Controlestatus,RANDBETWEEN(1,ROWS(Controlestatus)),1),"")</f>
        <v>3 - In afwachting van derden</v>
      </c>
    </row>
    <row r="121" spans="1:8" x14ac:dyDescent="0.3">
      <c r="A121" s="2">
        <f ca="1"/>
        <v>976</v>
      </c>
      <c r="B121" t="str">
        <f t="shared" ca="1" si="3"/>
        <v xml:space="preserve">ADV - </v>
      </c>
      <c r="C121" t="str" cm="1">
        <f t="array" aca="1" ref="C121" ca="1">INDEX(Sectie,RANDBETWEEN(1,ROWS(Sectie)),1)</f>
        <v>Staf</v>
      </c>
      <c r="D121" t="str" cm="1">
        <f t="array" aca="1" ref="D121" ca="1">IF(C121="Staf",INDEX(Staf,RANDBETWEEN(1,ROWS(Staf)),1),INDEX(Openbaar,RANDBETWEEN(1,ROWS(Openbaar)),1))</f>
        <v>ADV</v>
      </c>
      <c r="E121" s="1">
        <f t="shared" ca="1" si="4"/>
        <v>45774</v>
      </c>
      <c r="F121" s="1" t="str">
        <f t="shared" ca="1" si="5"/>
        <v>Goed</v>
      </c>
      <c r="G121" t="str" cm="1">
        <f t="array" aca="1" ref="G121" ca="1">IF(F121 = "Goed", "",INDEX(Behandelaar,RANDBETWEEN(1,ROWS(Behandelaar)),1))</f>
        <v/>
      </c>
      <c r="H121" t="str" cm="1">
        <f t="array" aca="1" ref="H121" ca="1">IF(G121&lt;&gt;"",INDEX(Controlestatus,RANDBETWEEN(1,ROWS(Controlestatus)),1),"")</f>
        <v/>
      </c>
    </row>
    <row r="122" spans="1:8" x14ac:dyDescent="0.3">
      <c r="A122" s="2">
        <f ca="1"/>
        <v>1438</v>
      </c>
      <c r="B122" t="str">
        <f t="shared" ca="1" si="3"/>
        <v xml:space="preserve">MOW - </v>
      </c>
      <c r="C122" t="str" cm="1">
        <f t="array" aca="1" ref="C122" ca="1">INDEX(Sectie,RANDBETWEEN(1,ROWS(Sectie)),1)</f>
        <v>Openbaar</v>
      </c>
      <c r="D122" t="str" cm="1">
        <f t="array" aca="1" ref="D122" ca="1">IF(C122="Staf",INDEX(Staf,RANDBETWEEN(1,ROWS(Staf)),1),INDEX(Openbaar,RANDBETWEEN(1,ROWS(Openbaar)),1))</f>
        <v>MOW</v>
      </c>
      <c r="E122" s="1">
        <f t="shared" ca="1" si="4"/>
        <v>43893</v>
      </c>
      <c r="F122" s="1" t="str">
        <f t="shared" ca="1" si="5"/>
        <v>Over datum</v>
      </c>
      <c r="G122" t="str" cm="1">
        <f t="array" aca="1" ref="G122" ca="1">IF(F122 = "Goed", "",INDEX(Behandelaar,RANDBETWEEN(1,ROWS(Behandelaar)),1))</f>
        <v>Kees-Jan Wit</v>
      </c>
      <c r="H122" t="str" cm="1">
        <f t="array" aca="1" ref="H122" ca="1">IF(G122&lt;&gt;"",INDEX(Controlestatus,RANDBETWEEN(1,ROWS(Controlestatus)),1),"")</f>
        <v>5 - Afgerond</v>
      </c>
    </row>
    <row r="123" spans="1:8" x14ac:dyDescent="0.3">
      <c r="A123" s="2">
        <f ca="1"/>
        <v>6226</v>
      </c>
      <c r="B123" t="str">
        <f t="shared" ca="1" si="3"/>
        <v xml:space="preserve">Printers - </v>
      </c>
      <c r="C123" t="str" cm="1">
        <f t="array" aca="1" ref="C123" ca="1">INDEX(Sectie,RANDBETWEEN(1,ROWS(Sectie)),1)</f>
        <v>Staf</v>
      </c>
      <c r="D123" t="str" cm="1">
        <f t="array" aca="1" ref="D123" ca="1">IF(C123="Staf",INDEX(Staf,RANDBETWEEN(1,ROWS(Staf)),1),INDEX(Openbaar,RANDBETWEEN(1,ROWS(Openbaar)),1))</f>
        <v>Printers</v>
      </c>
      <c r="E123" s="1">
        <f t="shared" ca="1" si="4"/>
        <v>45263</v>
      </c>
      <c r="F123" s="1" t="str">
        <f t="shared" ca="1" si="5"/>
        <v>Over datum</v>
      </c>
      <c r="G123" t="str" cm="1">
        <f t="array" aca="1" ref="G123" ca="1">IF(F123 = "Goed", "",INDEX(Behandelaar,RANDBETWEEN(1,ROWS(Behandelaar)),1))</f>
        <v/>
      </c>
      <c r="H123" t="str" cm="1">
        <f t="array" aca="1" ref="H123" ca="1">IF(G123&lt;&gt;"",INDEX(Controlestatus,RANDBETWEEN(1,ROWS(Controlestatus)),1),"")</f>
        <v/>
      </c>
    </row>
    <row r="124" spans="1:8" x14ac:dyDescent="0.3">
      <c r="A124" s="2">
        <f ca="1"/>
        <v>5488</v>
      </c>
      <c r="B124" t="str">
        <f t="shared" ca="1" si="3"/>
        <v xml:space="preserve">ADV - </v>
      </c>
      <c r="C124" t="str" cm="1">
        <f t="array" aca="1" ref="C124" ca="1">INDEX(Sectie,RANDBETWEEN(1,ROWS(Sectie)),1)</f>
        <v>Staf</v>
      </c>
      <c r="D124" t="str" cm="1">
        <f t="array" aca="1" ref="D124" ca="1">IF(C124="Staf",INDEX(Staf,RANDBETWEEN(1,ROWS(Staf)),1),INDEX(Openbaar,RANDBETWEEN(1,ROWS(Openbaar)),1))</f>
        <v>ADV</v>
      </c>
      <c r="E124" s="1">
        <f t="shared" ca="1" si="4"/>
        <v>45555</v>
      </c>
      <c r="F124" s="1" t="str">
        <f t="shared" ca="1" si="5"/>
        <v>Goed</v>
      </c>
      <c r="G124" t="str" cm="1">
        <f t="array" aca="1" ref="G124" ca="1">IF(F124 = "Goed", "",INDEX(Behandelaar,RANDBETWEEN(1,ROWS(Behandelaar)),1))</f>
        <v/>
      </c>
      <c r="H124" t="str" cm="1">
        <f t="array" aca="1" ref="H124" ca="1">IF(G124&lt;&gt;"",INDEX(Controlestatus,RANDBETWEEN(1,ROWS(Controlestatus)),1),"")</f>
        <v/>
      </c>
    </row>
    <row r="125" spans="1:8" x14ac:dyDescent="0.3">
      <c r="A125" s="2">
        <f ca="1"/>
        <v>526</v>
      </c>
      <c r="B125" t="str">
        <f t="shared" ca="1" si="3"/>
        <v xml:space="preserve">Werkplek - </v>
      </c>
      <c r="C125" t="str" cm="1">
        <f t="array" aca="1" ref="C125" ca="1">INDEX(Sectie,RANDBETWEEN(1,ROWS(Sectie)),1)</f>
        <v>Openbaar</v>
      </c>
      <c r="D125" t="str" cm="1">
        <f t="array" aca="1" ref="D125" ca="1">IF(C125="Staf",INDEX(Staf,RANDBETWEEN(1,ROWS(Staf)),1),INDEX(Openbaar,RANDBETWEEN(1,ROWS(Openbaar)),1))</f>
        <v>Werkplek</v>
      </c>
      <c r="E125" s="1">
        <f t="shared" ca="1" si="4"/>
        <v>45609</v>
      </c>
      <c r="F125" s="1" t="str">
        <f t="shared" ca="1" si="5"/>
        <v>Goed</v>
      </c>
      <c r="G125" t="str" cm="1">
        <f t="array" aca="1" ref="G125" ca="1">IF(F125 = "Goed", "",INDEX(Behandelaar,RANDBETWEEN(1,ROWS(Behandelaar)),1))</f>
        <v/>
      </c>
      <c r="H125" t="str" cm="1">
        <f t="array" aca="1" ref="H125" ca="1">IF(G125&lt;&gt;"",INDEX(Controlestatus,RANDBETWEEN(1,ROWS(Controlestatus)),1),"")</f>
        <v/>
      </c>
    </row>
    <row r="126" spans="1:8" x14ac:dyDescent="0.3">
      <c r="A126" s="2">
        <f ca="1"/>
        <v>5622</v>
      </c>
      <c r="B126" t="str">
        <f t="shared" ca="1" si="3"/>
        <v xml:space="preserve">Printers - </v>
      </c>
      <c r="C126" t="str" cm="1">
        <f t="array" aca="1" ref="C126" ca="1">INDEX(Sectie,RANDBETWEEN(1,ROWS(Sectie)),1)</f>
        <v>Openbaar</v>
      </c>
      <c r="D126" t="str" cm="1">
        <f t="array" aca="1" ref="D126" ca="1">IF(C126="Staf",INDEX(Staf,RANDBETWEEN(1,ROWS(Staf)),1),INDEX(Openbaar,RANDBETWEEN(1,ROWS(Openbaar)),1))</f>
        <v>Printers</v>
      </c>
      <c r="E126" s="1">
        <f t="shared" ca="1" si="4"/>
        <v>45439</v>
      </c>
      <c r="F126" s="1" t="str">
        <f t="shared" ca="1" si="5"/>
        <v>Waarschuwing</v>
      </c>
      <c r="G126" t="str" cm="1">
        <f t="array" aca="1" ref="G126" ca="1">IF(F126 = "Goed", "",INDEX(Behandelaar,RANDBETWEEN(1,ROWS(Behandelaar)),1))</f>
        <v>Mark Kempf</v>
      </c>
      <c r="H126" t="str" cm="1">
        <f t="array" aca="1" ref="H126" ca="1">IF(G126&lt;&gt;"",INDEX(Controlestatus,RANDBETWEEN(1,ROWS(Controlestatus)),1),"")</f>
        <v>2 - Controle taalgebruik</v>
      </c>
    </row>
    <row r="127" spans="1:8" x14ac:dyDescent="0.3">
      <c r="A127" s="2">
        <f ca="1"/>
        <v>2943</v>
      </c>
      <c r="B127" t="str">
        <f t="shared" ca="1" si="3"/>
        <v xml:space="preserve">Printers - </v>
      </c>
      <c r="C127" t="str" cm="1">
        <f t="array" aca="1" ref="C127" ca="1">INDEX(Sectie,RANDBETWEEN(1,ROWS(Sectie)),1)</f>
        <v>Staf</v>
      </c>
      <c r="D127" t="str" cm="1">
        <f t="array" aca="1" ref="D127" ca="1">IF(C127="Staf",INDEX(Staf,RANDBETWEEN(1,ROWS(Staf)),1),INDEX(Openbaar,RANDBETWEEN(1,ROWS(Openbaar)),1))</f>
        <v>Printers</v>
      </c>
      <c r="E127" s="1">
        <f t="shared" ca="1" si="4"/>
        <v>45785</v>
      </c>
      <c r="F127" s="1" t="str">
        <f t="shared" ca="1" si="5"/>
        <v>Goed</v>
      </c>
      <c r="G127" t="str" cm="1">
        <f t="array" aca="1" ref="G127" ca="1">IF(F127 = "Goed", "",INDEX(Behandelaar,RANDBETWEEN(1,ROWS(Behandelaar)),1))</f>
        <v/>
      </c>
      <c r="H127" t="str" cm="1">
        <f t="array" aca="1" ref="H127" ca="1">IF(G127&lt;&gt;"",INDEX(Controlestatus,RANDBETWEEN(1,ROWS(Controlestatus)),1),"")</f>
        <v/>
      </c>
    </row>
    <row r="128" spans="1:8" x14ac:dyDescent="0.3">
      <c r="A128" s="2">
        <f ca="1"/>
        <v>6358</v>
      </c>
      <c r="B128" t="str">
        <f t="shared" ca="1" si="3"/>
        <v xml:space="preserve">Account - </v>
      </c>
      <c r="C128" t="str" cm="1">
        <f t="array" aca="1" ref="C128" ca="1">INDEX(Sectie,RANDBETWEEN(1,ROWS(Sectie)),1)</f>
        <v>Openbaar</v>
      </c>
      <c r="D128" t="str" cm="1">
        <f t="array" aca="1" ref="D128" ca="1">IF(C128="Staf",INDEX(Staf,RANDBETWEEN(1,ROWS(Staf)),1),INDEX(Openbaar,RANDBETWEEN(1,ROWS(Openbaar)),1))</f>
        <v>Account</v>
      </c>
      <c r="E128" s="1">
        <f t="shared" ca="1" si="4"/>
        <v>45480</v>
      </c>
      <c r="F128" s="1" t="str">
        <f t="shared" ca="1" si="5"/>
        <v>Waarschuwing</v>
      </c>
      <c r="G128" t="str" cm="1">
        <f t="array" aca="1" ref="G128" ca="1">IF(F128 = "Goed", "",INDEX(Behandelaar,RANDBETWEEN(1,ROWS(Behandelaar)),1))</f>
        <v>Mark Kempf</v>
      </c>
      <c r="H128" t="str" cm="1">
        <f t="array" aca="1" ref="H128" ca="1">IF(G128&lt;&gt;"",INDEX(Controlestatus,RANDBETWEEN(1,ROWS(Controlestatus)),1),"")</f>
        <v>3 - In afwachting van derden</v>
      </c>
    </row>
    <row r="129" spans="1:8" x14ac:dyDescent="0.3">
      <c r="A129" s="2">
        <f ca="1"/>
        <v>2994</v>
      </c>
      <c r="B129" t="str">
        <f t="shared" ca="1" si="3"/>
        <v xml:space="preserve">Werkplek - </v>
      </c>
      <c r="C129" t="str" cm="1">
        <f t="array" aca="1" ref="C129" ca="1">INDEX(Sectie,RANDBETWEEN(1,ROWS(Sectie)),1)</f>
        <v>Openbaar</v>
      </c>
      <c r="D129" t="str" cm="1">
        <f t="array" aca="1" ref="D129" ca="1">IF(C129="Staf",INDEX(Staf,RANDBETWEEN(1,ROWS(Staf)),1),INDEX(Openbaar,RANDBETWEEN(1,ROWS(Openbaar)),1))</f>
        <v>Werkplek</v>
      </c>
      <c r="E129" s="1">
        <f t="shared" ca="1" si="4"/>
        <v>45588</v>
      </c>
      <c r="F129" s="1" t="str">
        <f t="shared" ca="1" si="5"/>
        <v>Goed</v>
      </c>
      <c r="G129" t="str" cm="1">
        <f t="array" aca="1" ref="G129" ca="1">IF(F129 = "Goed", "",INDEX(Behandelaar,RANDBETWEEN(1,ROWS(Behandelaar)),1))</f>
        <v/>
      </c>
      <c r="H129" t="str" cm="1">
        <f t="array" aca="1" ref="H129" ca="1">IF(G129&lt;&gt;"",INDEX(Controlestatus,RANDBETWEEN(1,ROWS(Controlestatus)),1),"")</f>
        <v/>
      </c>
    </row>
    <row r="130" spans="1:8" x14ac:dyDescent="0.3">
      <c r="A130" s="2">
        <f ca="1"/>
        <v>261</v>
      </c>
      <c r="B130" t="str">
        <f t="shared" ca="1" si="3"/>
        <v xml:space="preserve">Microsoft Office - </v>
      </c>
      <c r="C130" t="str" cm="1">
        <f t="array" aca="1" ref="C130" ca="1">INDEX(Sectie,RANDBETWEEN(1,ROWS(Sectie)),1)</f>
        <v>Openbaar</v>
      </c>
      <c r="D130" t="str" cm="1">
        <f t="array" aca="1" ref="D130" ca="1">IF(C130="Staf",INDEX(Staf,RANDBETWEEN(1,ROWS(Staf)),1),INDEX(Openbaar,RANDBETWEEN(1,ROWS(Openbaar)),1))</f>
        <v>Microsoft Office</v>
      </c>
      <c r="E130" s="1">
        <f t="shared" ca="1" si="4"/>
        <v>45133</v>
      </c>
      <c r="F130" s="1" t="str">
        <f t="shared" ca="1" si="5"/>
        <v>Over datum</v>
      </c>
      <c r="G130" t="str" cm="1">
        <f t="array" aca="1" ref="G130" ca="1">IF(F130 = "Goed", "",INDEX(Behandelaar,RANDBETWEEN(1,ROWS(Behandelaar)),1))</f>
        <v>Jacqueline Groots</v>
      </c>
      <c r="H130" t="str" cm="1">
        <f t="array" aca="1" ref="H130" ca="1">IF(G130&lt;&gt;"",INDEX(Controlestatus,RANDBETWEEN(1,ROWS(Controlestatus)),1),"")</f>
        <v>2 - Controle taalgebruik</v>
      </c>
    </row>
    <row r="131" spans="1:8" x14ac:dyDescent="0.3">
      <c r="A131" s="2">
        <f ca="1"/>
        <v>6326</v>
      </c>
      <c r="B131" t="str">
        <f t="shared" ref="B131:B194" ca="1" si="6">D131 &amp; " - "</f>
        <v xml:space="preserve">MOW - </v>
      </c>
      <c r="C131" t="str" cm="1">
        <f t="array" aca="1" ref="C131" ca="1">INDEX(Sectie,RANDBETWEEN(1,ROWS(Sectie)),1)</f>
        <v>Staf</v>
      </c>
      <c r="D131" t="str" cm="1">
        <f t="array" aca="1" ref="D131" ca="1">IF(C131="Staf",INDEX(Staf,RANDBETWEEN(1,ROWS(Staf)),1),INDEX(Openbaar,RANDBETWEEN(1,ROWS(Openbaar)),1))</f>
        <v>MOW</v>
      </c>
      <c r="E131" s="1">
        <f t="shared" ref="E131:E194" ca="1" si="7">IF(RAND()&gt;0.2, RANDBETWEEN(TODAY()-365,TODAY()),RANDBETWEEN(DATE(2020,1,1),TODAY()-365))</f>
        <v>44529</v>
      </c>
      <c r="F131" s="1" t="str">
        <f t="shared" ref="F131:F194" ca="1" si="8">IF(DATEDIF(E131,TODAY(),"d")&lt;=275,"Goed",IF(DATEDIF(E131,TODAY(),"d")&lt;=365,"Waarschuwing","Over datum"))</f>
        <v>Over datum</v>
      </c>
      <c r="G131" t="str" cm="1">
        <f t="array" aca="1" ref="G131" ca="1">IF(F131 = "Goed", "",INDEX(Behandelaar,RANDBETWEEN(1,ROWS(Behandelaar)),1))</f>
        <v/>
      </c>
      <c r="H131" t="str" cm="1">
        <f t="array" aca="1" ref="H131" ca="1">IF(G131&lt;&gt;"",INDEX(Controlestatus,RANDBETWEEN(1,ROWS(Controlestatus)),1),"")</f>
        <v/>
      </c>
    </row>
    <row r="132" spans="1:8" x14ac:dyDescent="0.3">
      <c r="A132" s="2">
        <f ca="1"/>
        <v>2639</v>
      </c>
      <c r="B132" t="str">
        <f t="shared" ca="1" si="6"/>
        <v xml:space="preserve">Microsoft Office - </v>
      </c>
      <c r="C132" t="str" cm="1">
        <f t="array" aca="1" ref="C132" ca="1">INDEX(Sectie,RANDBETWEEN(1,ROWS(Sectie)),1)</f>
        <v>Openbaar</v>
      </c>
      <c r="D132" t="str" cm="1">
        <f t="array" aca="1" ref="D132" ca="1">IF(C132="Staf",INDEX(Staf,RANDBETWEEN(1,ROWS(Staf)),1),INDEX(Openbaar,RANDBETWEEN(1,ROWS(Openbaar)),1))</f>
        <v>Microsoft Office</v>
      </c>
      <c r="E132" s="1">
        <f t="shared" ca="1" si="7"/>
        <v>43971</v>
      </c>
      <c r="F132" s="1" t="str">
        <f t="shared" ca="1" si="8"/>
        <v>Over datum</v>
      </c>
      <c r="G132" t="str" cm="1">
        <f t="array" aca="1" ref="G132" ca="1">IF(F132 = "Goed", "",INDEX(Behandelaar,RANDBETWEEN(1,ROWS(Behandelaar)),1))</f>
        <v/>
      </c>
      <c r="H132" t="str" cm="1">
        <f t="array" aca="1" ref="H132" ca="1">IF(G132&lt;&gt;"",INDEX(Controlestatus,RANDBETWEEN(1,ROWS(Controlestatus)),1),"")</f>
        <v/>
      </c>
    </row>
    <row r="133" spans="1:8" x14ac:dyDescent="0.3">
      <c r="A133" s="2">
        <f ca="1"/>
        <v>2094</v>
      </c>
      <c r="B133" t="str">
        <f t="shared" ca="1" si="6"/>
        <v xml:space="preserve">Printers - </v>
      </c>
      <c r="C133" t="str" cm="1">
        <f t="array" aca="1" ref="C133" ca="1">INDEX(Sectie,RANDBETWEEN(1,ROWS(Sectie)),1)</f>
        <v>Openbaar</v>
      </c>
      <c r="D133" t="str" cm="1">
        <f t="array" aca="1" ref="D133" ca="1">IF(C133="Staf",INDEX(Staf,RANDBETWEEN(1,ROWS(Staf)),1),INDEX(Openbaar,RANDBETWEEN(1,ROWS(Openbaar)),1))</f>
        <v>Printers</v>
      </c>
      <c r="E133" s="1">
        <f t="shared" ca="1" si="7"/>
        <v>45539</v>
      </c>
      <c r="F133" s="1" t="str">
        <f t="shared" ca="1" si="8"/>
        <v>Goed</v>
      </c>
      <c r="G133" t="str" cm="1">
        <f t="array" aca="1" ref="G133" ca="1">IF(F133 = "Goed", "",INDEX(Behandelaar,RANDBETWEEN(1,ROWS(Behandelaar)),1))</f>
        <v/>
      </c>
      <c r="H133" t="str" cm="1">
        <f t="array" aca="1" ref="H133" ca="1">IF(G133&lt;&gt;"",INDEX(Controlestatus,RANDBETWEEN(1,ROWS(Controlestatus)),1),"")</f>
        <v/>
      </c>
    </row>
    <row r="134" spans="1:8" x14ac:dyDescent="0.3">
      <c r="A134" s="2">
        <f ca="1"/>
        <v>145</v>
      </c>
      <c r="B134" t="str">
        <f t="shared" ca="1" si="6"/>
        <v xml:space="preserve">Account - </v>
      </c>
      <c r="C134" t="str" cm="1">
        <f t="array" aca="1" ref="C134" ca="1">INDEX(Sectie,RANDBETWEEN(1,ROWS(Sectie)),1)</f>
        <v>Openbaar</v>
      </c>
      <c r="D134" t="str" cm="1">
        <f t="array" aca="1" ref="D134" ca="1">IF(C134="Staf",INDEX(Staf,RANDBETWEEN(1,ROWS(Staf)),1),INDEX(Openbaar,RANDBETWEEN(1,ROWS(Openbaar)),1))</f>
        <v>Account</v>
      </c>
      <c r="E134" s="1">
        <f t="shared" ca="1" si="7"/>
        <v>45438</v>
      </c>
      <c r="F134" s="1" t="str">
        <f t="shared" ca="1" si="8"/>
        <v>Waarschuwing</v>
      </c>
      <c r="G134" t="str" cm="1">
        <f t="array" aca="1" ref="G134" ca="1">IF(F134 = "Goed", "",INDEX(Behandelaar,RANDBETWEEN(1,ROWS(Behandelaar)),1))</f>
        <v>Kees-Jan Wit</v>
      </c>
      <c r="H134" t="str" cm="1">
        <f t="array" aca="1" ref="H134" ca="1">IF(G134&lt;&gt;"",INDEX(Controlestatus,RANDBETWEEN(1,ROWS(Controlestatus)),1),"")</f>
        <v>2 - Controle taalgebruik</v>
      </c>
    </row>
    <row r="135" spans="1:8" x14ac:dyDescent="0.3">
      <c r="A135" s="2">
        <f ca="1"/>
        <v>1708</v>
      </c>
      <c r="B135" t="str">
        <f t="shared" ca="1" si="6"/>
        <v xml:space="preserve">Printers - </v>
      </c>
      <c r="C135" t="str" cm="1">
        <f t="array" aca="1" ref="C135" ca="1">INDEX(Sectie,RANDBETWEEN(1,ROWS(Sectie)),1)</f>
        <v>Openbaar</v>
      </c>
      <c r="D135" t="str" cm="1">
        <f t="array" aca="1" ref="D135" ca="1">IF(C135="Staf",INDEX(Staf,RANDBETWEEN(1,ROWS(Staf)),1),INDEX(Openbaar,RANDBETWEEN(1,ROWS(Openbaar)),1))</f>
        <v>Printers</v>
      </c>
      <c r="E135" s="1">
        <f t="shared" ca="1" si="7"/>
        <v>45509</v>
      </c>
      <c r="F135" s="1" t="str">
        <f t="shared" ca="1" si="8"/>
        <v>Waarschuwing</v>
      </c>
      <c r="G135" t="str" cm="1">
        <f t="array" aca="1" ref="G135" ca="1">IF(F135 = "Goed", "",INDEX(Behandelaar,RANDBETWEEN(1,ROWS(Behandelaar)),1))</f>
        <v>Mark Kempf</v>
      </c>
      <c r="H135" t="str" cm="1">
        <f t="array" aca="1" ref="H135" ca="1">IF(G135&lt;&gt;"",INDEX(Controlestatus,RANDBETWEEN(1,ROWS(Controlestatus)),1),"")</f>
        <v>5 - Afgerond</v>
      </c>
    </row>
    <row r="136" spans="1:8" x14ac:dyDescent="0.3">
      <c r="A136" s="2">
        <f ca="1"/>
        <v>5600</v>
      </c>
      <c r="B136" t="str">
        <f t="shared" ca="1" si="6"/>
        <v xml:space="preserve">ADV - </v>
      </c>
      <c r="C136" t="str" cm="1">
        <f t="array" aca="1" ref="C136" ca="1">INDEX(Sectie,RANDBETWEEN(1,ROWS(Sectie)),1)</f>
        <v>Staf</v>
      </c>
      <c r="D136" t="str" cm="1">
        <f t="array" aca="1" ref="D136" ca="1">IF(C136="Staf",INDEX(Staf,RANDBETWEEN(1,ROWS(Staf)),1),INDEX(Openbaar,RANDBETWEEN(1,ROWS(Openbaar)),1))</f>
        <v>ADV</v>
      </c>
      <c r="E136" s="1">
        <f t="shared" ca="1" si="7"/>
        <v>44454</v>
      </c>
      <c r="F136" s="1" t="str">
        <f t="shared" ca="1" si="8"/>
        <v>Over datum</v>
      </c>
      <c r="G136" t="str" cm="1">
        <f t="array" aca="1" ref="G136" ca="1">IF(F136 = "Goed", "",INDEX(Behandelaar,RANDBETWEEN(1,ROWS(Behandelaar)),1))</f>
        <v>Mark Kempf</v>
      </c>
      <c r="H136" t="str" cm="1">
        <f t="array" aca="1" ref="H136" ca="1">IF(G136&lt;&gt;"",INDEX(Controlestatus,RANDBETWEEN(1,ROWS(Controlestatus)),1),"")</f>
        <v>1 - Controle feiten</v>
      </c>
    </row>
    <row r="137" spans="1:8" x14ac:dyDescent="0.3">
      <c r="A137" s="2">
        <f ca="1"/>
        <v>1302</v>
      </c>
      <c r="B137" t="str">
        <f t="shared" ca="1" si="6"/>
        <v xml:space="preserve">Werkplek - </v>
      </c>
      <c r="C137" t="str" cm="1">
        <f t="array" aca="1" ref="C137" ca="1">INDEX(Sectie,RANDBETWEEN(1,ROWS(Sectie)),1)</f>
        <v>Staf</v>
      </c>
      <c r="D137" t="str" cm="1">
        <f t="array" aca="1" ref="D137" ca="1">IF(C137="Staf",INDEX(Staf,RANDBETWEEN(1,ROWS(Staf)),1),INDEX(Openbaar,RANDBETWEEN(1,ROWS(Openbaar)),1))</f>
        <v>Werkplek</v>
      </c>
      <c r="E137" s="1">
        <f t="shared" ca="1" si="7"/>
        <v>45676</v>
      </c>
      <c r="F137" s="1" t="str">
        <f t="shared" ca="1" si="8"/>
        <v>Goed</v>
      </c>
      <c r="G137" t="str" cm="1">
        <f t="array" aca="1" ref="G137" ca="1">IF(F137 = "Goed", "",INDEX(Behandelaar,RANDBETWEEN(1,ROWS(Behandelaar)),1))</f>
        <v/>
      </c>
      <c r="H137" t="str" cm="1">
        <f t="array" aca="1" ref="H137" ca="1">IF(G137&lt;&gt;"",INDEX(Controlestatus,RANDBETWEEN(1,ROWS(Controlestatus)),1),"")</f>
        <v/>
      </c>
    </row>
    <row r="138" spans="1:8" x14ac:dyDescent="0.3">
      <c r="A138" s="2">
        <f ca="1"/>
        <v>4783</v>
      </c>
      <c r="B138" t="str">
        <f t="shared" ca="1" si="6"/>
        <v xml:space="preserve">Account - </v>
      </c>
      <c r="C138" t="str" cm="1">
        <f t="array" aca="1" ref="C138" ca="1">INDEX(Sectie,RANDBETWEEN(1,ROWS(Sectie)),1)</f>
        <v>Openbaar</v>
      </c>
      <c r="D138" t="str" cm="1">
        <f t="array" aca="1" ref="D138" ca="1">IF(C138="Staf",INDEX(Staf,RANDBETWEEN(1,ROWS(Staf)),1),INDEX(Openbaar,RANDBETWEEN(1,ROWS(Openbaar)),1))</f>
        <v>Account</v>
      </c>
      <c r="E138" s="1">
        <f t="shared" ca="1" si="7"/>
        <v>45746</v>
      </c>
      <c r="F138" s="1" t="str">
        <f t="shared" ca="1" si="8"/>
        <v>Goed</v>
      </c>
      <c r="G138" t="str" cm="1">
        <f t="array" aca="1" ref="G138" ca="1">IF(F138 = "Goed", "",INDEX(Behandelaar,RANDBETWEEN(1,ROWS(Behandelaar)),1))</f>
        <v/>
      </c>
      <c r="H138" t="str" cm="1">
        <f t="array" aca="1" ref="H138" ca="1">IF(G138&lt;&gt;"",INDEX(Controlestatus,RANDBETWEEN(1,ROWS(Controlestatus)),1),"")</f>
        <v/>
      </c>
    </row>
    <row r="139" spans="1:8" x14ac:dyDescent="0.3">
      <c r="A139" s="2">
        <f ca="1"/>
        <v>1289</v>
      </c>
      <c r="B139" t="str">
        <f t="shared" ca="1" si="6"/>
        <v xml:space="preserve">Printers - </v>
      </c>
      <c r="C139" t="str" cm="1">
        <f t="array" aca="1" ref="C139" ca="1">INDEX(Sectie,RANDBETWEEN(1,ROWS(Sectie)),1)</f>
        <v>Openbaar</v>
      </c>
      <c r="D139" t="str" cm="1">
        <f t="array" aca="1" ref="D139" ca="1">IF(C139="Staf",INDEX(Staf,RANDBETWEEN(1,ROWS(Staf)),1),INDEX(Openbaar,RANDBETWEEN(1,ROWS(Openbaar)),1))</f>
        <v>Printers</v>
      </c>
      <c r="E139" s="1">
        <f t="shared" ca="1" si="7"/>
        <v>45572</v>
      </c>
      <c r="F139" s="1" t="str">
        <f t="shared" ca="1" si="8"/>
        <v>Goed</v>
      </c>
      <c r="G139" t="str" cm="1">
        <f t="array" aca="1" ref="G139" ca="1">IF(F139 = "Goed", "",INDEX(Behandelaar,RANDBETWEEN(1,ROWS(Behandelaar)),1))</f>
        <v/>
      </c>
      <c r="H139" t="str" cm="1">
        <f t="array" aca="1" ref="H139" ca="1">IF(G139&lt;&gt;"",INDEX(Controlestatus,RANDBETWEEN(1,ROWS(Controlestatus)),1),"")</f>
        <v/>
      </c>
    </row>
    <row r="140" spans="1:8" x14ac:dyDescent="0.3">
      <c r="A140" s="2">
        <f ca="1"/>
        <v>1331</v>
      </c>
      <c r="B140" t="str">
        <f t="shared" ca="1" si="6"/>
        <v xml:space="preserve">Account - </v>
      </c>
      <c r="C140" t="str" cm="1">
        <f t="array" aca="1" ref="C140" ca="1">INDEX(Sectie,RANDBETWEEN(1,ROWS(Sectie)),1)</f>
        <v>Staf</v>
      </c>
      <c r="D140" t="str" cm="1">
        <f t="array" aca="1" ref="D140" ca="1">IF(C140="Staf",INDEX(Staf,RANDBETWEEN(1,ROWS(Staf)),1),INDEX(Openbaar,RANDBETWEEN(1,ROWS(Openbaar)),1))</f>
        <v>Account</v>
      </c>
      <c r="E140" s="1">
        <f t="shared" ca="1" si="7"/>
        <v>45780</v>
      </c>
      <c r="F140" s="1" t="str">
        <f t="shared" ca="1" si="8"/>
        <v>Goed</v>
      </c>
      <c r="G140" t="str" cm="1">
        <f t="array" aca="1" ref="G140" ca="1">IF(F140 = "Goed", "",INDEX(Behandelaar,RANDBETWEEN(1,ROWS(Behandelaar)),1))</f>
        <v/>
      </c>
      <c r="H140" t="str" cm="1">
        <f t="array" aca="1" ref="H140" ca="1">IF(G140&lt;&gt;"",INDEX(Controlestatus,RANDBETWEEN(1,ROWS(Controlestatus)),1),"")</f>
        <v/>
      </c>
    </row>
    <row r="141" spans="1:8" x14ac:dyDescent="0.3">
      <c r="A141" s="2">
        <f ca="1"/>
        <v>6126</v>
      </c>
      <c r="B141" t="str">
        <f t="shared" ca="1" si="6"/>
        <v xml:space="preserve">Microsoft Office - </v>
      </c>
      <c r="C141" t="str" cm="1">
        <f t="array" aca="1" ref="C141" ca="1">INDEX(Sectie,RANDBETWEEN(1,ROWS(Sectie)),1)</f>
        <v>Openbaar</v>
      </c>
      <c r="D141" t="str" cm="1">
        <f t="array" aca="1" ref="D141" ca="1">IF(C141="Staf",INDEX(Staf,RANDBETWEEN(1,ROWS(Staf)),1),INDEX(Openbaar,RANDBETWEEN(1,ROWS(Openbaar)),1))</f>
        <v>Microsoft Office</v>
      </c>
      <c r="E141" s="1">
        <f t="shared" ca="1" si="7"/>
        <v>45741</v>
      </c>
      <c r="F141" s="1" t="str">
        <f t="shared" ca="1" si="8"/>
        <v>Goed</v>
      </c>
      <c r="G141" t="str" cm="1">
        <f t="array" aca="1" ref="G141" ca="1">IF(F141 = "Goed", "",INDEX(Behandelaar,RANDBETWEEN(1,ROWS(Behandelaar)),1))</f>
        <v/>
      </c>
      <c r="H141" t="str" cm="1">
        <f t="array" aca="1" ref="H141" ca="1">IF(G141&lt;&gt;"",INDEX(Controlestatus,RANDBETWEEN(1,ROWS(Controlestatus)),1),"")</f>
        <v/>
      </c>
    </row>
    <row r="142" spans="1:8" x14ac:dyDescent="0.3">
      <c r="A142" s="2">
        <f ca="1"/>
        <v>1551</v>
      </c>
      <c r="B142" t="str">
        <f t="shared" ca="1" si="6"/>
        <v xml:space="preserve">ADV - </v>
      </c>
      <c r="C142" t="str" cm="1">
        <f t="array" aca="1" ref="C142" ca="1">INDEX(Sectie,RANDBETWEEN(1,ROWS(Sectie)),1)</f>
        <v>Staf</v>
      </c>
      <c r="D142" t="str" cm="1">
        <f t="array" aca="1" ref="D142" ca="1">IF(C142="Staf",INDEX(Staf,RANDBETWEEN(1,ROWS(Staf)),1),INDEX(Openbaar,RANDBETWEEN(1,ROWS(Openbaar)),1))</f>
        <v>ADV</v>
      </c>
      <c r="E142" s="1">
        <f t="shared" ca="1" si="7"/>
        <v>45535</v>
      </c>
      <c r="F142" s="1" t="str">
        <f t="shared" ca="1" si="8"/>
        <v>Goed</v>
      </c>
      <c r="G142" t="str" cm="1">
        <f t="array" aca="1" ref="G142" ca="1">IF(F142 = "Goed", "",INDEX(Behandelaar,RANDBETWEEN(1,ROWS(Behandelaar)),1))</f>
        <v/>
      </c>
      <c r="H142" t="str" cm="1">
        <f t="array" aca="1" ref="H142" ca="1">IF(G142&lt;&gt;"",INDEX(Controlestatus,RANDBETWEEN(1,ROWS(Controlestatus)),1),"")</f>
        <v/>
      </c>
    </row>
    <row r="143" spans="1:8" x14ac:dyDescent="0.3">
      <c r="A143" s="2">
        <f ca="1"/>
        <v>1883</v>
      </c>
      <c r="B143" t="str">
        <f t="shared" ca="1" si="6"/>
        <v xml:space="preserve">Printers - </v>
      </c>
      <c r="C143" t="str" cm="1">
        <f t="array" aca="1" ref="C143" ca="1">INDEX(Sectie,RANDBETWEEN(1,ROWS(Sectie)),1)</f>
        <v>Staf</v>
      </c>
      <c r="D143" t="str" cm="1">
        <f t="array" aca="1" ref="D143" ca="1">IF(C143="Staf",INDEX(Staf,RANDBETWEEN(1,ROWS(Staf)),1),INDEX(Openbaar,RANDBETWEEN(1,ROWS(Openbaar)),1))</f>
        <v>Printers</v>
      </c>
      <c r="E143" s="1">
        <f t="shared" ca="1" si="7"/>
        <v>45500</v>
      </c>
      <c r="F143" s="1" t="str">
        <f t="shared" ca="1" si="8"/>
        <v>Waarschuwing</v>
      </c>
      <c r="G143" t="str" cm="1">
        <f t="array" aca="1" ref="G143" ca="1">IF(F143 = "Goed", "",INDEX(Behandelaar,RANDBETWEEN(1,ROWS(Behandelaar)),1))</f>
        <v>Kees-Jan Wit</v>
      </c>
      <c r="H143" t="str" cm="1">
        <f t="array" aca="1" ref="H143" ca="1">IF(G143&lt;&gt;"",INDEX(Controlestatus,RANDBETWEEN(1,ROWS(Controlestatus)),1),"")</f>
        <v>2 - Controle taalgebruik</v>
      </c>
    </row>
    <row r="144" spans="1:8" x14ac:dyDescent="0.3">
      <c r="A144" s="2">
        <f ca="1"/>
        <v>1795</v>
      </c>
      <c r="B144" t="str">
        <f t="shared" ca="1" si="6"/>
        <v xml:space="preserve">Printers - </v>
      </c>
      <c r="C144" t="str" cm="1">
        <f t="array" aca="1" ref="C144" ca="1">INDEX(Sectie,RANDBETWEEN(1,ROWS(Sectie)),1)</f>
        <v>Staf</v>
      </c>
      <c r="D144" t="str" cm="1">
        <f t="array" aca="1" ref="D144" ca="1">IF(C144="Staf",INDEX(Staf,RANDBETWEEN(1,ROWS(Staf)),1),INDEX(Openbaar,RANDBETWEEN(1,ROWS(Openbaar)),1))</f>
        <v>Printers</v>
      </c>
      <c r="E144" s="1">
        <f t="shared" ca="1" si="7"/>
        <v>45700</v>
      </c>
      <c r="F144" s="1" t="str">
        <f t="shared" ca="1" si="8"/>
        <v>Goed</v>
      </c>
      <c r="G144" t="str" cm="1">
        <f t="array" aca="1" ref="G144" ca="1">IF(F144 = "Goed", "",INDEX(Behandelaar,RANDBETWEEN(1,ROWS(Behandelaar)),1))</f>
        <v/>
      </c>
      <c r="H144" t="str" cm="1">
        <f t="array" aca="1" ref="H144" ca="1">IF(G144&lt;&gt;"",INDEX(Controlestatus,RANDBETWEEN(1,ROWS(Controlestatus)),1),"")</f>
        <v/>
      </c>
    </row>
    <row r="145" spans="1:8" x14ac:dyDescent="0.3">
      <c r="A145" s="2">
        <f ca="1"/>
        <v>2704</v>
      </c>
      <c r="B145" t="str">
        <f t="shared" ca="1" si="6"/>
        <v xml:space="preserve">MOW - </v>
      </c>
      <c r="C145" t="str" cm="1">
        <f t="array" aca="1" ref="C145" ca="1">INDEX(Sectie,RANDBETWEEN(1,ROWS(Sectie)),1)</f>
        <v>Openbaar</v>
      </c>
      <c r="D145" t="str" cm="1">
        <f t="array" aca="1" ref="D145" ca="1">IF(C145="Staf",INDEX(Staf,RANDBETWEEN(1,ROWS(Staf)),1),INDEX(Openbaar,RANDBETWEEN(1,ROWS(Openbaar)),1))</f>
        <v>MOW</v>
      </c>
      <c r="E145" s="1">
        <f t="shared" ca="1" si="7"/>
        <v>45742</v>
      </c>
      <c r="F145" s="1" t="str">
        <f t="shared" ca="1" si="8"/>
        <v>Goed</v>
      </c>
      <c r="G145" t="str" cm="1">
        <f t="array" aca="1" ref="G145" ca="1">IF(F145 = "Goed", "",INDEX(Behandelaar,RANDBETWEEN(1,ROWS(Behandelaar)),1))</f>
        <v/>
      </c>
      <c r="H145" t="str" cm="1">
        <f t="array" aca="1" ref="H145" ca="1">IF(G145&lt;&gt;"",INDEX(Controlestatus,RANDBETWEEN(1,ROWS(Controlestatus)),1),"")</f>
        <v/>
      </c>
    </row>
    <row r="146" spans="1:8" x14ac:dyDescent="0.3">
      <c r="A146" s="2">
        <f ca="1"/>
        <v>4712</v>
      </c>
      <c r="B146" t="str">
        <f t="shared" ca="1" si="6"/>
        <v xml:space="preserve">Windows - </v>
      </c>
      <c r="C146" t="str" cm="1">
        <f t="array" aca="1" ref="C146" ca="1">INDEX(Sectie,RANDBETWEEN(1,ROWS(Sectie)),1)</f>
        <v>Staf</v>
      </c>
      <c r="D146" t="str" cm="1">
        <f t="array" aca="1" ref="D146" ca="1">IF(C146="Staf",INDEX(Staf,RANDBETWEEN(1,ROWS(Staf)),1),INDEX(Openbaar,RANDBETWEEN(1,ROWS(Openbaar)),1))</f>
        <v>Windows</v>
      </c>
      <c r="E146" s="1">
        <f t="shared" ca="1" si="7"/>
        <v>45760</v>
      </c>
      <c r="F146" s="1" t="str">
        <f t="shared" ca="1" si="8"/>
        <v>Goed</v>
      </c>
      <c r="G146" t="str" cm="1">
        <f t="array" aca="1" ref="G146" ca="1">IF(F146 = "Goed", "",INDEX(Behandelaar,RANDBETWEEN(1,ROWS(Behandelaar)),1))</f>
        <v/>
      </c>
      <c r="H146" t="str" cm="1">
        <f t="array" aca="1" ref="H146" ca="1">IF(G146&lt;&gt;"",INDEX(Controlestatus,RANDBETWEEN(1,ROWS(Controlestatus)),1),"")</f>
        <v/>
      </c>
    </row>
    <row r="147" spans="1:8" x14ac:dyDescent="0.3">
      <c r="A147" s="2">
        <f ca="1"/>
        <v>274</v>
      </c>
      <c r="B147" t="str">
        <f t="shared" ca="1" si="6"/>
        <v xml:space="preserve">Werkplek - </v>
      </c>
      <c r="C147" t="str" cm="1">
        <f t="array" aca="1" ref="C147" ca="1">INDEX(Sectie,RANDBETWEEN(1,ROWS(Sectie)),1)</f>
        <v>Staf</v>
      </c>
      <c r="D147" t="str" cm="1">
        <f t="array" aca="1" ref="D147" ca="1">IF(C147="Staf",INDEX(Staf,RANDBETWEEN(1,ROWS(Staf)),1),INDEX(Openbaar,RANDBETWEEN(1,ROWS(Openbaar)),1))</f>
        <v>Werkplek</v>
      </c>
      <c r="E147" s="1">
        <f t="shared" ca="1" si="7"/>
        <v>45648</v>
      </c>
      <c r="F147" s="1" t="str">
        <f t="shared" ca="1" si="8"/>
        <v>Goed</v>
      </c>
      <c r="G147" t="str" cm="1">
        <f t="array" aca="1" ref="G147" ca="1">IF(F147 = "Goed", "",INDEX(Behandelaar,RANDBETWEEN(1,ROWS(Behandelaar)),1))</f>
        <v/>
      </c>
      <c r="H147" t="str" cm="1">
        <f t="array" aca="1" ref="H147" ca="1">IF(G147&lt;&gt;"",INDEX(Controlestatus,RANDBETWEEN(1,ROWS(Controlestatus)),1),"")</f>
        <v/>
      </c>
    </row>
    <row r="148" spans="1:8" x14ac:dyDescent="0.3">
      <c r="A148" s="2">
        <f ca="1"/>
        <v>1929</v>
      </c>
      <c r="B148" t="str">
        <f t="shared" ca="1" si="6"/>
        <v xml:space="preserve">Printers - </v>
      </c>
      <c r="C148" t="str" cm="1">
        <f t="array" aca="1" ref="C148" ca="1">INDEX(Sectie,RANDBETWEEN(1,ROWS(Sectie)),1)</f>
        <v>Staf</v>
      </c>
      <c r="D148" t="str" cm="1">
        <f t="array" aca="1" ref="D148" ca="1">IF(C148="Staf",INDEX(Staf,RANDBETWEEN(1,ROWS(Staf)),1),INDEX(Openbaar,RANDBETWEEN(1,ROWS(Openbaar)),1))</f>
        <v>Printers</v>
      </c>
      <c r="E148" s="1">
        <f t="shared" ca="1" si="7"/>
        <v>45130</v>
      </c>
      <c r="F148" s="1" t="str">
        <f t="shared" ca="1" si="8"/>
        <v>Over datum</v>
      </c>
      <c r="G148" t="str" cm="1">
        <f t="array" aca="1" ref="G148" ca="1">IF(F148 = "Goed", "",INDEX(Behandelaar,RANDBETWEEN(1,ROWS(Behandelaar)),1))</f>
        <v>Marcella d'Angere</v>
      </c>
      <c r="H148" t="str" cm="1">
        <f t="array" aca="1" ref="H148" ca="1">IF(G148&lt;&gt;"",INDEX(Controlestatus,RANDBETWEEN(1,ROWS(Controlestatus)),1),"")</f>
        <v>4 - Controle door collega</v>
      </c>
    </row>
    <row r="149" spans="1:8" x14ac:dyDescent="0.3">
      <c r="A149" s="2">
        <f ca="1"/>
        <v>3603</v>
      </c>
      <c r="B149" t="str">
        <f t="shared" ca="1" si="6"/>
        <v xml:space="preserve">Werkplek - </v>
      </c>
      <c r="C149" t="str" cm="1">
        <f t="array" aca="1" ref="C149" ca="1">INDEX(Sectie,RANDBETWEEN(1,ROWS(Sectie)),1)</f>
        <v>Staf</v>
      </c>
      <c r="D149" t="str" cm="1">
        <f t="array" aca="1" ref="D149" ca="1">IF(C149="Staf",INDEX(Staf,RANDBETWEEN(1,ROWS(Staf)),1),INDEX(Openbaar,RANDBETWEEN(1,ROWS(Openbaar)),1))</f>
        <v>Werkplek</v>
      </c>
      <c r="E149" s="1">
        <f t="shared" ca="1" si="7"/>
        <v>45696</v>
      </c>
      <c r="F149" s="1" t="str">
        <f t="shared" ca="1" si="8"/>
        <v>Goed</v>
      </c>
      <c r="G149" t="str" cm="1">
        <f t="array" aca="1" ref="G149" ca="1">IF(F149 = "Goed", "",INDEX(Behandelaar,RANDBETWEEN(1,ROWS(Behandelaar)),1))</f>
        <v/>
      </c>
      <c r="H149" t="str" cm="1">
        <f t="array" aca="1" ref="H149" ca="1">IF(G149&lt;&gt;"",INDEX(Controlestatus,RANDBETWEEN(1,ROWS(Controlestatus)),1),"")</f>
        <v/>
      </c>
    </row>
    <row r="150" spans="1:8" x14ac:dyDescent="0.3">
      <c r="A150" s="2">
        <f ca="1"/>
        <v>4396</v>
      </c>
      <c r="B150" t="str">
        <f t="shared" ca="1" si="6"/>
        <v xml:space="preserve">Microsoft Office - </v>
      </c>
      <c r="C150" t="str" cm="1">
        <f t="array" aca="1" ref="C150" ca="1">INDEX(Sectie,RANDBETWEEN(1,ROWS(Sectie)),1)</f>
        <v>Openbaar</v>
      </c>
      <c r="D150" t="str" cm="1">
        <f t="array" aca="1" ref="D150" ca="1">IF(C150="Staf",INDEX(Staf,RANDBETWEEN(1,ROWS(Staf)),1),INDEX(Openbaar,RANDBETWEEN(1,ROWS(Openbaar)),1))</f>
        <v>Microsoft Office</v>
      </c>
      <c r="E150" s="1">
        <f t="shared" ca="1" si="7"/>
        <v>45760</v>
      </c>
      <c r="F150" s="1" t="str">
        <f t="shared" ca="1" si="8"/>
        <v>Goed</v>
      </c>
      <c r="G150" t="str" cm="1">
        <f t="array" aca="1" ref="G150" ca="1">IF(F150 = "Goed", "",INDEX(Behandelaar,RANDBETWEEN(1,ROWS(Behandelaar)),1))</f>
        <v/>
      </c>
      <c r="H150" t="str" cm="1">
        <f t="array" aca="1" ref="H150" ca="1">IF(G150&lt;&gt;"",INDEX(Controlestatus,RANDBETWEEN(1,ROWS(Controlestatus)),1),"")</f>
        <v/>
      </c>
    </row>
    <row r="151" spans="1:8" x14ac:dyDescent="0.3">
      <c r="A151" s="2">
        <f ca="1"/>
        <v>4485</v>
      </c>
      <c r="B151" t="str">
        <f t="shared" ca="1" si="6"/>
        <v xml:space="preserve">Werkplek - </v>
      </c>
      <c r="C151" t="str" cm="1">
        <f t="array" aca="1" ref="C151" ca="1">INDEX(Sectie,RANDBETWEEN(1,ROWS(Sectie)),1)</f>
        <v>Staf</v>
      </c>
      <c r="D151" t="str" cm="1">
        <f t="array" aca="1" ref="D151" ca="1">IF(C151="Staf",INDEX(Staf,RANDBETWEEN(1,ROWS(Staf)),1),INDEX(Openbaar,RANDBETWEEN(1,ROWS(Openbaar)),1))</f>
        <v>Werkplek</v>
      </c>
      <c r="E151" s="1">
        <f t="shared" ca="1" si="7"/>
        <v>45531</v>
      </c>
      <c r="F151" s="1" t="str">
        <f t="shared" ca="1" si="8"/>
        <v>Goed</v>
      </c>
      <c r="G151" t="str" cm="1">
        <f t="array" aca="1" ref="G151" ca="1">IF(F151 = "Goed", "",INDEX(Behandelaar,RANDBETWEEN(1,ROWS(Behandelaar)),1))</f>
        <v/>
      </c>
      <c r="H151" t="str" cm="1">
        <f t="array" aca="1" ref="H151" ca="1">IF(G151&lt;&gt;"",INDEX(Controlestatus,RANDBETWEEN(1,ROWS(Controlestatus)),1),"")</f>
        <v/>
      </c>
    </row>
    <row r="152" spans="1:8" x14ac:dyDescent="0.3">
      <c r="A152" s="2">
        <f ca="1"/>
        <v>2604</v>
      </c>
      <c r="B152" t="str">
        <f t="shared" ca="1" si="6"/>
        <v xml:space="preserve">Account - </v>
      </c>
      <c r="C152" t="str" cm="1">
        <f t="array" aca="1" ref="C152" ca="1">INDEX(Sectie,RANDBETWEEN(1,ROWS(Sectie)),1)</f>
        <v>Openbaar</v>
      </c>
      <c r="D152" t="str" cm="1">
        <f t="array" aca="1" ref="D152" ca="1">IF(C152="Staf",INDEX(Staf,RANDBETWEEN(1,ROWS(Staf)),1),INDEX(Openbaar,RANDBETWEEN(1,ROWS(Openbaar)),1))</f>
        <v>Account</v>
      </c>
      <c r="E152" s="1">
        <f t="shared" ca="1" si="7"/>
        <v>45526</v>
      </c>
      <c r="F152" s="1" t="str">
        <f t="shared" ca="1" si="8"/>
        <v>Goed</v>
      </c>
      <c r="G152" t="str" cm="1">
        <f t="array" aca="1" ref="G152" ca="1">IF(F152 = "Goed", "",INDEX(Behandelaar,RANDBETWEEN(1,ROWS(Behandelaar)),1))</f>
        <v/>
      </c>
      <c r="H152" t="str" cm="1">
        <f t="array" aca="1" ref="H152" ca="1">IF(G152&lt;&gt;"",INDEX(Controlestatus,RANDBETWEEN(1,ROWS(Controlestatus)),1),"")</f>
        <v/>
      </c>
    </row>
    <row r="153" spans="1:8" x14ac:dyDescent="0.3">
      <c r="A153" s="2">
        <f ca="1"/>
        <v>154</v>
      </c>
      <c r="B153" t="str">
        <f t="shared" ca="1" si="6"/>
        <v xml:space="preserve">Printers - </v>
      </c>
      <c r="C153" t="str" cm="1">
        <f t="array" aca="1" ref="C153" ca="1">INDEX(Sectie,RANDBETWEEN(1,ROWS(Sectie)),1)</f>
        <v>Openbaar</v>
      </c>
      <c r="D153" t="str" cm="1">
        <f t="array" aca="1" ref="D153" ca="1">IF(C153="Staf",INDEX(Staf,RANDBETWEEN(1,ROWS(Staf)),1),INDEX(Openbaar,RANDBETWEEN(1,ROWS(Openbaar)),1))</f>
        <v>Printers</v>
      </c>
      <c r="E153" s="1">
        <f t="shared" ca="1" si="7"/>
        <v>44898</v>
      </c>
      <c r="F153" s="1" t="str">
        <f t="shared" ca="1" si="8"/>
        <v>Over datum</v>
      </c>
      <c r="G153" t="str" cm="1">
        <f t="array" aca="1" ref="G153" ca="1">IF(F153 = "Goed", "",INDEX(Behandelaar,RANDBETWEEN(1,ROWS(Behandelaar)),1))</f>
        <v>Kees-Jan Wit</v>
      </c>
      <c r="H153" t="str" cm="1">
        <f t="array" aca="1" ref="H153" ca="1">IF(G153&lt;&gt;"",INDEX(Controlestatus,RANDBETWEEN(1,ROWS(Controlestatus)),1),"")</f>
        <v>2 - Controle taalgebruik</v>
      </c>
    </row>
    <row r="154" spans="1:8" x14ac:dyDescent="0.3">
      <c r="A154" s="2">
        <f ca="1"/>
        <v>5856</v>
      </c>
      <c r="B154" t="str">
        <f t="shared" ca="1" si="6"/>
        <v xml:space="preserve">Microsoft Office - </v>
      </c>
      <c r="C154" t="str" cm="1">
        <f t="array" aca="1" ref="C154" ca="1">INDEX(Sectie,RANDBETWEEN(1,ROWS(Sectie)),1)</f>
        <v>Openbaar</v>
      </c>
      <c r="D154" t="str" cm="1">
        <f t="array" aca="1" ref="D154" ca="1">IF(C154="Staf",INDEX(Staf,RANDBETWEEN(1,ROWS(Staf)),1),INDEX(Openbaar,RANDBETWEEN(1,ROWS(Openbaar)),1))</f>
        <v>Microsoft Office</v>
      </c>
      <c r="E154" s="1">
        <f t="shared" ca="1" si="7"/>
        <v>45797</v>
      </c>
      <c r="F154" s="1" t="str">
        <f t="shared" ca="1" si="8"/>
        <v>Goed</v>
      </c>
      <c r="G154" t="str" cm="1">
        <f t="array" aca="1" ref="G154" ca="1">IF(F154 = "Goed", "",INDEX(Behandelaar,RANDBETWEEN(1,ROWS(Behandelaar)),1))</f>
        <v/>
      </c>
      <c r="H154" t="str" cm="1">
        <f t="array" aca="1" ref="H154" ca="1">IF(G154&lt;&gt;"",INDEX(Controlestatus,RANDBETWEEN(1,ROWS(Controlestatus)),1),"")</f>
        <v/>
      </c>
    </row>
    <row r="155" spans="1:8" x14ac:dyDescent="0.3">
      <c r="A155" s="2">
        <f ca="1"/>
        <v>2199</v>
      </c>
      <c r="B155" t="str">
        <f t="shared" ca="1" si="6"/>
        <v xml:space="preserve">Microsoft Office - </v>
      </c>
      <c r="C155" t="str" cm="1">
        <f t="array" aca="1" ref="C155" ca="1">INDEX(Sectie,RANDBETWEEN(1,ROWS(Sectie)),1)</f>
        <v>Openbaar</v>
      </c>
      <c r="D155" t="str" cm="1">
        <f t="array" aca="1" ref="D155" ca="1">IF(C155="Staf",INDEX(Staf,RANDBETWEEN(1,ROWS(Staf)),1),INDEX(Openbaar,RANDBETWEEN(1,ROWS(Openbaar)),1))</f>
        <v>Microsoft Office</v>
      </c>
      <c r="E155" s="1">
        <f t="shared" ca="1" si="7"/>
        <v>44029</v>
      </c>
      <c r="F155" s="1" t="str">
        <f t="shared" ca="1" si="8"/>
        <v>Over datum</v>
      </c>
      <c r="G155" t="str" cm="1">
        <f t="array" aca="1" ref="G155" ca="1">IF(F155 = "Goed", "",INDEX(Behandelaar,RANDBETWEEN(1,ROWS(Behandelaar)),1))</f>
        <v/>
      </c>
      <c r="H155" t="str" cm="1">
        <f t="array" aca="1" ref="H155" ca="1">IF(G155&lt;&gt;"",INDEX(Controlestatus,RANDBETWEEN(1,ROWS(Controlestatus)),1),"")</f>
        <v/>
      </c>
    </row>
    <row r="156" spans="1:8" x14ac:dyDescent="0.3">
      <c r="A156" s="2">
        <f ca="1"/>
        <v>597</v>
      </c>
      <c r="B156" t="str">
        <f t="shared" ca="1" si="6"/>
        <v xml:space="preserve">Printers - </v>
      </c>
      <c r="C156" t="str" cm="1">
        <f t="array" aca="1" ref="C156" ca="1">INDEX(Sectie,RANDBETWEEN(1,ROWS(Sectie)),1)</f>
        <v>Openbaar</v>
      </c>
      <c r="D156" t="str" cm="1">
        <f t="array" aca="1" ref="D156" ca="1">IF(C156="Staf",INDEX(Staf,RANDBETWEEN(1,ROWS(Staf)),1),INDEX(Openbaar,RANDBETWEEN(1,ROWS(Openbaar)),1))</f>
        <v>Printers</v>
      </c>
      <c r="E156" s="1">
        <f t="shared" ca="1" si="7"/>
        <v>45438</v>
      </c>
      <c r="F156" s="1" t="str">
        <f t="shared" ca="1" si="8"/>
        <v>Waarschuwing</v>
      </c>
      <c r="G156" t="str" cm="1">
        <f t="array" aca="1" ref="G156" ca="1">IF(F156 = "Goed", "",INDEX(Behandelaar,RANDBETWEEN(1,ROWS(Behandelaar)),1))</f>
        <v>Mark Kempf</v>
      </c>
      <c r="H156" t="str" cm="1">
        <f t="array" aca="1" ref="H156" ca="1">IF(G156&lt;&gt;"",INDEX(Controlestatus,RANDBETWEEN(1,ROWS(Controlestatus)),1),"")</f>
        <v>3 - In afwachting van derden</v>
      </c>
    </row>
    <row r="157" spans="1:8" x14ac:dyDescent="0.3">
      <c r="A157" s="2">
        <f ca="1"/>
        <v>3400</v>
      </c>
      <c r="B157" t="str">
        <f t="shared" ca="1" si="6"/>
        <v xml:space="preserve">Werkplek - </v>
      </c>
      <c r="C157" t="str" cm="1">
        <f t="array" aca="1" ref="C157" ca="1">INDEX(Sectie,RANDBETWEEN(1,ROWS(Sectie)),1)</f>
        <v>Openbaar</v>
      </c>
      <c r="D157" t="str" cm="1">
        <f t="array" aca="1" ref="D157" ca="1">IF(C157="Staf",INDEX(Staf,RANDBETWEEN(1,ROWS(Staf)),1),INDEX(Openbaar,RANDBETWEEN(1,ROWS(Openbaar)),1))</f>
        <v>Werkplek</v>
      </c>
      <c r="E157" s="1">
        <f t="shared" ca="1" si="7"/>
        <v>45505</v>
      </c>
      <c r="F157" s="1" t="str">
        <f t="shared" ca="1" si="8"/>
        <v>Waarschuwing</v>
      </c>
      <c r="G157" t="str" cm="1">
        <f t="array" aca="1" ref="G157" ca="1">IF(F157 = "Goed", "",INDEX(Behandelaar,RANDBETWEEN(1,ROWS(Behandelaar)),1))</f>
        <v>Marcella d'Angere</v>
      </c>
      <c r="H157" t="str" cm="1">
        <f t="array" aca="1" ref="H157" ca="1">IF(G157&lt;&gt;"",INDEX(Controlestatus,RANDBETWEEN(1,ROWS(Controlestatus)),1),"")</f>
        <v>2 - Controle taalgebruik</v>
      </c>
    </row>
    <row r="158" spans="1:8" x14ac:dyDescent="0.3">
      <c r="A158" s="2">
        <f ca="1"/>
        <v>3981</v>
      </c>
      <c r="B158" t="str">
        <f t="shared" ca="1" si="6"/>
        <v xml:space="preserve">Printers - </v>
      </c>
      <c r="C158" t="str" cm="1">
        <f t="array" aca="1" ref="C158" ca="1">INDEX(Sectie,RANDBETWEEN(1,ROWS(Sectie)),1)</f>
        <v>Staf</v>
      </c>
      <c r="D158" t="str" cm="1">
        <f t="array" aca="1" ref="D158" ca="1">IF(C158="Staf",INDEX(Staf,RANDBETWEEN(1,ROWS(Staf)),1),INDEX(Openbaar,RANDBETWEEN(1,ROWS(Openbaar)),1))</f>
        <v>Printers</v>
      </c>
      <c r="E158" s="1">
        <f t="shared" ca="1" si="7"/>
        <v>45491</v>
      </c>
      <c r="F158" s="1" t="str">
        <f t="shared" ca="1" si="8"/>
        <v>Waarschuwing</v>
      </c>
      <c r="G158" t="str" cm="1">
        <f t="array" aca="1" ref="G158" ca="1">IF(F158 = "Goed", "",INDEX(Behandelaar,RANDBETWEEN(1,ROWS(Behandelaar)),1))</f>
        <v>Mark Kempf</v>
      </c>
      <c r="H158" t="str" cm="1">
        <f t="array" aca="1" ref="H158" ca="1">IF(G158&lt;&gt;"",INDEX(Controlestatus,RANDBETWEEN(1,ROWS(Controlestatus)),1),"")</f>
        <v>5 - Afgerond</v>
      </c>
    </row>
    <row r="159" spans="1:8" x14ac:dyDescent="0.3">
      <c r="A159" s="2">
        <f ca="1"/>
        <v>716</v>
      </c>
      <c r="B159" t="str">
        <f t="shared" ca="1" si="6"/>
        <v xml:space="preserve">Werkplek - </v>
      </c>
      <c r="C159" t="str" cm="1">
        <f t="array" aca="1" ref="C159" ca="1">INDEX(Sectie,RANDBETWEEN(1,ROWS(Sectie)),1)</f>
        <v>Openbaar</v>
      </c>
      <c r="D159" t="str" cm="1">
        <f t="array" aca="1" ref="D159" ca="1">IF(C159="Staf",INDEX(Staf,RANDBETWEEN(1,ROWS(Staf)),1),INDEX(Openbaar,RANDBETWEEN(1,ROWS(Openbaar)),1))</f>
        <v>Werkplek</v>
      </c>
      <c r="E159" s="1">
        <f t="shared" ca="1" si="7"/>
        <v>45694</v>
      </c>
      <c r="F159" s="1" t="str">
        <f t="shared" ca="1" si="8"/>
        <v>Goed</v>
      </c>
      <c r="G159" t="str" cm="1">
        <f t="array" aca="1" ref="G159" ca="1">IF(F159 = "Goed", "",INDEX(Behandelaar,RANDBETWEEN(1,ROWS(Behandelaar)),1))</f>
        <v/>
      </c>
      <c r="H159" t="str" cm="1">
        <f t="array" aca="1" ref="H159" ca="1">IF(G159&lt;&gt;"",INDEX(Controlestatus,RANDBETWEEN(1,ROWS(Controlestatus)),1),"")</f>
        <v/>
      </c>
    </row>
    <row r="160" spans="1:8" x14ac:dyDescent="0.3">
      <c r="A160" s="2">
        <f ca="1"/>
        <v>617</v>
      </c>
      <c r="B160" t="str">
        <f t="shared" ca="1" si="6"/>
        <v xml:space="preserve">Printers - </v>
      </c>
      <c r="C160" t="str" cm="1">
        <f t="array" aca="1" ref="C160" ca="1">INDEX(Sectie,RANDBETWEEN(1,ROWS(Sectie)),1)</f>
        <v>Staf</v>
      </c>
      <c r="D160" t="str" cm="1">
        <f t="array" aca="1" ref="D160" ca="1">IF(C160="Staf",INDEX(Staf,RANDBETWEEN(1,ROWS(Staf)),1),INDEX(Openbaar,RANDBETWEEN(1,ROWS(Openbaar)),1))</f>
        <v>Printers</v>
      </c>
      <c r="E160" s="1">
        <f t="shared" ca="1" si="7"/>
        <v>45636</v>
      </c>
      <c r="F160" s="1" t="str">
        <f t="shared" ca="1" si="8"/>
        <v>Goed</v>
      </c>
      <c r="G160" t="str" cm="1">
        <f t="array" aca="1" ref="G160" ca="1">IF(F160 = "Goed", "",INDEX(Behandelaar,RANDBETWEEN(1,ROWS(Behandelaar)),1))</f>
        <v/>
      </c>
      <c r="H160" t="str" cm="1">
        <f t="array" aca="1" ref="H160" ca="1">IF(G160&lt;&gt;"",INDEX(Controlestatus,RANDBETWEEN(1,ROWS(Controlestatus)),1),"")</f>
        <v/>
      </c>
    </row>
    <row r="161" spans="1:8" x14ac:dyDescent="0.3">
      <c r="A161" s="2">
        <f ca="1"/>
        <v>6076</v>
      </c>
      <c r="B161" t="str">
        <f t="shared" ca="1" si="6"/>
        <v xml:space="preserve">MOW - </v>
      </c>
      <c r="C161" t="str" cm="1">
        <f t="array" aca="1" ref="C161" ca="1">INDEX(Sectie,RANDBETWEEN(1,ROWS(Sectie)),1)</f>
        <v>Openbaar</v>
      </c>
      <c r="D161" t="str" cm="1">
        <f t="array" aca="1" ref="D161" ca="1">IF(C161="Staf",INDEX(Staf,RANDBETWEEN(1,ROWS(Staf)),1),INDEX(Openbaar,RANDBETWEEN(1,ROWS(Openbaar)),1))</f>
        <v>MOW</v>
      </c>
      <c r="E161" s="1">
        <f t="shared" ca="1" si="7"/>
        <v>44243</v>
      </c>
      <c r="F161" s="1" t="str">
        <f t="shared" ca="1" si="8"/>
        <v>Over datum</v>
      </c>
      <c r="G161" t="str" cm="1">
        <f t="array" aca="1" ref="G161" ca="1">IF(F161 = "Goed", "",INDEX(Behandelaar,RANDBETWEEN(1,ROWS(Behandelaar)),1))</f>
        <v>Jacqueline Groots</v>
      </c>
      <c r="H161" t="str" cm="1">
        <f t="array" aca="1" ref="H161" ca="1">IF(G161&lt;&gt;"",INDEX(Controlestatus,RANDBETWEEN(1,ROWS(Controlestatus)),1),"")</f>
        <v>3 - In afwachting van derden</v>
      </c>
    </row>
    <row r="162" spans="1:8" x14ac:dyDescent="0.3">
      <c r="A162" s="2">
        <f ca="1"/>
        <v>769</v>
      </c>
      <c r="B162" t="str">
        <f t="shared" ca="1" si="6"/>
        <v xml:space="preserve">Microsoft Office - </v>
      </c>
      <c r="C162" t="str" cm="1">
        <f t="array" aca="1" ref="C162" ca="1">INDEX(Sectie,RANDBETWEEN(1,ROWS(Sectie)),1)</f>
        <v>Openbaar</v>
      </c>
      <c r="D162" t="str" cm="1">
        <f t="array" aca="1" ref="D162" ca="1">IF(C162="Staf",INDEX(Staf,RANDBETWEEN(1,ROWS(Staf)),1),INDEX(Openbaar,RANDBETWEEN(1,ROWS(Openbaar)),1))</f>
        <v>Microsoft Office</v>
      </c>
      <c r="E162" s="1">
        <f t="shared" ca="1" si="7"/>
        <v>45438</v>
      </c>
      <c r="F162" s="1" t="str">
        <f t="shared" ca="1" si="8"/>
        <v>Waarschuwing</v>
      </c>
      <c r="G162" t="str" cm="1">
        <f t="array" aca="1" ref="G162" ca="1">IF(F162 = "Goed", "",INDEX(Behandelaar,RANDBETWEEN(1,ROWS(Behandelaar)),1))</f>
        <v>Erik van Ommeloord</v>
      </c>
      <c r="H162" t="str" cm="1">
        <f t="array" aca="1" ref="H162" ca="1">IF(G162&lt;&gt;"",INDEX(Controlestatus,RANDBETWEEN(1,ROWS(Controlestatus)),1),"")</f>
        <v>4 - Controle door collega</v>
      </c>
    </row>
    <row r="163" spans="1:8" x14ac:dyDescent="0.3">
      <c r="A163" s="2">
        <f ca="1"/>
        <v>411</v>
      </c>
      <c r="B163" t="str">
        <f t="shared" ca="1" si="6"/>
        <v xml:space="preserve">MOW - </v>
      </c>
      <c r="C163" t="str" cm="1">
        <f t="array" aca="1" ref="C163" ca="1">INDEX(Sectie,RANDBETWEEN(1,ROWS(Sectie)),1)</f>
        <v>Openbaar</v>
      </c>
      <c r="D163" t="str" cm="1">
        <f t="array" aca="1" ref="D163" ca="1">IF(C163="Staf",INDEX(Staf,RANDBETWEEN(1,ROWS(Staf)),1),INDEX(Openbaar,RANDBETWEEN(1,ROWS(Openbaar)),1))</f>
        <v>MOW</v>
      </c>
      <c r="E163" s="1">
        <f t="shared" ca="1" si="7"/>
        <v>45668</v>
      </c>
      <c r="F163" s="1" t="str">
        <f t="shared" ca="1" si="8"/>
        <v>Goed</v>
      </c>
      <c r="G163" t="str" cm="1">
        <f t="array" aca="1" ref="G163" ca="1">IF(F163 = "Goed", "",INDEX(Behandelaar,RANDBETWEEN(1,ROWS(Behandelaar)),1))</f>
        <v/>
      </c>
      <c r="H163" t="str" cm="1">
        <f t="array" aca="1" ref="H163" ca="1">IF(G163&lt;&gt;"",INDEX(Controlestatus,RANDBETWEEN(1,ROWS(Controlestatus)),1),"")</f>
        <v/>
      </c>
    </row>
    <row r="164" spans="1:8" x14ac:dyDescent="0.3">
      <c r="A164" s="2">
        <f ca="1"/>
        <v>1597</v>
      </c>
      <c r="B164" t="str">
        <f t="shared" ca="1" si="6"/>
        <v xml:space="preserve">Werkplek - </v>
      </c>
      <c r="C164" t="str" cm="1">
        <f t="array" aca="1" ref="C164" ca="1">INDEX(Sectie,RANDBETWEEN(1,ROWS(Sectie)),1)</f>
        <v>Openbaar</v>
      </c>
      <c r="D164" t="str" cm="1">
        <f t="array" aca="1" ref="D164" ca="1">IF(C164="Staf",INDEX(Staf,RANDBETWEEN(1,ROWS(Staf)),1),INDEX(Openbaar,RANDBETWEEN(1,ROWS(Openbaar)),1))</f>
        <v>Werkplek</v>
      </c>
      <c r="E164" s="1">
        <f t="shared" ca="1" si="7"/>
        <v>45732</v>
      </c>
      <c r="F164" s="1" t="str">
        <f t="shared" ca="1" si="8"/>
        <v>Goed</v>
      </c>
      <c r="G164" t="str" cm="1">
        <f t="array" aca="1" ref="G164" ca="1">IF(F164 = "Goed", "",INDEX(Behandelaar,RANDBETWEEN(1,ROWS(Behandelaar)),1))</f>
        <v/>
      </c>
      <c r="H164" t="str" cm="1">
        <f t="array" aca="1" ref="H164" ca="1">IF(G164&lt;&gt;"",INDEX(Controlestatus,RANDBETWEEN(1,ROWS(Controlestatus)),1),"")</f>
        <v/>
      </c>
    </row>
    <row r="165" spans="1:8" x14ac:dyDescent="0.3">
      <c r="A165" s="2">
        <f ca="1"/>
        <v>3167</v>
      </c>
      <c r="B165" t="str">
        <f t="shared" ca="1" si="6"/>
        <v xml:space="preserve">Werkplek - </v>
      </c>
      <c r="C165" t="str" cm="1">
        <f t="array" aca="1" ref="C165" ca="1">INDEX(Sectie,RANDBETWEEN(1,ROWS(Sectie)),1)</f>
        <v>Staf</v>
      </c>
      <c r="D165" t="str" cm="1">
        <f t="array" aca="1" ref="D165" ca="1">IF(C165="Staf",INDEX(Staf,RANDBETWEEN(1,ROWS(Staf)),1),INDEX(Openbaar,RANDBETWEEN(1,ROWS(Openbaar)),1))</f>
        <v>Werkplek</v>
      </c>
      <c r="E165" s="1">
        <f t="shared" ca="1" si="7"/>
        <v>45443</v>
      </c>
      <c r="F165" s="1" t="str">
        <f t="shared" ca="1" si="8"/>
        <v>Waarschuwing</v>
      </c>
      <c r="G165" t="str" cm="1">
        <f t="array" aca="1" ref="G165" ca="1">IF(F165 = "Goed", "",INDEX(Behandelaar,RANDBETWEEN(1,ROWS(Behandelaar)),1))</f>
        <v/>
      </c>
      <c r="H165" t="str" cm="1">
        <f t="array" aca="1" ref="H165" ca="1">IF(G165&lt;&gt;"",INDEX(Controlestatus,RANDBETWEEN(1,ROWS(Controlestatus)),1),"")</f>
        <v/>
      </c>
    </row>
    <row r="166" spans="1:8" x14ac:dyDescent="0.3">
      <c r="A166" s="2">
        <f ca="1"/>
        <v>6456</v>
      </c>
      <c r="B166" t="str">
        <f t="shared" ca="1" si="6"/>
        <v xml:space="preserve">Werkplek - </v>
      </c>
      <c r="C166" t="str" cm="1">
        <f t="array" aca="1" ref="C166" ca="1">INDEX(Sectie,RANDBETWEEN(1,ROWS(Sectie)),1)</f>
        <v>Openbaar</v>
      </c>
      <c r="D166" t="str" cm="1">
        <f t="array" aca="1" ref="D166" ca="1">IF(C166="Staf",INDEX(Staf,RANDBETWEEN(1,ROWS(Staf)),1),INDEX(Openbaar,RANDBETWEEN(1,ROWS(Openbaar)),1))</f>
        <v>Werkplek</v>
      </c>
      <c r="E166" s="1">
        <f t="shared" ca="1" si="7"/>
        <v>45566</v>
      </c>
      <c r="F166" s="1" t="str">
        <f t="shared" ca="1" si="8"/>
        <v>Goed</v>
      </c>
      <c r="G166" t="str" cm="1">
        <f t="array" aca="1" ref="G166" ca="1">IF(F166 = "Goed", "",INDEX(Behandelaar,RANDBETWEEN(1,ROWS(Behandelaar)),1))</f>
        <v/>
      </c>
      <c r="H166" t="str" cm="1">
        <f t="array" aca="1" ref="H166" ca="1">IF(G166&lt;&gt;"",INDEX(Controlestatus,RANDBETWEEN(1,ROWS(Controlestatus)),1),"")</f>
        <v/>
      </c>
    </row>
    <row r="167" spans="1:8" x14ac:dyDescent="0.3">
      <c r="A167" s="2">
        <f ca="1"/>
        <v>6425</v>
      </c>
      <c r="B167" t="str">
        <f t="shared" ca="1" si="6"/>
        <v xml:space="preserve">Werkplek - </v>
      </c>
      <c r="C167" t="str" cm="1">
        <f t="array" aca="1" ref="C167" ca="1">INDEX(Sectie,RANDBETWEEN(1,ROWS(Sectie)),1)</f>
        <v>Openbaar</v>
      </c>
      <c r="D167" t="str" cm="1">
        <f t="array" aca="1" ref="D167" ca="1">IF(C167="Staf",INDEX(Staf,RANDBETWEEN(1,ROWS(Staf)),1),INDEX(Openbaar,RANDBETWEEN(1,ROWS(Openbaar)),1))</f>
        <v>Werkplek</v>
      </c>
      <c r="E167" s="1">
        <f t="shared" ca="1" si="7"/>
        <v>45688</v>
      </c>
      <c r="F167" s="1" t="str">
        <f t="shared" ca="1" si="8"/>
        <v>Goed</v>
      </c>
      <c r="G167" t="str" cm="1">
        <f t="array" aca="1" ref="G167" ca="1">IF(F167 = "Goed", "",INDEX(Behandelaar,RANDBETWEEN(1,ROWS(Behandelaar)),1))</f>
        <v/>
      </c>
      <c r="H167" t="str" cm="1">
        <f t="array" aca="1" ref="H167" ca="1">IF(G167&lt;&gt;"",INDEX(Controlestatus,RANDBETWEEN(1,ROWS(Controlestatus)),1),"")</f>
        <v/>
      </c>
    </row>
    <row r="168" spans="1:8" x14ac:dyDescent="0.3">
      <c r="A168" s="2">
        <f ca="1"/>
        <v>1835</v>
      </c>
      <c r="B168" t="str">
        <f t="shared" ca="1" si="6"/>
        <v xml:space="preserve">Werkplek - </v>
      </c>
      <c r="C168" t="str" cm="1">
        <f t="array" aca="1" ref="C168" ca="1">INDEX(Sectie,RANDBETWEEN(1,ROWS(Sectie)),1)</f>
        <v>Staf</v>
      </c>
      <c r="D168" t="str" cm="1">
        <f t="array" aca="1" ref="D168" ca="1">IF(C168="Staf",INDEX(Staf,RANDBETWEEN(1,ROWS(Staf)),1),INDEX(Openbaar,RANDBETWEEN(1,ROWS(Openbaar)),1))</f>
        <v>Werkplek</v>
      </c>
      <c r="E168" s="1">
        <f t="shared" ca="1" si="7"/>
        <v>45486</v>
      </c>
      <c r="F168" s="1" t="str">
        <f t="shared" ca="1" si="8"/>
        <v>Waarschuwing</v>
      </c>
      <c r="G168" t="str" cm="1">
        <f t="array" aca="1" ref="G168" ca="1">IF(F168 = "Goed", "",INDEX(Behandelaar,RANDBETWEEN(1,ROWS(Behandelaar)),1))</f>
        <v>Jacqueline Groots</v>
      </c>
      <c r="H168" t="str" cm="1">
        <f t="array" aca="1" ref="H168" ca="1">IF(G168&lt;&gt;"",INDEX(Controlestatus,RANDBETWEEN(1,ROWS(Controlestatus)),1),"")</f>
        <v>4 - Controle door collega</v>
      </c>
    </row>
    <row r="169" spans="1:8" x14ac:dyDescent="0.3">
      <c r="A169" s="2">
        <f ca="1"/>
        <v>2635</v>
      </c>
      <c r="B169" t="str">
        <f t="shared" ca="1" si="6"/>
        <v xml:space="preserve">Account - </v>
      </c>
      <c r="C169" t="str" cm="1">
        <f t="array" aca="1" ref="C169" ca="1">INDEX(Sectie,RANDBETWEEN(1,ROWS(Sectie)),1)</f>
        <v>Openbaar</v>
      </c>
      <c r="D169" t="str" cm="1">
        <f t="array" aca="1" ref="D169" ca="1">IF(C169="Staf",INDEX(Staf,RANDBETWEEN(1,ROWS(Staf)),1),INDEX(Openbaar,RANDBETWEEN(1,ROWS(Openbaar)),1))</f>
        <v>Account</v>
      </c>
      <c r="E169" s="1">
        <f t="shared" ca="1" si="7"/>
        <v>45789</v>
      </c>
      <c r="F169" s="1" t="str">
        <f t="shared" ca="1" si="8"/>
        <v>Goed</v>
      </c>
      <c r="G169" t="str" cm="1">
        <f t="array" aca="1" ref="G169" ca="1">IF(F169 = "Goed", "",INDEX(Behandelaar,RANDBETWEEN(1,ROWS(Behandelaar)),1))</f>
        <v/>
      </c>
      <c r="H169" t="str" cm="1">
        <f t="array" aca="1" ref="H169" ca="1">IF(G169&lt;&gt;"",INDEX(Controlestatus,RANDBETWEEN(1,ROWS(Controlestatus)),1),"")</f>
        <v/>
      </c>
    </row>
    <row r="170" spans="1:8" x14ac:dyDescent="0.3">
      <c r="A170" s="2">
        <f ca="1"/>
        <v>3778</v>
      </c>
      <c r="B170" t="str">
        <f t="shared" ca="1" si="6"/>
        <v xml:space="preserve">ADV - </v>
      </c>
      <c r="C170" t="str" cm="1">
        <f t="array" aca="1" ref="C170" ca="1">INDEX(Sectie,RANDBETWEEN(1,ROWS(Sectie)),1)</f>
        <v>Staf</v>
      </c>
      <c r="D170" t="str" cm="1">
        <f t="array" aca="1" ref="D170" ca="1">IF(C170="Staf",INDEX(Staf,RANDBETWEEN(1,ROWS(Staf)),1),INDEX(Openbaar,RANDBETWEEN(1,ROWS(Openbaar)),1))</f>
        <v>ADV</v>
      </c>
      <c r="E170" s="1">
        <f t="shared" ca="1" si="7"/>
        <v>45648</v>
      </c>
      <c r="F170" s="1" t="str">
        <f t="shared" ca="1" si="8"/>
        <v>Goed</v>
      </c>
      <c r="G170" t="str" cm="1">
        <f t="array" aca="1" ref="G170" ca="1">IF(F170 = "Goed", "",INDEX(Behandelaar,RANDBETWEEN(1,ROWS(Behandelaar)),1))</f>
        <v/>
      </c>
      <c r="H170" t="str" cm="1">
        <f t="array" aca="1" ref="H170" ca="1">IF(G170&lt;&gt;"",INDEX(Controlestatus,RANDBETWEEN(1,ROWS(Controlestatus)),1),"")</f>
        <v/>
      </c>
    </row>
    <row r="171" spans="1:8" x14ac:dyDescent="0.3">
      <c r="A171" s="2">
        <f ca="1"/>
        <v>3364</v>
      </c>
      <c r="B171" t="str">
        <f t="shared" ca="1" si="6"/>
        <v xml:space="preserve">Account - </v>
      </c>
      <c r="C171" t="str" cm="1">
        <f t="array" aca="1" ref="C171" ca="1">INDEX(Sectie,RANDBETWEEN(1,ROWS(Sectie)),1)</f>
        <v>Openbaar</v>
      </c>
      <c r="D171" t="str" cm="1">
        <f t="array" aca="1" ref="D171" ca="1">IF(C171="Staf",INDEX(Staf,RANDBETWEEN(1,ROWS(Staf)),1),INDEX(Openbaar,RANDBETWEEN(1,ROWS(Openbaar)),1))</f>
        <v>Account</v>
      </c>
      <c r="E171" s="1">
        <f t="shared" ca="1" si="7"/>
        <v>45477</v>
      </c>
      <c r="F171" s="1" t="str">
        <f t="shared" ca="1" si="8"/>
        <v>Waarschuwing</v>
      </c>
      <c r="G171" t="str" cm="1">
        <f t="array" aca="1" ref="G171" ca="1">IF(F171 = "Goed", "",INDEX(Behandelaar,RANDBETWEEN(1,ROWS(Behandelaar)),1))</f>
        <v/>
      </c>
      <c r="H171" t="str" cm="1">
        <f t="array" aca="1" ref="H171" ca="1">IF(G171&lt;&gt;"",INDEX(Controlestatus,RANDBETWEEN(1,ROWS(Controlestatus)),1),"")</f>
        <v/>
      </c>
    </row>
    <row r="172" spans="1:8" x14ac:dyDescent="0.3">
      <c r="A172" s="2">
        <f ca="1"/>
        <v>4847</v>
      </c>
      <c r="B172" t="str">
        <f t="shared" ca="1" si="6"/>
        <v xml:space="preserve">ADV - </v>
      </c>
      <c r="C172" t="str" cm="1">
        <f t="array" aca="1" ref="C172" ca="1">INDEX(Sectie,RANDBETWEEN(1,ROWS(Sectie)),1)</f>
        <v>Staf</v>
      </c>
      <c r="D172" t="str" cm="1">
        <f t="array" aca="1" ref="D172" ca="1">IF(C172="Staf",INDEX(Staf,RANDBETWEEN(1,ROWS(Staf)),1),INDEX(Openbaar,RANDBETWEEN(1,ROWS(Openbaar)),1))</f>
        <v>ADV</v>
      </c>
      <c r="E172" s="1">
        <f t="shared" ca="1" si="7"/>
        <v>45753</v>
      </c>
      <c r="F172" s="1" t="str">
        <f t="shared" ca="1" si="8"/>
        <v>Goed</v>
      </c>
      <c r="G172" t="str" cm="1">
        <f t="array" aca="1" ref="G172" ca="1">IF(F172 = "Goed", "",INDEX(Behandelaar,RANDBETWEEN(1,ROWS(Behandelaar)),1))</f>
        <v/>
      </c>
      <c r="H172" t="str" cm="1">
        <f t="array" aca="1" ref="H172" ca="1">IF(G172&lt;&gt;"",INDEX(Controlestatus,RANDBETWEEN(1,ROWS(Controlestatus)),1),"")</f>
        <v/>
      </c>
    </row>
    <row r="173" spans="1:8" x14ac:dyDescent="0.3">
      <c r="A173" s="2">
        <f ca="1"/>
        <v>3401</v>
      </c>
      <c r="B173" t="str">
        <f t="shared" ca="1" si="6"/>
        <v xml:space="preserve">Printers - </v>
      </c>
      <c r="C173" t="str" cm="1">
        <f t="array" aca="1" ref="C173" ca="1">INDEX(Sectie,RANDBETWEEN(1,ROWS(Sectie)),1)</f>
        <v>Staf</v>
      </c>
      <c r="D173" t="str" cm="1">
        <f t="array" aca="1" ref="D173" ca="1">IF(C173="Staf",INDEX(Staf,RANDBETWEEN(1,ROWS(Staf)),1),INDEX(Openbaar,RANDBETWEEN(1,ROWS(Openbaar)),1))</f>
        <v>Printers</v>
      </c>
      <c r="E173" s="1">
        <f t="shared" ca="1" si="7"/>
        <v>45452</v>
      </c>
      <c r="F173" s="1" t="str">
        <f t="shared" ca="1" si="8"/>
        <v>Waarschuwing</v>
      </c>
      <c r="G173" t="str" cm="1">
        <f t="array" aca="1" ref="G173" ca="1">IF(F173 = "Goed", "",INDEX(Behandelaar,RANDBETWEEN(1,ROWS(Behandelaar)),1))</f>
        <v/>
      </c>
      <c r="H173" t="str" cm="1">
        <f t="array" aca="1" ref="H173" ca="1">IF(G173&lt;&gt;"",INDEX(Controlestatus,RANDBETWEEN(1,ROWS(Controlestatus)),1),"")</f>
        <v/>
      </c>
    </row>
    <row r="174" spans="1:8" x14ac:dyDescent="0.3">
      <c r="A174" s="2">
        <f ca="1"/>
        <v>644</v>
      </c>
      <c r="B174" t="str">
        <f t="shared" ca="1" si="6"/>
        <v xml:space="preserve">Werkplek - </v>
      </c>
      <c r="C174" t="str" cm="1">
        <f t="array" aca="1" ref="C174" ca="1">INDEX(Sectie,RANDBETWEEN(1,ROWS(Sectie)),1)</f>
        <v>Openbaar</v>
      </c>
      <c r="D174" t="str" cm="1">
        <f t="array" aca="1" ref="D174" ca="1">IF(C174="Staf",INDEX(Staf,RANDBETWEEN(1,ROWS(Staf)),1),INDEX(Openbaar,RANDBETWEEN(1,ROWS(Openbaar)),1))</f>
        <v>Werkplek</v>
      </c>
      <c r="E174" s="1">
        <f t="shared" ca="1" si="7"/>
        <v>45647</v>
      </c>
      <c r="F174" s="1" t="str">
        <f t="shared" ca="1" si="8"/>
        <v>Goed</v>
      </c>
      <c r="G174" t="str" cm="1">
        <f t="array" aca="1" ref="G174" ca="1">IF(F174 = "Goed", "",INDEX(Behandelaar,RANDBETWEEN(1,ROWS(Behandelaar)),1))</f>
        <v/>
      </c>
      <c r="H174" t="str" cm="1">
        <f t="array" aca="1" ref="H174" ca="1">IF(G174&lt;&gt;"",INDEX(Controlestatus,RANDBETWEEN(1,ROWS(Controlestatus)),1),"")</f>
        <v/>
      </c>
    </row>
    <row r="175" spans="1:8" x14ac:dyDescent="0.3">
      <c r="A175" s="2">
        <f ca="1"/>
        <v>5471</v>
      </c>
      <c r="B175" t="str">
        <f t="shared" ca="1" si="6"/>
        <v xml:space="preserve">Account - </v>
      </c>
      <c r="C175" t="str" cm="1">
        <f t="array" aca="1" ref="C175" ca="1">INDEX(Sectie,RANDBETWEEN(1,ROWS(Sectie)),1)</f>
        <v>Openbaar</v>
      </c>
      <c r="D175" t="str" cm="1">
        <f t="array" aca="1" ref="D175" ca="1">IF(C175="Staf",INDEX(Staf,RANDBETWEEN(1,ROWS(Staf)),1),INDEX(Openbaar,RANDBETWEEN(1,ROWS(Openbaar)),1))</f>
        <v>Account</v>
      </c>
      <c r="E175" s="1">
        <f t="shared" ca="1" si="7"/>
        <v>45458</v>
      </c>
      <c r="F175" s="1" t="str">
        <f t="shared" ca="1" si="8"/>
        <v>Waarschuwing</v>
      </c>
      <c r="G175" t="str" cm="1">
        <f t="array" aca="1" ref="G175" ca="1">IF(F175 = "Goed", "",INDEX(Behandelaar,RANDBETWEEN(1,ROWS(Behandelaar)),1))</f>
        <v>Kees-Jan Wit</v>
      </c>
      <c r="H175" t="str" cm="1">
        <f t="array" aca="1" ref="H175" ca="1">IF(G175&lt;&gt;"",INDEX(Controlestatus,RANDBETWEEN(1,ROWS(Controlestatus)),1),"")</f>
        <v>5 - Afgerond</v>
      </c>
    </row>
    <row r="176" spans="1:8" x14ac:dyDescent="0.3">
      <c r="A176" s="2">
        <f ca="1"/>
        <v>5864</v>
      </c>
      <c r="B176" t="str">
        <f t="shared" ca="1" si="6"/>
        <v xml:space="preserve">Werkplek - </v>
      </c>
      <c r="C176" t="str" cm="1">
        <f t="array" aca="1" ref="C176" ca="1">INDEX(Sectie,RANDBETWEEN(1,ROWS(Sectie)),1)</f>
        <v>Openbaar</v>
      </c>
      <c r="D176" t="str" cm="1">
        <f t="array" aca="1" ref="D176" ca="1">IF(C176="Staf",INDEX(Staf,RANDBETWEEN(1,ROWS(Staf)),1),INDEX(Openbaar,RANDBETWEEN(1,ROWS(Openbaar)),1))</f>
        <v>Werkplek</v>
      </c>
      <c r="E176" s="1">
        <f t="shared" ca="1" si="7"/>
        <v>45176</v>
      </c>
      <c r="F176" s="1" t="str">
        <f t="shared" ca="1" si="8"/>
        <v>Over datum</v>
      </c>
      <c r="G176" t="str" cm="1">
        <f t="array" aca="1" ref="G176" ca="1">IF(F176 = "Goed", "",INDEX(Behandelaar,RANDBETWEEN(1,ROWS(Behandelaar)),1))</f>
        <v>Mark Kempf</v>
      </c>
      <c r="H176" t="str" cm="1">
        <f t="array" aca="1" ref="H176" ca="1">IF(G176&lt;&gt;"",INDEX(Controlestatus,RANDBETWEEN(1,ROWS(Controlestatus)),1),"")</f>
        <v>2 - Controle taalgebruik</v>
      </c>
    </row>
    <row r="177" spans="1:8" x14ac:dyDescent="0.3">
      <c r="A177" s="2">
        <f ca="1"/>
        <v>204</v>
      </c>
      <c r="B177" t="str">
        <f t="shared" ca="1" si="6"/>
        <v xml:space="preserve">ADV - </v>
      </c>
      <c r="C177" t="str" cm="1">
        <f t="array" aca="1" ref="C177" ca="1">INDEX(Sectie,RANDBETWEEN(1,ROWS(Sectie)),1)</f>
        <v>Openbaar</v>
      </c>
      <c r="D177" t="str" cm="1">
        <f t="array" aca="1" ref="D177" ca="1">IF(C177="Staf",INDEX(Staf,RANDBETWEEN(1,ROWS(Staf)),1),INDEX(Openbaar,RANDBETWEEN(1,ROWS(Openbaar)),1))</f>
        <v>ADV</v>
      </c>
      <c r="E177" s="1">
        <f t="shared" ca="1" si="7"/>
        <v>45217</v>
      </c>
      <c r="F177" s="1" t="str">
        <f t="shared" ca="1" si="8"/>
        <v>Over datum</v>
      </c>
      <c r="G177" t="str" cm="1">
        <f t="array" aca="1" ref="G177" ca="1">IF(F177 = "Goed", "",INDEX(Behandelaar,RANDBETWEEN(1,ROWS(Behandelaar)),1))</f>
        <v>Kees-Jan Wit</v>
      </c>
      <c r="H177" t="str" cm="1">
        <f t="array" aca="1" ref="H177" ca="1">IF(G177&lt;&gt;"",INDEX(Controlestatus,RANDBETWEEN(1,ROWS(Controlestatus)),1),"")</f>
        <v>4 - Controle door collega</v>
      </c>
    </row>
    <row r="178" spans="1:8" x14ac:dyDescent="0.3">
      <c r="A178" s="2">
        <f ca="1"/>
        <v>178</v>
      </c>
      <c r="B178" t="str">
        <f t="shared" ca="1" si="6"/>
        <v xml:space="preserve">Werkplek - </v>
      </c>
      <c r="C178" t="str" cm="1">
        <f t="array" aca="1" ref="C178" ca="1">INDEX(Sectie,RANDBETWEEN(1,ROWS(Sectie)),1)</f>
        <v>Openbaar</v>
      </c>
      <c r="D178" t="str" cm="1">
        <f t="array" aca="1" ref="D178" ca="1">IF(C178="Staf",INDEX(Staf,RANDBETWEEN(1,ROWS(Staf)),1),INDEX(Openbaar,RANDBETWEEN(1,ROWS(Openbaar)),1))</f>
        <v>Werkplek</v>
      </c>
      <c r="E178" s="1">
        <f t="shared" ca="1" si="7"/>
        <v>45453</v>
      </c>
      <c r="F178" s="1" t="str">
        <f t="shared" ca="1" si="8"/>
        <v>Waarschuwing</v>
      </c>
      <c r="G178" t="str" cm="1">
        <f t="array" aca="1" ref="G178" ca="1">IF(F178 = "Goed", "",INDEX(Behandelaar,RANDBETWEEN(1,ROWS(Behandelaar)),1))</f>
        <v>Kees-Jan Wit</v>
      </c>
      <c r="H178" t="str" cm="1">
        <f t="array" aca="1" ref="H178" ca="1">IF(G178&lt;&gt;"",INDEX(Controlestatus,RANDBETWEEN(1,ROWS(Controlestatus)),1),"")</f>
        <v>2 - Controle taalgebruik</v>
      </c>
    </row>
    <row r="179" spans="1:8" x14ac:dyDescent="0.3">
      <c r="A179" s="2">
        <f ca="1"/>
        <v>5233</v>
      </c>
      <c r="B179" t="str">
        <f t="shared" ca="1" si="6"/>
        <v xml:space="preserve">Werkplek - </v>
      </c>
      <c r="C179" t="str" cm="1">
        <f t="array" aca="1" ref="C179" ca="1">INDEX(Sectie,RANDBETWEEN(1,ROWS(Sectie)),1)</f>
        <v>Openbaar</v>
      </c>
      <c r="D179" t="str" cm="1">
        <f t="array" aca="1" ref="D179" ca="1">IF(C179="Staf",INDEX(Staf,RANDBETWEEN(1,ROWS(Staf)),1),INDEX(Openbaar,RANDBETWEEN(1,ROWS(Openbaar)),1))</f>
        <v>Werkplek</v>
      </c>
      <c r="E179" s="1">
        <f t="shared" ca="1" si="7"/>
        <v>44515</v>
      </c>
      <c r="F179" s="1" t="str">
        <f t="shared" ca="1" si="8"/>
        <v>Over datum</v>
      </c>
      <c r="G179" t="str" cm="1">
        <f t="array" aca="1" ref="G179" ca="1">IF(F179 = "Goed", "",INDEX(Behandelaar,RANDBETWEEN(1,ROWS(Behandelaar)),1))</f>
        <v>Jacqueline Groots</v>
      </c>
      <c r="H179" t="str" cm="1">
        <f t="array" aca="1" ref="H179" ca="1">IF(G179&lt;&gt;"",INDEX(Controlestatus,RANDBETWEEN(1,ROWS(Controlestatus)),1),"")</f>
        <v>1 - Controle feiten</v>
      </c>
    </row>
    <row r="180" spans="1:8" x14ac:dyDescent="0.3">
      <c r="A180" s="2">
        <f ca="1"/>
        <v>1209</v>
      </c>
      <c r="B180" t="str">
        <f t="shared" ca="1" si="6"/>
        <v xml:space="preserve">Printers - </v>
      </c>
      <c r="C180" t="str" cm="1">
        <f t="array" aca="1" ref="C180" ca="1">INDEX(Sectie,RANDBETWEEN(1,ROWS(Sectie)),1)</f>
        <v>Openbaar</v>
      </c>
      <c r="D180" t="str" cm="1">
        <f t="array" aca="1" ref="D180" ca="1">IF(C180="Staf",INDEX(Staf,RANDBETWEEN(1,ROWS(Staf)),1),INDEX(Openbaar,RANDBETWEEN(1,ROWS(Openbaar)),1))</f>
        <v>Printers</v>
      </c>
      <c r="E180" s="1">
        <f t="shared" ca="1" si="7"/>
        <v>45470</v>
      </c>
      <c r="F180" s="1" t="str">
        <f t="shared" ca="1" si="8"/>
        <v>Waarschuwing</v>
      </c>
      <c r="G180" t="str" cm="1">
        <f t="array" aca="1" ref="G180" ca="1">IF(F180 = "Goed", "",INDEX(Behandelaar,RANDBETWEEN(1,ROWS(Behandelaar)),1))</f>
        <v>Jacqueline Groots</v>
      </c>
      <c r="H180" t="str" cm="1">
        <f t="array" aca="1" ref="H180" ca="1">IF(G180&lt;&gt;"",INDEX(Controlestatus,RANDBETWEEN(1,ROWS(Controlestatus)),1),"")</f>
        <v>3 - In afwachting van derden</v>
      </c>
    </row>
    <row r="181" spans="1:8" x14ac:dyDescent="0.3">
      <c r="A181" s="2">
        <f ca="1"/>
        <v>1381</v>
      </c>
      <c r="B181" t="str">
        <f t="shared" ca="1" si="6"/>
        <v xml:space="preserve">Printers - </v>
      </c>
      <c r="C181" t="str" cm="1">
        <f t="array" aca="1" ref="C181" ca="1">INDEX(Sectie,RANDBETWEEN(1,ROWS(Sectie)),1)</f>
        <v>Staf</v>
      </c>
      <c r="D181" t="str" cm="1">
        <f t="array" aca="1" ref="D181" ca="1">IF(C181="Staf",INDEX(Staf,RANDBETWEEN(1,ROWS(Staf)),1),INDEX(Openbaar,RANDBETWEEN(1,ROWS(Openbaar)),1))</f>
        <v>Printers</v>
      </c>
      <c r="E181" s="1">
        <f t="shared" ca="1" si="7"/>
        <v>44689</v>
      </c>
      <c r="F181" s="1" t="str">
        <f t="shared" ca="1" si="8"/>
        <v>Over datum</v>
      </c>
      <c r="G181" t="str" cm="1">
        <f t="array" aca="1" ref="G181" ca="1">IF(F181 = "Goed", "",INDEX(Behandelaar,RANDBETWEEN(1,ROWS(Behandelaar)),1))</f>
        <v>Jacqueline Groots</v>
      </c>
      <c r="H181" t="str" cm="1">
        <f t="array" aca="1" ref="H181" ca="1">IF(G181&lt;&gt;"",INDEX(Controlestatus,RANDBETWEEN(1,ROWS(Controlestatus)),1),"")</f>
        <v>4 - Controle door collega</v>
      </c>
    </row>
    <row r="182" spans="1:8" x14ac:dyDescent="0.3">
      <c r="A182" s="2">
        <f ca="1"/>
        <v>1423</v>
      </c>
      <c r="B182" t="str">
        <f t="shared" ca="1" si="6"/>
        <v xml:space="preserve">Printers - </v>
      </c>
      <c r="C182" t="str" cm="1">
        <f t="array" aca="1" ref="C182" ca="1">INDEX(Sectie,RANDBETWEEN(1,ROWS(Sectie)),1)</f>
        <v>Staf</v>
      </c>
      <c r="D182" t="str" cm="1">
        <f t="array" aca="1" ref="D182" ca="1">IF(C182="Staf",INDEX(Staf,RANDBETWEEN(1,ROWS(Staf)),1),INDEX(Openbaar,RANDBETWEEN(1,ROWS(Openbaar)),1))</f>
        <v>Printers</v>
      </c>
      <c r="E182" s="1">
        <f t="shared" ca="1" si="7"/>
        <v>45519</v>
      </c>
      <c r="F182" s="1" t="str">
        <f t="shared" ca="1" si="8"/>
        <v>Waarschuwing</v>
      </c>
      <c r="G182" t="str" cm="1">
        <f t="array" aca="1" ref="G182" ca="1">IF(F182 = "Goed", "",INDEX(Behandelaar,RANDBETWEEN(1,ROWS(Behandelaar)),1))</f>
        <v/>
      </c>
      <c r="H182" t="str" cm="1">
        <f t="array" aca="1" ref="H182" ca="1">IF(G182&lt;&gt;"",INDEX(Controlestatus,RANDBETWEEN(1,ROWS(Controlestatus)),1),"")</f>
        <v/>
      </c>
    </row>
    <row r="183" spans="1:8" x14ac:dyDescent="0.3">
      <c r="A183" s="2">
        <f ca="1"/>
        <v>5901</v>
      </c>
      <c r="B183" t="str">
        <f t="shared" ca="1" si="6"/>
        <v xml:space="preserve">Microsoft Office - </v>
      </c>
      <c r="C183" t="str" cm="1">
        <f t="array" aca="1" ref="C183" ca="1">INDEX(Sectie,RANDBETWEEN(1,ROWS(Sectie)),1)</f>
        <v>Openbaar</v>
      </c>
      <c r="D183" t="str" cm="1">
        <f t="array" aca="1" ref="D183" ca="1">IF(C183="Staf",INDEX(Staf,RANDBETWEEN(1,ROWS(Staf)),1),INDEX(Openbaar,RANDBETWEEN(1,ROWS(Openbaar)),1))</f>
        <v>Microsoft Office</v>
      </c>
      <c r="E183" s="1">
        <f t="shared" ca="1" si="7"/>
        <v>45686</v>
      </c>
      <c r="F183" s="1" t="str">
        <f t="shared" ca="1" si="8"/>
        <v>Goed</v>
      </c>
      <c r="G183" t="str" cm="1">
        <f t="array" aca="1" ref="G183" ca="1">IF(F183 = "Goed", "",INDEX(Behandelaar,RANDBETWEEN(1,ROWS(Behandelaar)),1))</f>
        <v/>
      </c>
      <c r="H183" t="str" cm="1">
        <f t="array" aca="1" ref="H183" ca="1">IF(G183&lt;&gt;"",INDEX(Controlestatus,RANDBETWEEN(1,ROWS(Controlestatus)),1),"")</f>
        <v/>
      </c>
    </row>
    <row r="184" spans="1:8" x14ac:dyDescent="0.3">
      <c r="A184" s="2">
        <f ca="1"/>
        <v>6703</v>
      </c>
      <c r="B184" t="str">
        <f t="shared" ca="1" si="6"/>
        <v xml:space="preserve">ADV - </v>
      </c>
      <c r="C184" t="str" cm="1">
        <f t="array" aca="1" ref="C184" ca="1">INDEX(Sectie,RANDBETWEEN(1,ROWS(Sectie)),1)</f>
        <v>Openbaar</v>
      </c>
      <c r="D184" t="str" cm="1">
        <f t="array" aca="1" ref="D184" ca="1">IF(C184="Staf",INDEX(Staf,RANDBETWEEN(1,ROWS(Staf)),1),INDEX(Openbaar,RANDBETWEEN(1,ROWS(Openbaar)),1))</f>
        <v>ADV</v>
      </c>
      <c r="E184" s="1">
        <f t="shared" ca="1" si="7"/>
        <v>45542</v>
      </c>
      <c r="F184" s="1" t="str">
        <f t="shared" ca="1" si="8"/>
        <v>Goed</v>
      </c>
      <c r="G184" t="str" cm="1">
        <f t="array" aca="1" ref="G184" ca="1">IF(F184 = "Goed", "",INDEX(Behandelaar,RANDBETWEEN(1,ROWS(Behandelaar)),1))</f>
        <v/>
      </c>
      <c r="H184" t="str" cm="1">
        <f t="array" aca="1" ref="H184" ca="1">IF(G184&lt;&gt;"",INDEX(Controlestatus,RANDBETWEEN(1,ROWS(Controlestatus)),1),"")</f>
        <v/>
      </c>
    </row>
    <row r="185" spans="1:8" x14ac:dyDescent="0.3">
      <c r="A185" s="2">
        <f ca="1"/>
        <v>1030</v>
      </c>
      <c r="B185" t="str">
        <f t="shared" ca="1" si="6"/>
        <v xml:space="preserve">Werkplek - </v>
      </c>
      <c r="C185" t="str" cm="1">
        <f t="array" aca="1" ref="C185" ca="1">INDEX(Sectie,RANDBETWEEN(1,ROWS(Sectie)),1)</f>
        <v>Openbaar</v>
      </c>
      <c r="D185" t="str" cm="1">
        <f t="array" aca="1" ref="D185" ca="1">IF(C185="Staf",INDEX(Staf,RANDBETWEEN(1,ROWS(Staf)),1),INDEX(Openbaar,RANDBETWEEN(1,ROWS(Openbaar)),1))</f>
        <v>Werkplek</v>
      </c>
      <c r="E185" s="1">
        <f t="shared" ca="1" si="7"/>
        <v>45445</v>
      </c>
      <c r="F185" s="1" t="str">
        <f t="shared" ca="1" si="8"/>
        <v>Waarschuwing</v>
      </c>
      <c r="G185" t="str" cm="1">
        <f t="array" aca="1" ref="G185" ca="1">IF(F185 = "Goed", "",INDEX(Behandelaar,RANDBETWEEN(1,ROWS(Behandelaar)),1))</f>
        <v/>
      </c>
      <c r="H185" t="str" cm="1">
        <f t="array" aca="1" ref="H185" ca="1">IF(G185&lt;&gt;"",INDEX(Controlestatus,RANDBETWEEN(1,ROWS(Controlestatus)),1),"")</f>
        <v/>
      </c>
    </row>
    <row r="186" spans="1:8" x14ac:dyDescent="0.3">
      <c r="A186" s="2">
        <f ca="1"/>
        <v>2948</v>
      </c>
      <c r="B186" t="str">
        <f t="shared" ca="1" si="6"/>
        <v xml:space="preserve">Werkplek - </v>
      </c>
      <c r="C186" t="str" cm="1">
        <f t="array" aca="1" ref="C186" ca="1">INDEX(Sectie,RANDBETWEEN(1,ROWS(Sectie)),1)</f>
        <v>Staf</v>
      </c>
      <c r="D186" t="str" cm="1">
        <f t="array" aca="1" ref="D186" ca="1">IF(C186="Staf",INDEX(Staf,RANDBETWEEN(1,ROWS(Staf)),1),INDEX(Openbaar,RANDBETWEEN(1,ROWS(Openbaar)),1))</f>
        <v>Werkplek</v>
      </c>
      <c r="E186" s="1">
        <f t="shared" ca="1" si="7"/>
        <v>45474</v>
      </c>
      <c r="F186" s="1" t="str">
        <f t="shared" ca="1" si="8"/>
        <v>Waarschuwing</v>
      </c>
      <c r="G186" t="str" cm="1">
        <f t="array" aca="1" ref="G186" ca="1">IF(F186 = "Goed", "",INDEX(Behandelaar,RANDBETWEEN(1,ROWS(Behandelaar)),1))</f>
        <v>Jacqueline Groots</v>
      </c>
      <c r="H186" t="str" cm="1">
        <f t="array" aca="1" ref="H186" ca="1">IF(G186&lt;&gt;"",INDEX(Controlestatus,RANDBETWEEN(1,ROWS(Controlestatus)),1),"")</f>
        <v>2 - Controle taalgebruik</v>
      </c>
    </row>
    <row r="187" spans="1:8" x14ac:dyDescent="0.3">
      <c r="A187" s="2">
        <f ca="1"/>
        <v>5308</v>
      </c>
      <c r="B187" t="str">
        <f t="shared" ca="1" si="6"/>
        <v xml:space="preserve">Instructies - </v>
      </c>
      <c r="C187" t="str" cm="1">
        <f t="array" aca="1" ref="C187" ca="1">INDEX(Sectie,RANDBETWEEN(1,ROWS(Sectie)),1)</f>
        <v>Staf</v>
      </c>
      <c r="D187" t="str" cm="1">
        <f t="array" aca="1" ref="D187" ca="1">IF(C187="Staf",INDEX(Staf,RANDBETWEEN(1,ROWS(Staf)),1),INDEX(Openbaar,RANDBETWEEN(1,ROWS(Openbaar)),1))</f>
        <v>Instructies</v>
      </c>
      <c r="E187" s="1">
        <f t="shared" ca="1" si="7"/>
        <v>45668</v>
      </c>
      <c r="F187" s="1" t="str">
        <f t="shared" ca="1" si="8"/>
        <v>Goed</v>
      </c>
      <c r="G187" t="str" cm="1">
        <f t="array" aca="1" ref="G187" ca="1">IF(F187 = "Goed", "",INDEX(Behandelaar,RANDBETWEEN(1,ROWS(Behandelaar)),1))</f>
        <v/>
      </c>
      <c r="H187" t="str" cm="1">
        <f t="array" aca="1" ref="H187" ca="1">IF(G187&lt;&gt;"",INDEX(Controlestatus,RANDBETWEEN(1,ROWS(Controlestatus)),1),"")</f>
        <v/>
      </c>
    </row>
    <row r="188" spans="1:8" x14ac:dyDescent="0.3">
      <c r="A188" s="2">
        <f ca="1"/>
        <v>4510</v>
      </c>
      <c r="B188" t="str">
        <f t="shared" ca="1" si="6"/>
        <v xml:space="preserve">ADV - </v>
      </c>
      <c r="C188" t="str" cm="1">
        <f t="array" aca="1" ref="C188" ca="1">INDEX(Sectie,RANDBETWEEN(1,ROWS(Sectie)),1)</f>
        <v>Staf</v>
      </c>
      <c r="D188" t="str" cm="1">
        <f t="array" aca="1" ref="D188" ca="1">IF(C188="Staf",INDEX(Staf,RANDBETWEEN(1,ROWS(Staf)),1),INDEX(Openbaar,RANDBETWEEN(1,ROWS(Openbaar)),1))</f>
        <v>ADV</v>
      </c>
      <c r="E188" s="1">
        <f t="shared" ca="1" si="7"/>
        <v>45583</v>
      </c>
      <c r="F188" s="1" t="str">
        <f t="shared" ca="1" si="8"/>
        <v>Goed</v>
      </c>
      <c r="G188" t="str" cm="1">
        <f t="array" aca="1" ref="G188" ca="1">IF(F188 = "Goed", "",INDEX(Behandelaar,RANDBETWEEN(1,ROWS(Behandelaar)),1))</f>
        <v/>
      </c>
      <c r="H188" t="str" cm="1">
        <f t="array" aca="1" ref="H188" ca="1">IF(G188&lt;&gt;"",INDEX(Controlestatus,RANDBETWEEN(1,ROWS(Controlestatus)),1),"")</f>
        <v/>
      </c>
    </row>
    <row r="189" spans="1:8" x14ac:dyDescent="0.3">
      <c r="A189" s="2">
        <f ca="1"/>
        <v>5992</v>
      </c>
      <c r="B189" t="str">
        <f t="shared" ca="1" si="6"/>
        <v xml:space="preserve">Printers - </v>
      </c>
      <c r="C189" t="str" cm="1">
        <f t="array" aca="1" ref="C189" ca="1">INDEX(Sectie,RANDBETWEEN(1,ROWS(Sectie)),1)</f>
        <v>Staf</v>
      </c>
      <c r="D189" t="str" cm="1">
        <f t="array" aca="1" ref="D189" ca="1">IF(C189="Staf",INDEX(Staf,RANDBETWEEN(1,ROWS(Staf)),1),INDEX(Openbaar,RANDBETWEEN(1,ROWS(Openbaar)),1))</f>
        <v>Printers</v>
      </c>
      <c r="E189" s="1">
        <f t="shared" ca="1" si="7"/>
        <v>45639</v>
      </c>
      <c r="F189" s="1" t="str">
        <f t="shared" ca="1" si="8"/>
        <v>Goed</v>
      </c>
      <c r="G189" t="str" cm="1">
        <f t="array" aca="1" ref="G189" ca="1">IF(F189 = "Goed", "",INDEX(Behandelaar,RANDBETWEEN(1,ROWS(Behandelaar)),1))</f>
        <v/>
      </c>
      <c r="H189" t="str" cm="1">
        <f t="array" aca="1" ref="H189" ca="1">IF(G189&lt;&gt;"",INDEX(Controlestatus,RANDBETWEEN(1,ROWS(Controlestatus)),1),"")</f>
        <v/>
      </c>
    </row>
    <row r="190" spans="1:8" x14ac:dyDescent="0.3">
      <c r="A190" s="2">
        <f ca="1"/>
        <v>651</v>
      </c>
      <c r="B190" t="str">
        <f t="shared" ca="1" si="6"/>
        <v xml:space="preserve">Instructies - </v>
      </c>
      <c r="C190" t="str" cm="1">
        <f t="array" aca="1" ref="C190" ca="1">INDEX(Sectie,RANDBETWEEN(1,ROWS(Sectie)),1)</f>
        <v>Staf</v>
      </c>
      <c r="D190" t="str" cm="1">
        <f t="array" aca="1" ref="D190" ca="1">IF(C190="Staf",INDEX(Staf,RANDBETWEEN(1,ROWS(Staf)),1),INDEX(Openbaar,RANDBETWEEN(1,ROWS(Openbaar)),1))</f>
        <v>Instructies</v>
      </c>
      <c r="E190" s="1">
        <f t="shared" ca="1" si="7"/>
        <v>45556</v>
      </c>
      <c r="F190" s="1" t="str">
        <f t="shared" ca="1" si="8"/>
        <v>Goed</v>
      </c>
      <c r="G190" t="str" cm="1">
        <f t="array" aca="1" ref="G190" ca="1">IF(F190 = "Goed", "",INDEX(Behandelaar,RANDBETWEEN(1,ROWS(Behandelaar)),1))</f>
        <v/>
      </c>
      <c r="H190" t="str" cm="1">
        <f t="array" aca="1" ref="H190" ca="1">IF(G190&lt;&gt;"",INDEX(Controlestatus,RANDBETWEEN(1,ROWS(Controlestatus)),1),"")</f>
        <v/>
      </c>
    </row>
    <row r="191" spans="1:8" x14ac:dyDescent="0.3">
      <c r="A191" s="2">
        <f ca="1"/>
        <v>3792</v>
      </c>
      <c r="B191" t="str">
        <f t="shared" ca="1" si="6"/>
        <v xml:space="preserve">MOW - </v>
      </c>
      <c r="C191" t="str" cm="1">
        <f t="array" aca="1" ref="C191" ca="1">INDEX(Sectie,RANDBETWEEN(1,ROWS(Sectie)),1)</f>
        <v>Openbaar</v>
      </c>
      <c r="D191" t="str" cm="1">
        <f t="array" aca="1" ref="D191" ca="1">IF(C191="Staf",INDEX(Staf,RANDBETWEEN(1,ROWS(Staf)),1),INDEX(Openbaar,RANDBETWEEN(1,ROWS(Openbaar)),1))</f>
        <v>MOW</v>
      </c>
      <c r="E191" s="1">
        <f t="shared" ca="1" si="7"/>
        <v>45605</v>
      </c>
      <c r="F191" s="1" t="str">
        <f t="shared" ca="1" si="8"/>
        <v>Goed</v>
      </c>
      <c r="G191" t="str" cm="1">
        <f t="array" aca="1" ref="G191" ca="1">IF(F191 = "Goed", "",INDEX(Behandelaar,RANDBETWEEN(1,ROWS(Behandelaar)),1))</f>
        <v/>
      </c>
      <c r="H191" t="str" cm="1">
        <f t="array" aca="1" ref="H191" ca="1">IF(G191&lt;&gt;"",INDEX(Controlestatus,RANDBETWEEN(1,ROWS(Controlestatus)),1),"")</f>
        <v/>
      </c>
    </row>
    <row r="192" spans="1:8" x14ac:dyDescent="0.3">
      <c r="A192" s="2">
        <f ca="1"/>
        <v>6902</v>
      </c>
      <c r="B192" t="str">
        <f t="shared" ca="1" si="6"/>
        <v xml:space="preserve">Account - </v>
      </c>
      <c r="C192" t="str" cm="1">
        <f t="array" aca="1" ref="C192" ca="1">INDEX(Sectie,RANDBETWEEN(1,ROWS(Sectie)),1)</f>
        <v>Openbaar</v>
      </c>
      <c r="D192" t="str" cm="1">
        <f t="array" aca="1" ref="D192" ca="1">IF(C192="Staf",INDEX(Staf,RANDBETWEEN(1,ROWS(Staf)),1),INDEX(Openbaar,RANDBETWEEN(1,ROWS(Openbaar)),1))</f>
        <v>Account</v>
      </c>
      <c r="E192" s="1">
        <f t="shared" ca="1" si="7"/>
        <v>45715</v>
      </c>
      <c r="F192" s="1" t="str">
        <f t="shared" ca="1" si="8"/>
        <v>Goed</v>
      </c>
      <c r="G192" t="str" cm="1">
        <f t="array" aca="1" ref="G192" ca="1">IF(F192 = "Goed", "",INDEX(Behandelaar,RANDBETWEEN(1,ROWS(Behandelaar)),1))</f>
        <v/>
      </c>
      <c r="H192" t="str" cm="1">
        <f t="array" aca="1" ref="H192" ca="1">IF(G192&lt;&gt;"",INDEX(Controlestatus,RANDBETWEEN(1,ROWS(Controlestatus)),1),"")</f>
        <v/>
      </c>
    </row>
    <row r="193" spans="1:8" x14ac:dyDescent="0.3">
      <c r="A193" s="2">
        <f ca="1"/>
        <v>2018</v>
      </c>
      <c r="B193" t="str">
        <f t="shared" ca="1" si="6"/>
        <v xml:space="preserve">ADV - </v>
      </c>
      <c r="C193" t="str" cm="1">
        <f t="array" aca="1" ref="C193" ca="1">INDEX(Sectie,RANDBETWEEN(1,ROWS(Sectie)),1)</f>
        <v>Openbaar</v>
      </c>
      <c r="D193" t="str" cm="1">
        <f t="array" aca="1" ref="D193" ca="1">IF(C193="Staf",INDEX(Staf,RANDBETWEEN(1,ROWS(Staf)),1),INDEX(Openbaar,RANDBETWEEN(1,ROWS(Openbaar)),1))</f>
        <v>ADV</v>
      </c>
      <c r="E193" s="1">
        <f t="shared" ca="1" si="7"/>
        <v>45741</v>
      </c>
      <c r="F193" s="1" t="str">
        <f t="shared" ca="1" si="8"/>
        <v>Goed</v>
      </c>
      <c r="G193" t="str" cm="1">
        <f t="array" aca="1" ref="G193" ca="1">IF(F193 = "Goed", "",INDEX(Behandelaar,RANDBETWEEN(1,ROWS(Behandelaar)),1))</f>
        <v/>
      </c>
      <c r="H193" t="str" cm="1">
        <f t="array" aca="1" ref="H193" ca="1">IF(G193&lt;&gt;"",INDEX(Controlestatus,RANDBETWEEN(1,ROWS(Controlestatus)),1),"")</f>
        <v/>
      </c>
    </row>
    <row r="194" spans="1:8" x14ac:dyDescent="0.3">
      <c r="A194" s="2">
        <f ca="1"/>
        <v>3594</v>
      </c>
      <c r="B194" t="str">
        <f t="shared" ca="1" si="6"/>
        <v xml:space="preserve">Werkplek - </v>
      </c>
      <c r="C194" t="str" cm="1">
        <f t="array" aca="1" ref="C194" ca="1">INDEX(Sectie,RANDBETWEEN(1,ROWS(Sectie)),1)</f>
        <v>Openbaar</v>
      </c>
      <c r="D194" t="str" cm="1">
        <f t="array" aca="1" ref="D194" ca="1">IF(C194="Staf",INDEX(Staf,RANDBETWEEN(1,ROWS(Staf)),1),INDEX(Openbaar,RANDBETWEEN(1,ROWS(Openbaar)),1))</f>
        <v>Werkplek</v>
      </c>
      <c r="E194" s="1">
        <f t="shared" ca="1" si="7"/>
        <v>45759</v>
      </c>
      <c r="F194" s="1" t="str">
        <f t="shared" ca="1" si="8"/>
        <v>Goed</v>
      </c>
      <c r="G194" t="str" cm="1">
        <f t="array" aca="1" ref="G194" ca="1">IF(F194 = "Goed", "",INDEX(Behandelaar,RANDBETWEEN(1,ROWS(Behandelaar)),1))</f>
        <v/>
      </c>
      <c r="H194" t="str" cm="1">
        <f t="array" aca="1" ref="H194" ca="1">IF(G194&lt;&gt;"",INDEX(Controlestatus,RANDBETWEEN(1,ROWS(Controlestatus)),1),"")</f>
        <v/>
      </c>
    </row>
    <row r="195" spans="1:8" x14ac:dyDescent="0.3">
      <c r="A195" s="2">
        <f ca="1"/>
        <v>1655</v>
      </c>
      <c r="B195" t="str">
        <f t="shared" ref="B195:B201" ca="1" si="9">D195 &amp; " - "</f>
        <v xml:space="preserve">Printers - </v>
      </c>
      <c r="C195" t="str" cm="1">
        <f t="array" aca="1" ref="C195" ca="1">INDEX(Sectie,RANDBETWEEN(1,ROWS(Sectie)),1)</f>
        <v>Openbaar</v>
      </c>
      <c r="D195" t="str" cm="1">
        <f t="array" aca="1" ref="D195" ca="1">IF(C195="Staf",INDEX(Staf,RANDBETWEEN(1,ROWS(Staf)),1),INDEX(Openbaar,RANDBETWEEN(1,ROWS(Openbaar)),1))</f>
        <v>Printers</v>
      </c>
      <c r="E195" s="1">
        <f t="shared" ref="E195:E201" ca="1" si="10">IF(RAND()&gt;0.2, RANDBETWEEN(TODAY()-365,TODAY()),RANDBETWEEN(DATE(2020,1,1),TODAY()-365))</f>
        <v>45746</v>
      </c>
      <c r="F195" s="1" t="str">
        <f t="shared" ref="F195:F201" ca="1" si="11">IF(DATEDIF(E195,TODAY(),"d")&lt;=275,"Goed",IF(DATEDIF(E195,TODAY(),"d")&lt;=365,"Waarschuwing","Over datum"))</f>
        <v>Goed</v>
      </c>
      <c r="G195" t="str" cm="1">
        <f t="array" aca="1" ref="G195" ca="1">IF(F195 = "Goed", "",INDEX(Behandelaar,RANDBETWEEN(1,ROWS(Behandelaar)),1))</f>
        <v/>
      </c>
      <c r="H195" t="str" cm="1">
        <f t="array" aca="1" ref="H195" ca="1">IF(G195&lt;&gt;"",INDEX(Controlestatus,RANDBETWEEN(1,ROWS(Controlestatus)),1),"")</f>
        <v/>
      </c>
    </row>
    <row r="196" spans="1:8" x14ac:dyDescent="0.3">
      <c r="A196" s="2">
        <f ca="1"/>
        <v>703</v>
      </c>
      <c r="B196" t="str">
        <f t="shared" ca="1" si="9"/>
        <v xml:space="preserve">Werkplek - </v>
      </c>
      <c r="C196" t="str" cm="1">
        <f t="array" aca="1" ref="C196" ca="1">INDEX(Sectie,RANDBETWEEN(1,ROWS(Sectie)),1)</f>
        <v>Openbaar</v>
      </c>
      <c r="D196" t="str" cm="1">
        <f t="array" aca="1" ref="D196" ca="1">IF(C196="Staf",INDEX(Staf,RANDBETWEEN(1,ROWS(Staf)),1),INDEX(Openbaar,RANDBETWEEN(1,ROWS(Openbaar)),1))</f>
        <v>Werkplek</v>
      </c>
      <c r="E196" s="1">
        <f t="shared" ca="1" si="10"/>
        <v>45755</v>
      </c>
      <c r="F196" s="1" t="str">
        <f t="shared" ca="1" si="11"/>
        <v>Goed</v>
      </c>
      <c r="G196" t="str" cm="1">
        <f t="array" aca="1" ref="G196" ca="1">IF(F196 = "Goed", "",INDEX(Behandelaar,RANDBETWEEN(1,ROWS(Behandelaar)),1))</f>
        <v/>
      </c>
      <c r="H196" t="str" cm="1">
        <f t="array" aca="1" ref="H196" ca="1">IF(G196&lt;&gt;"",INDEX(Controlestatus,RANDBETWEEN(1,ROWS(Controlestatus)),1),"")</f>
        <v/>
      </c>
    </row>
    <row r="197" spans="1:8" x14ac:dyDescent="0.3">
      <c r="A197" s="2">
        <f ca="1"/>
        <v>6515</v>
      </c>
      <c r="B197" t="str">
        <f t="shared" ca="1" si="9"/>
        <v xml:space="preserve">ADV - </v>
      </c>
      <c r="C197" t="str" cm="1">
        <f t="array" aca="1" ref="C197" ca="1">INDEX(Sectie,RANDBETWEEN(1,ROWS(Sectie)),1)</f>
        <v>Openbaar</v>
      </c>
      <c r="D197" t="str" cm="1">
        <f t="array" aca="1" ref="D197" ca="1">IF(C197="Staf",INDEX(Staf,RANDBETWEEN(1,ROWS(Staf)),1),INDEX(Openbaar,RANDBETWEEN(1,ROWS(Openbaar)),1))</f>
        <v>ADV</v>
      </c>
      <c r="E197" s="1">
        <f t="shared" ca="1" si="10"/>
        <v>45487</v>
      </c>
      <c r="F197" s="1" t="str">
        <f t="shared" ca="1" si="11"/>
        <v>Waarschuwing</v>
      </c>
      <c r="G197" t="str" cm="1">
        <f t="array" aca="1" ref="G197" ca="1">IF(F197 = "Goed", "",INDEX(Behandelaar,RANDBETWEEN(1,ROWS(Behandelaar)),1))</f>
        <v>Kees-Jan Wit</v>
      </c>
      <c r="H197" t="str" cm="1">
        <f t="array" aca="1" ref="H197" ca="1">IF(G197&lt;&gt;"",INDEX(Controlestatus,RANDBETWEEN(1,ROWS(Controlestatus)),1),"")</f>
        <v>5 - Afgerond</v>
      </c>
    </row>
    <row r="198" spans="1:8" x14ac:dyDescent="0.3">
      <c r="A198" s="2">
        <f ca="1"/>
        <v>6499</v>
      </c>
      <c r="B198" t="str">
        <f t="shared" ca="1" si="9"/>
        <v xml:space="preserve">Instructies - </v>
      </c>
      <c r="C198" t="str" cm="1">
        <f t="array" aca="1" ref="C198" ca="1">INDEX(Sectie,RANDBETWEEN(1,ROWS(Sectie)),1)</f>
        <v>Staf</v>
      </c>
      <c r="D198" t="str" cm="1">
        <f t="array" aca="1" ref="D198" ca="1">IF(C198="Staf",INDEX(Staf,RANDBETWEEN(1,ROWS(Staf)),1),INDEX(Openbaar,RANDBETWEEN(1,ROWS(Openbaar)),1))</f>
        <v>Instructies</v>
      </c>
      <c r="E198" s="1">
        <f t="shared" ca="1" si="10"/>
        <v>45485</v>
      </c>
      <c r="F198" s="1" t="str">
        <f t="shared" ca="1" si="11"/>
        <v>Waarschuwing</v>
      </c>
      <c r="G198" t="str" cm="1">
        <f t="array" aca="1" ref="G198" ca="1">IF(F198 = "Goed", "",INDEX(Behandelaar,RANDBETWEEN(1,ROWS(Behandelaar)),1))</f>
        <v>Marcella d'Angere</v>
      </c>
      <c r="H198" t="str" cm="1">
        <f t="array" aca="1" ref="H198" ca="1">IF(G198&lt;&gt;"",INDEX(Controlestatus,RANDBETWEEN(1,ROWS(Controlestatus)),1),"")</f>
        <v>4 - Controle door collega</v>
      </c>
    </row>
    <row r="199" spans="1:8" x14ac:dyDescent="0.3">
      <c r="A199" s="2">
        <f ca="1"/>
        <v>678</v>
      </c>
      <c r="B199" t="str">
        <f t="shared" ca="1" si="9"/>
        <v xml:space="preserve">Microsoft Office - </v>
      </c>
      <c r="C199" t="str" cm="1">
        <f t="array" aca="1" ref="C199" ca="1">INDEX(Sectie,RANDBETWEEN(1,ROWS(Sectie)),1)</f>
        <v>Staf</v>
      </c>
      <c r="D199" t="str" cm="1">
        <f t="array" aca="1" ref="D199" ca="1">IF(C199="Staf",INDEX(Staf,RANDBETWEEN(1,ROWS(Staf)),1),INDEX(Openbaar,RANDBETWEEN(1,ROWS(Openbaar)),1))</f>
        <v>Microsoft Office</v>
      </c>
      <c r="E199" s="1">
        <f t="shared" ca="1" si="10"/>
        <v>45792</v>
      </c>
      <c r="F199" s="1" t="str">
        <f t="shared" ca="1" si="11"/>
        <v>Goed</v>
      </c>
      <c r="G199" t="str" cm="1">
        <f t="array" aca="1" ref="G199" ca="1">IF(F199 = "Goed", "",INDEX(Behandelaar,RANDBETWEEN(1,ROWS(Behandelaar)),1))</f>
        <v/>
      </c>
      <c r="H199" t="str" cm="1">
        <f t="array" aca="1" ref="H199" ca="1">IF(G199&lt;&gt;"",INDEX(Controlestatus,RANDBETWEEN(1,ROWS(Controlestatus)),1),"")</f>
        <v/>
      </c>
    </row>
    <row r="200" spans="1:8" x14ac:dyDescent="0.3">
      <c r="A200" s="2">
        <f ca="1"/>
        <v>2197</v>
      </c>
      <c r="B200" t="str">
        <f t="shared" ca="1" si="9"/>
        <v xml:space="preserve">Microsoft Office - </v>
      </c>
      <c r="C200" t="str" cm="1">
        <f t="array" aca="1" ref="C200" ca="1">INDEX(Sectie,RANDBETWEEN(1,ROWS(Sectie)),1)</f>
        <v>Staf</v>
      </c>
      <c r="D200" t="str" cm="1">
        <f t="array" aca="1" ref="D200" ca="1">IF(C200="Staf",INDEX(Staf,RANDBETWEEN(1,ROWS(Staf)),1),INDEX(Openbaar,RANDBETWEEN(1,ROWS(Openbaar)),1))</f>
        <v>Microsoft Office</v>
      </c>
      <c r="E200" s="1">
        <f t="shared" ca="1" si="10"/>
        <v>44354</v>
      </c>
      <c r="F200" s="1" t="str">
        <f t="shared" ca="1" si="11"/>
        <v>Over datum</v>
      </c>
      <c r="G200" t="str" cm="1">
        <f t="array" aca="1" ref="G200" ca="1">IF(F200 = "Goed", "",INDEX(Behandelaar,RANDBETWEEN(1,ROWS(Behandelaar)),1))</f>
        <v/>
      </c>
      <c r="H200" t="str" cm="1">
        <f t="array" aca="1" ref="H200" ca="1">IF(G200&lt;&gt;"",INDEX(Controlestatus,RANDBETWEEN(1,ROWS(Controlestatus)),1),"")</f>
        <v/>
      </c>
    </row>
    <row r="201" spans="1:8" x14ac:dyDescent="0.3">
      <c r="A201" s="2">
        <f ca="1"/>
        <v>2442</v>
      </c>
      <c r="B201" t="str">
        <f t="shared" ca="1" si="9"/>
        <v xml:space="preserve">Account - </v>
      </c>
      <c r="C201" t="str" cm="1">
        <f t="array" aca="1" ref="C201" ca="1">INDEX(Sectie,RANDBETWEEN(1,ROWS(Sectie)),1)</f>
        <v>Openbaar</v>
      </c>
      <c r="D201" t="str" cm="1">
        <f t="array" aca="1" ref="D201" ca="1">IF(C201="Staf",INDEX(Staf,RANDBETWEEN(1,ROWS(Staf)),1),INDEX(Openbaar,RANDBETWEEN(1,ROWS(Openbaar)),1))</f>
        <v>Account</v>
      </c>
      <c r="E201" s="1">
        <f t="shared" ca="1" si="10"/>
        <v>45740</v>
      </c>
      <c r="F201" s="1" t="str">
        <f t="shared" ca="1" si="11"/>
        <v>Goed</v>
      </c>
      <c r="G201" t="str" cm="1">
        <f t="array" aca="1" ref="G201" ca="1">IF(F201 = "Goed", "",INDEX(Behandelaar,RANDBETWEEN(1,ROWS(Behandelaar)),1))</f>
        <v/>
      </c>
      <c r="H201" t="str" cm="1">
        <f t="array" aca="1" ref="H201" ca="1">IF(G201&lt;&gt;"",INDEX(Controlestatus,RANDBETWEEN(1,ROWS(Controlestatus)),1),"")</f>
        <v/>
      </c>
    </row>
  </sheetData>
  <dataValidations count="5">
    <dataValidation type="date" operator="greaterThan" allowBlank="1" showInputMessage="1" showErrorMessage="1" errorTitle="Incorrecte invoer" error="De opgegeven datum valt buiten het toegestande bereik (maximum 01-01-2019). Voer een andere datum in." sqref="E2:E201" xr:uid="{D9A8C7A5-D49D-4D6A-BB3D-739BA482BA07}">
      <formula1>43466</formula1>
    </dataValidation>
    <dataValidation type="list" allowBlank="1" showInputMessage="1" showErrorMessage="1" sqref="D2:D201" xr:uid="{22ADA4C6-DDFE-4C1C-BDAC-57CC1183CAFB}">
      <formula1>INDIRECT(C2)</formula1>
    </dataValidation>
    <dataValidation type="list" allowBlank="1" showErrorMessage="1" errorTitle="Incorrecte invoer" error="De opgegeven naam is niet opgenomen in de lijst van Behandelaars. Pas deze in het tabblad 'References' aan." sqref="G2:G201" xr:uid="{6FA44FB6-4F58-4270-B059-5F045AA73C2C}">
      <formula1>INDIRECT($G$1)</formula1>
    </dataValidation>
    <dataValidation type="list" allowBlank="1" showInputMessage="1" showErrorMessage="1" errorTitle="Incorrecte invoer" error="De opgegeven status is geen geaccepteerde optie. Kies één van de opties uit de invoerlijst." sqref="H2:H201" xr:uid="{7BFA72DD-1814-4C98-85EF-1D8848700246}">
      <formula1>INDIRECT(H$1)</formula1>
    </dataValidation>
    <dataValidation type="list" allowBlank="1" showInputMessage="1" showErrorMessage="1" errorTitle="Incorrecte invoer" error="De opgegeven informatie Sectie is niet correct. Kies één van de opties uit de lijst." sqref="C2:C201" xr:uid="{289C5274-A8CD-4487-AFA1-BC226FBF4EA6}">
      <formula1>INDIRECT($C$1)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FB8F49-5807-402C-BF30-C0F2955C482F}">
            <x14:iconSet iconSet="3Symbols2" custom="1">
              <x14:cfvo type="percent">
                <xm:f>0</xm:f>
              </x14:cfvo>
              <x14:cfvo type="formula">
                <xm:f>TODAY()-365</xm:f>
              </x14:cfvo>
              <x14:cfvo type="formula">
                <xm:f>TODAY()-275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E2:E201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136B-5786-4216-B442-37E5AD8BCB0D}">
  <dimension ref="A1:L201"/>
  <sheetViews>
    <sheetView topLeftCell="A22" workbookViewId="0">
      <selection activeCell="I37" sqref="I37"/>
    </sheetView>
  </sheetViews>
  <sheetFormatPr defaultRowHeight="14.4" x14ac:dyDescent="0.3"/>
  <cols>
    <col min="1" max="1" width="6.21875" bestFit="1" customWidth="1"/>
    <col min="2" max="2" width="18.77734375" bestFit="1" customWidth="1"/>
    <col min="3" max="3" width="14.33203125" bestFit="1" customWidth="1"/>
    <col min="4" max="4" width="14.77734375" bestFit="1" customWidth="1"/>
    <col min="5" max="5" width="13.109375" bestFit="1" customWidth="1"/>
    <col min="6" max="6" width="24.33203125" bestFit="1" customWidth="1"/>
    <col min="8" max="8" width="28" bestFit="1" customWidth="1"/>
    <col min="9" max="9" width="16.21875" bestFit="1" customWidth="1"/>
    <col min="10" max="10" width="16.77734375" bestFit="1" customWidth="1"/>
  </cols>
  <sheetData>
    <row r="1" spans="1:9" x14ac:dyDescent="0.3">
      <c r="A1" s="3" t="s">
        <v>44</v>
      </c>
      <c r="B1" s="3" t="s">
        <v>0</v>
      </c>
      <c r="C1" s="3" t="s">
        <v>27</v>
      </c>
      <c r="D1" s="3" t="s">
        <v>42</v>
      </c>
      <c r="E1" s="3" t="s">
        <v>34</v>
      </c>
      <c r="F1" s="3" t="s">
        <v>25</v>
      </c>
      <c r="H1" s="3" t="s">
        <v>25</v>
      </c>
      <c r="I1" s="5"/>
    </row>
    <row r="2" spans="1:9" x14ac:dyDescent="0.3">
      <c r="A2">
        <v>179</v>
      </c>
      <c r="B2" cm="1">
        <f t="array" aca="1" ref="B2" ca="1">INDIRECT("Data!A"&amp;A2)</f>
        <v>5233</v>
      </c>
      <c r="C2" s="1" cm="1">
        <f t="array" aca="1" ref="C2" ca="1">INDIRECT("Data!E"&amp;A2)</f>
        <v>44515</v>
      </c>
      <c r="D2" t="str">
        <f ca="1">IF(DATEDIF(C2,TODAY(),"d")&lt;365,TEXT(C2,"mmm"),"Over datum")</f>
        <v>Over datum</v>
      </c>
      <c r="E2" t="str">
        <f ca="1">IF(D2&lt;&gt;"Over datum",WEEKNUM(C2),"")</f>
        <v/>
      </c>
      <c r="F2" t="str" cm="1">
        <f t="array" aca="1" ref="F2" ca="1">INDIRECT("Data!H"&amp;A2)</f>
        <v>1 - Controle feiten</v>
      </c>
      <c r="H2" t="s">
        <v>41</v>
      </c>
      <c r="I2">
        <f ca="1">COUNTIFS($F$2:$F$201,"",$D$2:$D$201,"Over datum")</f>
        <v>12</v>
      </c>
    </row>
    <row r="3" spans="1:9" x14ac:dyDescent="0.3">
      <c r="A3">
        <v>82</v>
      </c>
      <c r="B3" cm="1">
        <f t="array" aca="1" ref="B3" ca="1">INDIRECT("Data!A"&amp;A3)</f>
        <v>6565</v>
      </c>
      <c r="C3" s="1" cm="1">
        <f t="array" aca="1" ref="C3" ca="1">INDIRECT("Data!E"&amp;A3)</f>
        <v>44851</v>
      </c>
      <c r="D3" t="str">
        <f ca="1">IF(DATEDIF(C3,TODAY(),"d")&lt;365,TEXT(C3,"mmm"),"Over datum")</f>
        <v>Over datum</v>
      </c>
      <c r="E3" t="str">
        <f t="shared" ref="E3:E66" ca="1" si="0">IF(D3&lt;&gt;"Over datum",WEEKNUM(C3),"")</f>
        <v/>
      </c>
      <c r="F3" t="str" cm="1">
        <f t="array" aca="1" ref="F3" ca="1">INDIRECT("Data!H"&amp;A3)</f>
        <v>2 - Controle taalgebruik</v>
      </c>
      <c r="H3" t="s">
        <v>20</v>
      </c>
      <c r="I3">
        <f ca="1">COUNTIFS($F$2:$F$201,H3,$D$2:$D$201,"Over datum")</f>
        <v>8</v>
      </c>
    </row>
    <row r="4" spans="1:9" x14ac:dyDescent="0.3">
      <c r="A4">
        <v>29</v>
      </c>
      <c r="B4" cm="1">
        <f t="array" aca="1" ref="B4" ca="1">INDIRECT("Data!A"&amp;A4)</f>
        <v>6066</v>
      </c>
      <c r="C4" s="1" cm="1">
        <f t="array" aca="1" ref="C4" ca="1">INDIRECT("Data!E"&amp;A4)</f>
        <v>44351</v>
      </c>
      <c r="D4" t="str">
        <f ca="1">IF(DATEDIF(C4,TODAY(),"d")&lt;365,TEXT(C4,"mmm"),"Over datum")</f>
        <v>Over datum</v>
      </c>
      <c r="E4" t="str">
        <f t="shared" ca="1" si="0"/>
        <v/>
      </c>
      <c r="F4" t="str" cm="1">
        <f t="array" aca="1" ref="F4" ca="1">INDIRECT("Data!H"&amp;A4)</f>
        <v>1 - Controle feiten</v>
      </c>
      <c r="H4" t="s">
        <v>21</v>
      </c>
      <c r="I4">
        <f ca="1">COUNTIFS($F$2:$F$201,H4,$D$2:$D$201,"Over datum")</f>
        <v>10</v>
      </c>
    </row>
    <row r="5" spans="1:9" x14ac:dyDescent="0.3">
      <c r="A5">
        <v>78</v>
      </c>
      <c r="B5" cm="1">
        <f t="array" aca="1" ref="B5" ca="1">INDIRECT("Data!A"&amp;A5)</f>
        <v>6971</v>
      </c>
      <c r="C5" s="1" cm="1">
        <f t="array" aca="1" ref="C5" ca="1">INDIRECT("Data!E"&amp;A5)</f>
        <v>45591</v>
      </c>
      <c r="D5" t="str">
        <f ca="1">IF(DATEDIF(C5,TODAY(),"d")&lt;365,TEXT(C5,"mmm"),"Over datum")</f>
        <v>Oct</v>
      </c>
      <c r="E5">
        <f t="shared" ca="1" si="0"/>
        <v>43</v>
      </c>
      <c r="F5" t="str" cm="1">
        <f t="array" aca="1" ref="F5" ca="1">INDIRECT("Data!H"&amp;A5)</f>
        <v/>
      </c>
      <c r="H5" t="s">
        <v>22</v>
      </c>
      <c r="I5">
        <f ca="1">COUNTIFS($F$2:$F$201,H5,$D$2:$D$201,"Over datum")</f>
        <v>4</v>
      </c>
    </row>
    <row r="6" spans="1:9" x14ac:dyDescent="0.3">
      <c r="A6">
        <v>48</v>
      </c>
      <c r="B6" cm="1">
        <f t="array" aca="1" ref="B6" ca="1">INDIRECT("Data!A"&amp;A6)</f>
        <v>4945</v>
      </c>
      <c r="C6" s="1" cm="1">
        <f t="array" aca="1" ref="C6" ca="1">INDIRECT("Data!E"&amp;A6)</f>
        <v>45709</v>
      </c>
      <c r="D6" t="str">
        <f ca="1">IF(DATEDIF(C6,TODAY(),"d")&lt;365,TEXT(C6,"mmm"),"Over datum")</f>
        <v>Feb</v>
      </c>
      <c r="E6">
        <f t="shared" ca="1" si="0"/>
        <v>8</v>
      </c>
      <c r="F6" t="str" cm="1">
        <f t="array" aca="1" ref="F6" ca="1">INDIRECT("Data!H"&amp;A6)</f>
        <v/>
      </c>
      <c r="H6" t="s">
        <v>23</v>
      </c>
      <c r="I6">
        <f ca="1">COUNTIFS($F$2:$F$201,H6,$D$2:$D$201,"Over datum")</f>
        <v>10</v>
      </c>
    </row>
    <row r="7" spans="1:9" x14ac:dyDescent="0.3">
      <c r="A7">
        <v>59</v>
      </c>
      <c r="B7" cm="1">
        <f t="array" aca="1" ref="B7" ca="1">INDIRECT("Data!A"&amp;A7)</f>
        <v>1975</v>
      </c>
      <c r="C7" s="1" cm="1">
        <f t="array" aca="1" ref="C7" ca="1">INDIRECT("Data!E"&amp;A7)</f>
        <v>44849</v>
      </c>
      <c r="D7" t="str">
        <f ca="1">IF(DATEDIF(C7,TODAY(),"d")&lt;365,TEXT(C7,"mmm"),"Over datum")</f>
        <v>Over datum</v>
      </c>
      <c r="E7" t="str">
        <f t="shared" ca="1" si="0"/>
        <v/>
      </c>
      <c r="F7" t="str" cm="1">
        <f t="array" aca="1" ref="F7" ca="1">INDIRECT("Data!H"&amp;A7)</f>
        <v>1 - Controle feiten</v>
      </c>
      <c r="H7" t="s">
        <v>24</v>
      </c>
      <c r="I7">
        <f ca="1">COUNTIFS($F$2:$F$201,H7,$D$2:$D$201,"Over datum")</f>
        <v>4</v>
      </c>
    </row>
    <row r="8" spans="1:9" x14ac:dyDescent="0.3">
      <c r="A8">
        <v>183</v>
      </c>
      <c r="B8" cm="1">
        <f t="array" aca="1" ref="B8" ca="1">INDIRECT("Data!A"&amp;A8)</f>
        <v>5901</v>
      </c>
      <c r="C8" s="1" cm="1">
        <f t="array" aca="1" ref="C8" ca="1">INDIRECT("Data!E"&amp;A8)</f>
        <v>45686</v>
      </c>
      <c r="D8" t="str">
        <f ca="1">IF(DATEDIF(C8,TODAY(),"d")&lt;365,TEXT(C8,"mmm"),"Over datum")</f>
        <v>Jan</v>
      </c>
      <c r="E8">
        <f t="shared" ca="1" si="0"/>
        <v>5</v>
      </c>
      <c r="F8" t="str" cm="1">
        <f t="array" aca="1" ref="F8" ca="1">INDIRECT("Data!H"&amp;A8)</f>
        <v/>
      </c>
    </row>
    <row r="9" spans="1:9" x14ac:dyDescent="0.3">
      <c r="A9">
        <v>67</v>
      </c>
      <c r="B9" cm="1">
        <f t="array" aca="1" ref="B9" ca="1">INDIRECT("Data!A"&amp;A9)</f>
        <v>4263</v>
      </c>
      <c r="C9" s="1" cm="1">
        <f t="array" aca="1" ref="C9" ca="1">INDIRECT("Data!E"&amp;A9)</f>
        <v>45473</v>
      </c>
      <c r="D9" t="str">
        <f ca="1">IF(DATEDIF(C9,TODAY(),"d")&lt;365,TEXT(C9,"mmm"),"Over datum")</f>
        <v>Jun</v>
      </c>
      <c r="E9">
        <f t="shared" ca="1" si="0"/>
        <v>27</v>
      </c>
      <c r="F9" t="str" cm="1">
        <f t="array" aca="1" ref="F9" ca="1">INDIRECT("Data!H"&amp;A9)</f>
        <v/>
      </c>
      <c r="H9" s="3" t="s">
        <v>39</v>
      </c>
      <c r="I9" s="3"/>
    </row>
    <row r="10" spans="1:9" x14ac:dyDescent="0.3">
      <c r="A10">
        <v>28</v>
      </c>
      <c r="B10" cm="1">
        <f t="array" aca="1" ref="B10" ca="1">INDIRECT("Data!A"&amp;A10)</f>
        <v>4180</v>
      </c>
      <c r="C10" s="1" cm="1">
        <f t="array" aca="1" ref="C10" ca="1">INDIRECT("Data!E"&amp;A10)</f>
        <v>45550</v>
      </c>
      <c r="D10" t="str">
        <f ca="1">IF(DATEDIF(C10,TODAY(),"d")&lt;365,TEXT(C10,"mmm"),"Over datum")</f>
        <v>Sep</v>
      </c>
      <c r="E10">
        <f t="shared" ca="1" si="0"/>
        <v>38</v>
      </c>
      <c r="F10" t="str" cm="1">
        <f t="array" aca="1" ref="F10" ca="1">INDIRECT("Data!H"&amp;A10)</f>
        <v/>
      </c>
      <c r="H10" s="3" t="s">
        <v>43</v>
      </c>
      <c r="I10" s="3">
        <f ca="1">WEEKNUM(TODAY())</f>
        <v>21</v>
      </c>
    </row>
    <row r="11" spans="1:9" x14ac:dyDescent="0.3">
      <c r="A11">
        <v>5</v>
      </c>
      <c r="B11" cm="1">
        <f t="array" aca="1" ref="B11" ca="1">INDIRECT("Data!A"&amp;A11)</f>
        <v>4916</v>
      </c>
      <c r="C11" s="1" cm="1">
        <f t="array" aca="1" ref="C11" ca="1">INDIRECT("Data!E"&amp;A11)</f>
        <v>45692</v>
      </c>
      <c r="D11" t="str">
        <f ca="1">IF(DATEDIF(C11,TODAY(),"d")&lt;365,TEXT(C11,"mmm"),"Over datum")</f>
        <v>Feb</v>
      </c>
      <c r="E11">
        <f t="shared" ca="1" si="0"/>
        <v>6</v>
      </c>
      <c r="F11" t="str" cm="1">
        <f t="array" aca="1" ref="F11" ca="1">INDIRECT("Data!H"&amp;A11)</f>
        <v/>
      </c>
      <c r="H11" t="s">
        <v>33</v>
      </c>
      <c r="I11">
        <f ca="1">COUNTIFS($E$2:$E$201,$I$10)</f>
        <v>5</v>
      </c>
    </row>
    <row r="12" spans="1:9" x14ac:dyDescent="0.3">
      <c r="A12">
        <v>197</v>
      </c>
      <c r="B12" cm="1">
        <f t="array" aca="1" ref="B12" ca="1">INDIRECT("Data!A"&amp;A12)</f>
        <v>6515</v>
      </c>
      <c r="C12" s="1" cm="1">
        <f t="array" aca="1" ref="C12" ca="1">INDIRECT("Data!E"&amp;A12)</f>
        <v>45487</v>
      </c>
      <c r="D12" t="str">
        <f ca="1">IF(DATEDIF(C12,TODAY(),"d")&lt;365,TEXT(C12,"mmm"),"Over datum")</f>
        <v>Jul</v>
      </c>
      <c r="E12">
        <f t="shared" ca="1" si="0"/>
        <v>29</v>
      </c>
      <c r="F12" t="str" cm="1">
        <f t="array" aca="1" ref="F12" ca="1">INDIRECT("Data!H"&amp;A12)</f>
        <v>5 - Afgerond</v>
      </c>
      <c r="H12" t="str">
        <f ca="1">"Week " &amp; IF($I$10+1&gt;52,1-(52-$I$10),$I$10+1)</f>
        <v>Week 22</v>
      </c>
      <c r="I12">
        <f ca="1">COUNTIF($E$2:$E$201,IF($I$10+1&gt;52,1,$I$10+1))</f>
        <v>7</v>
      </c>
    </row>
    <row r="13" spans="1:9" x14ac:dyDescent="0.3">
      <c r="A13">
        <v>56</v>
      </c>
      <c r="B13" cm="1">
        <f t="array" aca="1" ref="B13" ca="1">INDIRECT("Data!A"&amp;A13)</f>
        <v>2498</v>
      </c>
      <c r="C13" s="1" cm="1">
        <f t="array" aca="1" ref="C13" ca="1">INDIRECT("Data!E"&amp;A13)</f>
        <v>45031</v>
      </c>
      <c r="D13" t="str">
        <f ca="1">IF(DATEDIF(C13,TODAY(),"d")&lt;365,TEXT(C13,"mmm"),"Over datum")</f>
        <v>Over datum</v>
      </c>
      <c r="E13" t="str">
        <f t="shared" ca="1" si="0"/>
        <v/>
      </c>
      <c r="F13" t="str" cm="1">
        <f t="array" aca="1" ref="F13" ca="1">INDIRECT("Data!H"&amp;A13)</f>
        <v>1 - Controle feiten</v>
      </c>
      <c r="H13" t="str">
        <f ca="1">"Week " &amp; IF($I$10+2&gt;52,2-(52-$I$10),$I$10+2)</f>
        <v>Week 23</v>
      </c>
      <c r="I13">
        <f ca="1">COUNTIF($E$2:$E$201,IF($I$10+2&gt;52,2-(52-$I$10),$I$10+2))</f>
        <v>4</v>
      </c>
    </row>
    <row r="14" spans="1:9" x14ac:dyDescent="0.3">
      <c r="A14">
        <v>65</v>
      </c>
      <c r="B14" cm="1">
        <f t="array" aca="1" ref="B14" ca="1">INDIRECT("Data!A"&amp;A14)</f>
        <v>3276</v>
      </c>
      <c r="C14" s="1" cm="1">
        <f t="array" aca="1" ref="C14" ca="1">INDIRECT("Data!E"&amp;A14)</f>
        <v>45471</v>
      </c>
      <c r="D14" t="str">
        <f ca="1">IF(DATEDIF(C14,TODAY(),"d")&lt;365,TEXT(C14,"mmm"),"Over datum")</f>
        <v>Jun</v>
      </c>
      <c r="E14">
        <f t="shared" ca="1" si="0"/>
        <v>26</v>
      </c>
      <c r="F14" t="str" cm="1">
        <f t="array" aca="1" ref="F14" ca="1">INDIRECT("Data!H"&amp;A14)</f>
        <v>4 - Controle door collega</v>
      </c>
      <c r="H14" t="str">
        <f ca="1">"Week " &amp; IF($I$10+3&gt;52,3-(52-$I$10),$I$10+3)</f>
        <v>Week 24</v>
      </c>
      <c r="I14">
        <f ca="1">COUNTIF($E$2:$E$201,IF($I$10+3&gt;52,3-(52-$I$10),$I$10+3))</f>
        <v>6</v>
      </c>
    </row>
    <row r="15" spans="1:9" x14ac:dyDescent="0.3">
      <c r="A15">
        <v>77</v>
      </c>
      <c r="B15" cm="1">
        <f t="array" aca="1" ref="B15" ca="1">INDIRECT("Data!A"&amp;A15)</f>
        <v>5804</v>
      </c>
      <c r="C15" s="1" cm="1">
        <f t="array" aca="1" ref="C15" ca="1">INDIRECT("Data!E"&amp;A15)</f>
        <v>44171</v>
      </c>
      <c r="D15" t="str">
        <f ca="1">IF(DATEDIF(C15,TODAY(),"d")&lt;365,TEXT(C15,"mmm"),"Over datum")</f>
        <v>Over datum</v>
      </c>
      <c r="E15" t="str">
        <f t="shared" ca="1" si="0"/>
        <v/>
      </c>
      <c r="F15" t="str" cm="1">
        <f t="array" aca="1" ref="F15" ca="1">INDIRECT("Data!H"&amp;A15)</f>
        <v>1 - Controle feiten</v>
      </c>
      <c r="H15" t="str">
        <f ca="1">"Week " &amp; IF($I$10+4&gt;52,4-(52-$I$10),$I$10+4)</f>
        <v>Week 25</v>
      </c>
      <c r="I15">
        <f ca="1">COUNTIF($E$2:$E$201,IF($I$10+4&gt;52,4-(52-$I$10),$I$10+4))</f>
        <v>1</v>
      </c>
    </row>
    <row r="16" spans="1:9" x14ac:dyDescent="0.3">
      <c r="A16">
        <v>52</v>
      </c>
      <c r="B16" cm="1">
        <f t="array" aca="1" ref="B16" ca="1">INDIRECT("Data!A"&amp;A16)</f>
        <v>5511</v>
      </c>
      <c r="C16" s="1" cm="1">
        <f t="array" aca="1" ref="C16" ca="1">INDIRECT("Data!E"&amp;A16)</f>
        <v>45251</v>
      </c>
      <c r="D16" t="str">
        <f ca="1">IF(DATEDIF(C16,TODAY(),"d")&lt;365,TEXT(C16,"mmm"),"Over datum")</f>
        <v>Over datum</v>
      </c>
      <c r="E16" t="str">
        <f t="shared" ca="1" si="0"/>
        <v/>
      </c>
      <c r="F16" t="str" cm="1">
        <f t="array" aca="1" ref="F16" ca="1">INDIRECT("Data!H"&amp;A16)</f>
        <v/>
      </c>
    </row>
    <row r="17" spans="1:9" x14ac:dyDescent="0.3">
      <c r="A17">
        <v>25</v>
      </c>
      <c r="B17" cm="1">
        <f t="array" aca="1" ref="B17" ca="1">INDIRECT("Data!A"&amp;A17)</f>
        <v>4102</v>
      </c>
      <c r="C17" s="1" cm="1">
        <f t="array" aca="1" ref="C17" ca="1">INDIRECT("Data!E"&amp;A17)</f>
        <v>44505</v>
      </c>
      <c r="D17" t="str">
        <f ca="1">IF(DATEDIF(C17,TODAY(),"d")&lt;365,TEXT(C17,"mmm"),"Over datum")</f>
        <v>Over datum</v>
      </c>
      <c r="E17" t="str">
        <f t="shared" ca="1" si="0"/>
        <v/>
      </c>
      <c r="F17" t="str" cm="1">
        <f t="array" aca="1" ref="F17" ca="1">INDIRECT("Data!H"&amp;A17)</f>
        <v>2 - Controle taalgebruik</v>
      </c>
      <c r="H17" s="3" t="s">
        <v>40</v>
      </c>
      <c r="I17" s="5"/>
    </row>
    <row r="18" spans="1:9" x14ac:dyDescent="0.3">
      <c r="A18">
        <v>20</v>
      </c>
      <c r="B18" cm="1">
        <f t="array" aca="1" ref="B18" ca="1">INDIRECT("Data!A"&amp;A18)</f>
        <v>3710</v>
      </c>
      <c r="C18" s="1" cm="1">
        <f t="array" aca="1" ref="C18" ca="1">INDIRECT("Data!E"&amp;A18)</f>
        <v>45671</v>
      </c>
      <c r="D18" t="str">
        <f ca="1">IF(DATEDIF(C18,TODAY(),"d")&lt;365,TEXT(C18,"mmm"),"Over datum")</f>
        <v>Jan</v>
      </c>
      <c r="E18">
        <f t="shared" ca="1" si="0"/>
        <v>3</v>
      </c>
      <c r="F18" t="str" cm="1">
        <f t="array" aca="1" ref="F18" ca="1">INDIRECT("Data!H"&amp;A18)</f>
        <v/>
      </c>
      <c r="H18" t="s">
        <v>30</v>
      </c>
      <c r="I18">
        <f t="shared" ref="I18:I30" ca="1" si="1">COUNTIF($D$2:$D$201,H18)</f>
        <v>48</v>
      </c>
    </row>
    <row r="19" spans="1:9" x14ac:dyDescent="0.3">
      <c r="A19">
        <v>53</v>
      </c>
      <c r="B19" cm="1">
        <f t="array" aca="1" ref="B19" ca="1">INDIRECT("Data!A"&amp;A19)</f>
        <v>5473</v>
      </c>
      <c r="C19" s="1" cm="1">
        <f t="array" aca="1" ref="C19" ca="1">INDIRECT("Data!E"&amp;A19)</f>
        <v>44474</v>
      </c>
      <c r="D19" t="str">
        <f ca="1">IF(DATEDIF(C19,TODAY(),"d")&lt;365,TEXT(C19,"mmm"),"Over datum")</f>
        <v>Over datum</v>
      </c>
      <c r="E19" t="str">
        <f t="shared" ca="1" si="0"/>
        <v/>
      </c>
      <c r="F19" t="str" cm="1">
        <f t="array" aca="1" ref="F19" ca="1">INDIRECT("Data!H"&amp;A19)</f>
        <v>4 - Controle door collega</v>
      </c>
      <c r="H19" t="str">
        <f ca="1">TEXT(TODAY(),"mmm")</f>
        <v>May</v>
      </c>
      <c r="I19">
        <f t="shared" ca="1" si="1"/>
        <v>18</v>
      </c>
    </row>
    <row r="20" spans="1:9" x14ac:dyDescent="0.3">
      <c r="A20">
        <v>4</v>
      </c>
      <c r="B20" cm="1">
        <f t="array" aca="1" ref="B20" ca="1">INDIRECT("Data!A"&amp;A20)</f>
        <v>6237</v>
      </c>
      <c r="C20" s="1" cm="1">
        <f t="array" aca="1" ref="C20" ca="1">INDIRECT("Data!E"&amp;A20)</f>
        <v>45689</v>
      </c>
      <c r="D20" t="str">
        <f ca="1">IF(DATEDIF(C20,TODAY(),"d")&lt;365,TEXT(C20,"mmm"),"Over datum")</f>
        <v>Feb</v>
      </c>
      <c r="E20">
        <f t="shared" ca="1" si="0"/>
        <v>5</v>
      </c>
      <c r="F20" t="str" cm="1">
        <f t="array" aca="1" ref="F20" ca="1">INDIRECT("Data!H"&amp;A20)</f>
        <v/>
      </c>
      <c r="H20" t="str">
        <f ca="1">TEXT(EDATE(TODAY(),1),"mmm")</f>
        <v>Jun</v>
      </c>
      <c r="I20">
        <f t="shared" ca="1" si="1"/>
        <v>14</v>
      </c>
    </row>
    <row r="21" spans="1:9" x14ac:dyDescent="0.3">
      <c r="A21">
        <v>64</v>
      </c>
      <c r="B21" cm="1">
        <f t="array" aca="1" ref="B21" ca="1">INDIRECT("Data!A"&amp;A21)</f>
        <v>2363</v>
      </c>
      <c r="C21" s="1" cm="1">
        <f t="array" aca="1" ref="C21" ca="1">INDIRECT("Data!E"&amp;A21)</f>
        <v>44628</v>
      </c>
      <c r="D21" t="str">
        <f ca="1">IF(DATEDIF(C21,TODAY(),"d")&lt;365,TEXT(C21,"mmm"),"Over datum")</f>
        <v>Over datum</v>
      </c>
      <c r="E21" t="str">
        <f t="shared" ca="1" si="0"/>
        <v/>
      </c>
      <c r="F21" t="str" cm="1">
        <f t="array" aca="1" ref="F21" ca="1">INDIRECT("Data!H"&amp;A21)</f>
        <v/>
      </c>
      <c r="H21" t="str">
        <f ca="1">TEXT(EDATE(TODAY(),2),"mmm")</f>
        <v>Jul</v>
      </c>
      <c r="I21">
        <f t="shared" ca="1" si="1"/>
        <v>11</v>
      </c>
    </row>
    <row r="22" spans="1:9" x14ac:dyDescent="0.3">
      <c r="A22">
        <v>86</v>
      </c>
      <c r="B22" cm="1">
        <f t="array" aca="1" ref="B22" ca="1">INDIRECT("Data!A"&amp;A22)</f>
        <v>3590</v>
      </c>
      <c r="C22" s="1" cm="1">
        <f t="array" aca="1" ref="C22" ca="1">INDIRECT("Data!E"&amp;A22)</f>
        <v>45695</v>
      </c>
      <c r="D22" t="str">
        <f ca="1">IF(DATEDIF(C22,TODAY(),"d")&lt;365,TEXT(C22,"mmm"),"Over datum")</f>
        <v>Feb</v>
      </c>
      <c r="E22">
        <f t="shared" ca="1" si="0"/>
        <v>6</v>
      </c>
      <c r="F22" t="str" cm="1">
        <f t="array" aca="1" ref="F22" ca="1">INDIRECT("Data!H"&amp;A22)</f>
        <v/>
      </c>
      <c r="H22" t="str">
        <f ca="1">TEXT(EDATE(TODAY(),3),"mmm")</f>
        <v>Aug</v>
      </c>
      <c r="I22">
        <f t="shared" ca="1" si="1"/>
        <v>15</v>
      </c>
    </row>
    <row r="23" spans="1:9" x14ac:dyDescent="0.3">
      <c r="A23">
        <v>140</v>
      </c>
      <c r="B23" cm="1">
        <f t="array" aca="1" ref="B23" ca="1">INDIRECT("Data!A"&amp;A23)</f>
        <v>1331</v>
      </c>
      <c r="C23" s="1" cm="1">
        <f t="array" aca="1" ref="C23" ca="1">INDIRECT("Data!E"&amp;A23)</f>
        <v>45780</v>
      </c>
      <c r="D23" t="str">
        <f ca="1">IF(DATEDIF(C23,TODAY(),"d")&lt;365,TEXT(C23,"mmm"),"Over datum")</f>
        <v>May</v>
      </c>
      <c r="E23">
        <f t="shared" ca="1" si="0"/>
        <v>18</v>
      </c>
      <c r="F23" t="str" cm="1">
        <f t="array" aca="1" ref="F23" ca="1">INDIRECT("Data!H"&amp;A23)</f>
        <v/>
      </c>
      <c r="H23" t="str">
        <f ca="1">TEXT(EDATE(TODAY(),4),"mmm")</f>
        <v>Sep</v>
      </c>
      <c r="I23">
        <f t="shared" ca="1" si="1"/>
        <v>9</v>
      </c>
    </row>
    <row r="24" spans="1:9" x14ac:dyDescent="0.3">
      <c r="A24">
        <v>80</v>
      </c>
      <c r="B24" cm="1">
        <f t="array" aca="1" ref="B24" ca="1">INDIRECT("Data!A"&amp;A24)</f>
        <v>3446</v>
      </c>
      <c r="C24" s="1" cm="1">
        <f t="array" aca="1" ref="C24" ca="1">INDIRECT("Data!E"&amp;A24)</f>
        <v>45437</v>
      </c>
      <c r="D24" t="str">
        <f ca="1">IF(DATEDIF(C24,TODAY(),"d")&lt;365,TEXT(C24,"mmm"),"Over datum")</f>
        <v>May</v>
      </c>
      <c r="E24">
        <f t="shared" ca="1" si="0"/>
        <v>21</v>
      </c>
      <c r="F24" t="str" cm="1">
        <f t="array" aca="1" ref="F24" ca="1">INDIRECT("Data!H"&amp;A24)</f>
        <v/>
      </c>
      <c r="H24" t="str">
        <f ca="1">TEXT(EDATE(TODAY(),5),"mmm")</f>
        <v>Oct</v>
      </c>
      <c r="I24">
        <f t="shared" ca="1" si="1"/>
        <v>12</v>
      </c>
    </row>
    <row r="25" spans="1:9" x14ac:dyDescent="0.3">
      <c r="A25">
        <v>132</v>
      </c>
      <c r="B25" cm="1">
        <f t="array" aca="1" ref="B25" ca="1">INDIRECT("Data!A"&amp;A25)</f>
        <v>2639</v>
      </c>
      <c r="C25" s="1" cm="1">
        <f t="array" aca="1" ref="C25" ca="1">INDIRECT("Data!E"&amp;A25)</f>
        <v>43971</v>
      </c>
      <c r="D25" t="str">
        <f ca="1">IF(DATEDIF(C25,TODAY(),"d")&lt;365,TEXT(C25,"mmm"),"Over datum")</f>
        <v>Over datum</v>
      </c>
      <c r="E25" t="str">
        <f t="shared" ca="1" si="0"/>
        <v/>
      </c>
      <c r="F25" t="str" cm="1">
        <f t="array" aca="1" ref="F25" ca="1">INDIRECT("Data!H"&amp;A25)</f>
        <v/>
      </c>
      <c r="H25" t="str">
        <f ca="1">TEXT(EDATE(TODAY(),6),"mmm")</f>
        <v>Nov</v>
      </c>
      <c r="I25">
        <f t="shared" ca="1" si="1"/>
        <v>9</v>
      </c>
    </row>
    <row r="26" spans="1:9" x14ac:dyDescent="0.3">
      <c r="A26">
        <v>178</v>
      </c>
      <c r="B26" cm="1">
        <f t="array" aca="1" ref="B26" ca="1">INDIRECT("Data!A"&amp;A26)</f>
        <v>178</v>
      </c>
      <c r="C26" s="1" cm="1">
        <f t="array" aca="1" ref="C26" ca="1">INDIRECT("Data!E"&amp;A26)</f>
        <v>45453</v>
      </c>
      <c r="D26" t="str">
        <f ca="1">IF(DATEDIF(C26,TODAY(),"d")&lt;365,TEXT(C26,"mmm"),"Over datum")</f>
        <v>Jun</v>
      </c>
      <c r="E26">
        <f t="shared" ca="1" si="0"/>
        <v>24</v>
      </c>
      <c r="F26" t="str" cm="1">
        <f t="array" aca="1" ref="F26" ca="1">INDIRECT("Data!H"&amp;A26)</f>
        <v>2 - Controle taalgebruik</v>
      </c>
      <c r="H26" t="str">
        <f ca="1">TEXT(EDATE(TODAY(),7),"mmm")</f>
        <v>Dec</v>
      </c>
      <c r="I26">
        <f t="shared" ca="1" si="1"/>
        <v>12</v>
      </c>
    </row>
    <row r="27" spans="1:9" x14ac:dyDescent="0.3">
      <c r="A27">
        <v>177</v>
      </c>
      <c r="B27" cm="1">
        <f t="array" aca="1" ref="B27" ca="1">INDIRECT("Data!A"&amp;A27)</f>
        <v>204</v>
      </c>
      <c r="C27" s="1" cm="1">
        <f t="array" aca="1" ref="C27" ca="1">INDIRECT("Data!E"&amp;A27)</f>
        <v>45217</v>
      </c>
      <c r="D27" t="str">
        <f ca="1">IF(DATEDIF(C27,TODAY(),"d")&lt;365,TEXT(C27,"mmm"),"Over datum")</f>
        <v>Over datum</v>
      </c>
      <c r="E27" t="str">
        <f t="shared" ca="1" si="0"/>
        <v/>
      </c>
      <c r="F27" t="str" cm="1">
        <f t="array" aca="1" ref="F27" ca="1">INDIRECT("Data!H"&amp;A27)</f>
        <v>4 - Controle door collega</v>
      </c>
      <c r="H27" t="str">
        <f ca="1">TEXT(EDATE(TODAY(),8),"mmm")</f>
        <v>Jan</v>
      </c>
      <c r="I27">
        <f t="shared" ca="1" si="1"/>
        <v>13</v>
      </c>
    </row>
    <row r="28" spans="1:9" x14ac:dyDescent="0.3">
      <c r="A28">
        <v>169</v>
      </c>
      <c r="B28" cm="1">
        <f t="array" aca="1" ref="B28" ca="1">INDIRECT("Data!A"&amp;A28)</f>
        <v>2635</v>
      </c>
      <c r="C28" s="1" cm="1">
        <f t="array" aca="1" ref="C28" ca="1">INDIRECT("Data!E"&amp;A28)</f>
        <v>45789</v>
      </c>
      <c r="D28" t="str">
        <f ca="1">IF(DATEDIF(C28,TODAY(),"d")&lt;365,TEXT(C28,"mmm"),"Over datum")</f>
        <v>May</v>
      </c>
      <c r="E28">
        <f t="shared" ca="1" si="0"/>
        <v>20</v>
      </c>
      <c r="F28" t="str" cm="1">
        <f t="array" aca="1" ref="F28" ca="1">INDIRECT("Data!H"&amp;A28)</f>
        <v/>
      </c>
      <c r="H28" t="str">
        <f ca="1">TEXT(EDATE(TODAY(),9),"mmm")</f>
        <v>Feb</v>
      </c>
      <c r="I28">
        <f t="shared" ca="1" si="1"/>
        <v>13</v>
      </c>
    </row>
    <row r="29" spans="1:9" x14ac:dyDescent="0.3">
      <c r="A29">
        <v>200</v>
      </c>
      <c r="B29" cm="1">
        <f t="array" aca="1" ref="B29" ca="1">INDIRECT("Data!A"&amp;A29)</f>
        <v>2197</v>
      </c>
      <c r="C29" s="1" cm="1">
        <f t="array" aca="1" ref="C29" ca="1">INDIRECT("Data!E"&amp;A29)</f>
        <v>44354</v>
      </c>
      <c r="D29" t="str">
        <f ca="1">IF(DATEDIF(C29,TODAY(),"d")&lt;365,TEXT(C29,"mmm"),"Over datum")</f>
        <v>Over datum</v>
      </c>
      <c r="E29" t="str">
        <f t="shared" ca="1" si="0"/>
        <v/>
      </c>
      <c r="F29" t="str" cm="1">
        <f t="array" aca="1" ref="F29" ca="1">INDIRECT("Data!H"&amp;A29)</f>
        <v/>
      </c>
      <c r="H29" t="str">
        <f ca="1">TEXT(EDATE(TODAY(),10),"mmm")</f>
        <v>Mar</v>
      </c>
      <c r="I29">
        <f t="shared" ca="1" si="1"/>
        <v>13</v>
      </c>
    </row>
    <row r="30" spans="1:9" x14ac:dyDescent="0.3">
      <c r="A30">
        <v>185</v>
      </c>
      <c r="B30" cm="1">
        <f t="array" aca="1" ref="B30" ca="1">INDIRECT("Data!A"&amp;A30)</f>
        <v>1030</v>
      </c>
      <c r="C30" s="1" cm="1">
        <f t="array" aca="1" ref="C30" ca="1">INDIRECT("Data!E"&amp;A30)</f>
        <v>45445</v>
      </c>
      <c r="D30" t="str">
        <f ca="1">IF(DATEDIF(C30,TODAY(),"d")&lt;365,TEXT(C30,"mmm"),"Over datum")</f>
        <v>Jun</v>
      </c>
      <c r="E30">
        <f t="shared" ca="1" si="0"/>
        <v>23</v>
      </c>
      <c r="F30" t="str" cm="1">
        <f t="array" aca="1" ref="F30" ca="1">INDIRECT("Data!H"&amp;A30)</f>
        <v/>
      </c>
      <c r="H30" t="str">
        <f ca="1">TEXT(EDATE(TODAY(),11),"mmm")</f>
        <v>Apr</v>
      </c>
      <c r="I30">
        <f t="shared" ca="1" si="1"/>
        <v>13</v>
      </c>
    </row>
    <row r="31" spans="1:9" x14ac:dyDescent="0.3">
      <c r="A31">
        <v>23</v>
      </c>
      <c r="B31" cm="1">
        <f t="array" aca="1" ref="B31" ca="1">INDIRECT("Data!A"&amp;A31)</f>
        <v>3453</v>
      </c>
      <c r="C31" s="1" cm="1">
        <f t="array" aca="1" ref="C31" ca="1">INDIRECT("Data!E"&amp;A31)</f>
        <v>45086</v>
      </c>
      <c r="D31" t="str">
        <f ca="1">IF(DATEDIF(C31,TODAY(),"d")&lt;365,TEXT(C31,"mmm"),"Over datum")</f>
        <v>Over datum</v>
      </c>
      <c r="E31" t="str">
        <f t="shared" ca="1" si="0"/>
        <v/>
      </c>
      <c r="F31" t="str" cm="1">
        <f t="array" aca="1" ref="F31" ca="1">INDIRECT("Data!H"&amp;A31)</f>
        <v>4 - Controle door collega</v>
      </c>
      <c r="H31" s="20" t="s">
        <v>35</v>
      </c>
      <c r="I31" s="20">
        <f ca="1">SUM(I18:I30)</f>
        <v>200</v>
      </c>
    </row>
    <row r="32" spans="1:9" x14ac:dyDescent="0.3">
      <c r="A32">
        <v>157</v>
      </c>
      <c r="B32" cm="1">
        <f t="array" aca="1" ref="B32" ca="1">INDIRECT("Data!A"&amp;A32)</f>
        <v>3400</v>
      </c>
      <c r="C32" s="1" cm="1">
        <f t="array" aca="1" ref="C32" ca="1">INDIRECT("Data!E"&amp;A32)</f>
        <v>45505</v>
      </c>
      <c r="D32" t="str">
        <f ca="1">IF(DATEDIF(C32,TODAY(),"d")&lt;365,TEXT(C32,"mmm"),"Over datum")</f>
        <v>Aug</v>
      </c>
      <c r="E32">
        <f t="shared" ca="1" si="0"/>
        <v>31</v>
      </c>
      <c r="F32" t="str" cm="1">
        <f t="array" aca="1" ref="F32" ca="1">INDIRECT("Data!H"&amp;A32)</f>
        <v>2 - Controle taalgebruik</v>
      </c>
      <c r="H32" s="20" t="s">
        <v>45</v>
      </c>
      <c r="I32" s="21">
        <f ca="1">AVERAGE(I19:I30)</f>
        <v>12.666666666666666</v>
      </c>
    </row>
    <row r="33" spans="1:12" x14ac:dyDescent="0.3">
      <c r="A33">
        <v>163</v>
      </c>
      <c r="B33" cm="1">
        <f t="array" aca="1" ref="B33" ca="1">INDIRECT("Data!A"&amp;A33)</f>
        <v>411</v>
      </c>
      <c r="C33" s="1" cm="1">
        <f t="array" aca="1" ref="C33" ca="1">INDIRECT("Data!E"&amp;A33)</f>
        <v>45668</v>
      </c>
      <c r="D33" t="str">
        <f ca="1">IF(DATEDIF(C33,TODAY(),"d")&lt;365,TEXT(C33,"mmm"),"Over datum")</f>
        <v>Jan</v>
      </c>
      <c r="E33">
        <f t="shared" ca="1" si="0"/>
        <v>2</v>
      </c>
      <c r="F33" t="str" cm="1">
        <f t="array" aca="1" ref="F33" ca="1">INDIRECT("Data!H"&amp;A33)</f>
        <v/>
      </c>
    </row>
    <row r="34" spans="1:12" x14ac:dyDescent="0.3">
      <c r="A34">
        <v>165</v>
      </c>
      <c r="B34" cm="1">
        <f t="array" aca="1" ref="B34" ca="1">INDIRECT("Data!A"&amp;A34)</f>
        <v>3167</v>
      </c>
      <c r="C34" s="1" cm="1">
        <f t="array" aca="1" ref="C34" ca="1">INDIRECT("Data!E"&amp;A34)</f>
        <v>45443</v>
      </c>
      <c r="D34" t="str">
        <f ca="1">IF(DATEDIF(C34,TODAY(),"d")&lt;365,TEXT(C34,"mmm"),"Over datum")</f>
        <v>May</v>
      </c>
      <c r="E34">
        <f t="shared" ca="1" si="0"/>
        <v>22</v>
      </c>
      <c r="F34" t="str" cm="1">
        <f t="array" aca="1" ref="F34" ca="1">INDIRECT("Data!H"&amp;A34)</f>
        <v/>
      </c>
      <c r="H34" s="3"/>
      <c r="I34" s="3" t="s">
        <v>37</v>
      </c>
      <c r="J34" s="3" t="s">
        <v>5</v>
      </c>
      <c r="K34" s="3" t="s">
        <v>32</v>
      </c>
    </row>
    <row r="35" spans="1:12" x14ac:dyDescent="0.3">
      <c r="A35">
        <v>147</v>
      </c>
      <c r="B35" cm="1">
        <f t="array" aca="1" ref="B35" ca="1">INDIRECT("Data!A"&amp;A35)</f>
        <v>274</v>
      </c>
      <c r="C35" s="1" cm="1">
        <f t="array" aca="1" ref="C35" ca="1">INDIRECT("Data!E"&amp;A35)</f>
        <v>45648</v>
      </c>
      <c r="D35" t="str">
        <f ca="1">IF(DATEDIF(C35,TODAY(),"d")&lt;365,TEXT(C35,"mmm"),"Over datum")</f>
        <v>Dec</v>
      </c>
      <c r="E35">
        <f t="shared" ca="1" si="0"/>
        <v>52</v>
      </c>
      <c r="F35" t="str" cm="1">
        <f t="array" aca="1" ref="F35" ca="1">INDIRECT("Data!H"&amp;A35)</f>
        <v/>
      </c>
      <c r="H35" t="s">
        <v>29</v>
      </c>
      <c r="I35">
        <f ca="1">COUNTIFS(Data!$F$2:$F$201,$H35,Data!$C$2:$C$201,I$34)</f>
        <v>50</v>
      </c>
      <c r="J35">
        <f ca="1">COUNTIFS(Data!$F$2:$F$201,$H35,Data!$C$2:$C$201,J$34)</f>
        <v>60</v>
      </c>
      <c r="K35">
        <f ca="1">SUM(I35:J35)</f>
        <v>110</v>
      </c>
      <c r="L35" s="22">
        <f ca="1">K35/$K$38</f>
        <v>0.55000000000000004</v>
      </c>
    </row>
    <row r="36" spans="1:12" x14ac:dyDescent="0.3">
      <c r="A36">
        <v>61</v>
      </c>
      <c r="B36" cm="1">
        <f t="array" aca="1" ref="B36" ca="1">INDIRECT("Data!A"&amp;A36)</f>
        <v>959</v>
      </c>
      <c r="C36" s="1" cm="1">
        <f t="array" aca="1" ref="C36" ca="1">INDIRECT("Data!E"&amp;A36)</f>
        <v>45168</v>
      </c>
      <c r="D36" t="str">
        <f ca="1">IF(DATEDIF(C36,TODAY(),"d")&lt;365,TEXT(C36,"mmm"),"Over datum")</f>
        <v>Over datum</v>
      </c>
      <c r="E36" t="str">
        <f t="shared" ca="1" si="0"/>
        <v/>
      </c>
      <c r="F36" t="str" cm="1">
        <f t="array" aca="1" ref="F36" ca="1">INDIRECT("Data!H"&amp;A36)</f>
        <v>5 - Afgerond</v>
      </c>
      <c r="H36" t="s">
        <v>31</v>
      </c>
      <c r="I36">
        <f ca="1">COUNTIFS(Data!$F$2:$F$201,$H36,Data!$C$2:$C$201,I$34)</f>
        <v>21</v>
      </c>
      <c r="J36">
        <f ca="1">COUNTIFS(Data!$F$2:$F$201,$H36,Data!$C$2:$C$201,J$34)</f>
        <v>21</v>
      </c>
      <c r="K36">
        <f ca="1">SUM(I36:J36)</f>
        <v>42</v>
      </c>
      <c r="L36" s="22">
        <f t="shared" ref="L36:L37" ca="1" si="2">K36/$K$38</f>
        <v>0.21</v>
      </c>
    </row>
    <row r="37" spans="1:12" x14ac:dyDescent="0.3">
      <c r="A37">
        <v>95</v>
      </c>
      <c r="B37" cm="1">
        <f t="array" aca="1" ref="B37" ca="1">INDIRECT("Data!A"&amp;A37)</f>
        <v>2689</v>
      </c>
      <c r="C37" s="1" cm="1">
        <f t="array" aca="1" ref="C37" ca="1">INDIRECT("Data!E"&amp;A37)</f>
        <v>45527</v>
      </c>
      <c r="D37" t="str">
        <f ca="1">IF(DATEDIF(C37,TODAY(),"d")&lt;365,TEXT(C37,"mmm"),"Over datum")</f>
        <v>Aug</v>
      </c>
      <c r="E37">
        <f t="shared" ca="1" si="0"/>
        <v>34</v>
      </c>
      <c r="F37" t="str" cm="1">
        <f t="array" aca="1" ref="F37" ca="1">INDIRECT("Data!H"&amp;A37)</f>
        <v/>
      </c>
      <c r="H37" t="s">
        <v>30</v>
      </c>
      <c r="I37">
        <f ca="1">COUNTIFS(Data!$F$2:$F$201,$H37,Data!$C$2:$C$201,I$34)</f>
        <v>21</v>
      </c>
      <c r="J37">
        <f ca="1">COUNTIFS(Data!$F$2:$F$201,$H37,Data!$C$2:$C$201,J$34)</f>
        <v>27</v>
      </c>
      <c r="K37">
        <f ca="1">SUM(I37:J37)</f>
        <v>48</v>
      </c>
      <c r="L37" s="22">
        <f t="shared" ca="1" si="2"/>
        <v>0.24</v>
      </c>
    </row>
    <row r="38" spans="1:12" x14ac:dyDescent="0.3">
      <c r="A38">
        <v>8</v>
      </c>
      <c r="B38" cm="1">
        <f t="array" aca="1" ref="B38" ca="1">INDIRECT("Data!A"&amp;A38)</f>
        <v>3601</v>
      </c>
      <c r="C38" s="1" cm="1">
        <f t="array" aca="1" ref="C38" ca="1">INDIRECT("Data!E"&amp;A38)</f>
        <v>45555</v>
      </c>
      <c r="D38" t="str">
        <f ca="1">IF(DATEDIF(C38,TODAY(),"d")&lt;365,TEXT(C38,"mmm"),"Over datum")</f>
        <v>Sep</v>
      </c>
      <c r="E38">
        <f t="shared" ca="1" si="0"/>
        <v>38</v>
      </c>
      <c r="F38" t="str" cm="1">
        <f t="array" aca="1" ref="F38" ca="1">INDIRECT("Data!H"&amp;A38)</f>
        <v/>
      </c>
      <c r="K38" s="20">
        <f ca="1">SUM(K35:K37)</f>
        <v>200</v>
      </c>
    </row>
    <row r="39" spans="1:12" x14ac:dyDescent="0.3">
      <c r="A39">
        <v>109</v>
      </c>
      <c r="B39" cm="1">
        <f t="array" aca="1" ref="B39" ca="1">INDIRECT("Data!A"&amp;A39)</f>
        <v>2165</v>
      </c>
      <c r="C39" s="1" cm="1">
        <f t="array" aca="1" ref="C39" ca="1">INDIRECT("Data!E"&amp;A39)</f>
        <v>45699</v>
      </c>
      <c r="D39" t="str">
        <f ca="1">IF(DATEDIF(C39,TODAY(),"d")&lt;365,TEXT(C39,"mmm"),"Over datum")</f>
        <v>Feb</v>
      </c>
      <c r="E39">
        <f t="shared" ca="1" si="0"/>
        <v>7</v>
      </c>
      <c r="F39" t="str" cm="1">
        <f t="array" aca="1" ref="F39" ca="1">INDIRECT("Data!H"&amp;A39)</f>
        <v/>
      </c>
    </row>
    <row r="40" spans="1:12" x14ac:dyDescent="0.3">
      <c r="A40">
        <v>24</v>
      </c>
      <c r="B40" cm="1">
        <f t="array" aca="1" ref="B40" ca="1">INDIRECT("Data!A"&amp;A40)</f>
        <v>1163</v>
      </c>
      <c r="C40" s="1" cm="1">
        <f t="array" aca="1" ref="C40" ca="1">INDIRECT("Data!E"&amp;A40)</f>
        <v>45784</v>
      </c>
      <c r="D40" t="str">
        <f ca="1">IF(DATEDIF(C40,TODAY(),"d")&lt;365,TEXT(C40,"mmm"),"Over datum")</f>
        <v>May</v>
      </c>
      <c r="E40">
        <f t="shared" ca="1" si="0"/>
        <v>19</v>
      </c>
      <c r="F40" t="str" cm="1">
        <f t="array" aca="1" ref="F40" ca="1">INDIRECT("Data!H"&amp;A40)</f>
        <v/>
      </c>
      <c r="H40" s="3" t="s">
        <v>47</v>
      </c>
      <c r="I40" s="3"/>
    </row>
    <row r="41" spans="1:12" x14ac:dyDescent="0.3">
      <c r="A41">
        <v>102</v>
      </c>
      <c r="B41" cm="1">
        <f t="array" aca="1" ref="B41" ca="1">INDIRECT("Data!A"&amp;A41)</f>
        <v>6581</v>
      </c>
      <c r="C41" s="1" cm="1">
        <f t="array" aca="1" ref="C41" ca="1">INDIRECT("Data!E"&amp;A41)</f>
        <v>45618</v>
      </c>
      <c r="D41" t="str">
        <f ca="1">IF(DATEDIF(C41,TODAY(),"d")&lt;365,TEXT(C41,"mmm"),"Over datum")</f>
        <v>Nov</v>
      </c>
      <c r="E41">
        <f t="shared" ca="1" si="0"/>
        <v>47</v>
      </c>
      <c r="F41" t="str" cm="1">
        <f t="array" aca="1" ref="F41" ca="1">INDIRECT("Data!H"&amp;A41)</f>
        <v/>
      </c>
      <c r="G41" t="s">
        <v>46</v>
      </c>
      <c r="H41" t="s">
        <v>48</v>
      </c>
      <c r="I41" s="1">
        <f ca="1">MIN(C2:C200)</f>
        <v>43844</v>
      </c>
    </row>
    <row r="42" spans="1:12" x14ac:dyDescent="0.3">
      <c r="A42">
        <v>129</v>
      </c>
      <c r="B42" cm="1">
        <f t="array" aca="1" ref="B42" ca="1">INDIRECT("Data!A"&amp;A42)</f>
        <v>2994</v>
      </c>
      <c r="C42" s="1" cm="1">
        <f t="array" aca="1" ref="C42" ca="1">INDIRECT("Data!E"&amp;A42)</f>
        <v>45588</v>
      </c>
      <c r="D42" t="str">
        <f ca="1">IF(DATEDIF(C42,TODAY(),"d")&lt;365,TEXT(C42,"mmm"),"Over datum")</f>
        <v>Oct</v>
      </c>
      <c r="E42">
        <f t="shared" ca="1" si="0"/>
        <v>43</v>
      </c>
      <c r="F42" t="str" cm="1">
        <f t="array" aca="1" ref="F42" ca="1">INDIRECT("Data!H"&amp;A42)</f>
        <v/>
      </c>
      <c r="H42" t="s">
        <v>49</v>
      </c>
      <c r="I42">
        <f ca="1">_xlfn.XLOOKUP(I41,C2:C201,B2:B201)</f>
        <v>5109</v>
      </c>
    </row>
    <row r="43" spans="1:12" x14ac:dyDescent="0.3">
      <c r="A43">
        <v>189</v>
      </c>
      <c r="B43" cm="1">
        <f t="array" aca="1" ref="B43" ca="1">INDIRECT("Data!A"&amp;A43)</f>
        <v>5992</v>
      </c>
      <c r="C43" s="1" cm="1">
        <f t="array" aca="1" ref="C43" ca="1">INDIRECT("Data!E"&amp;A43)</f>
        <v>45639</v>
      </c>
      <c r="D43" t="str">
        <f ca="1">IF(DATEDIF(C43,TODAY(),"d")&lt;365,TEXT(C43,"mmm"),"Over datum")</f>
        <v>Dec</v>
      </c>
      <c r="E43">
        <f t="shared" ca="1" si="0"/>
        <v>50</v>
      </c>
      <c r="F43" t="str" cm="1">
        <f t="array" aca="1" ref="F43" ca="1">INDIRECT("Data!H"&amp;A43)</f>
        <v/>
      </c>
      <c r="H43" s="20" t="s">
        <v>50</v>
      </c>
      <c r="I43" s="20" t="str">
        <f ca="1">TEXT(I42,"0000") &amp; " - " &amp; TEXT(I41,"dd/mm/yyyy")</f>
        <v>5109 - 14/01/2020</v>
      </c>
    </row>
    <row r="44" spans="1:12" x14ac:dyDescent="0.3">
      <c r="A44">
        <v>6</v>
      </c>
      <c r="B44" cm="1">
        <f t="array" aca="1" ref="B44" ca="1">INDIRECT("Data!A"&amp;A44)</f>
        <v>1496</v>
      </c>
      <c r="C44" s="1" cm="1">
        <f t="array" aca="1" ref="C44" ca="1">INDIRECT("Data!E"&amp;A44)</f>
        <v>44751</v>
      </c>
      <c r="D44" t="str">
        <f ca="1">IF(DATEDIF(C44,TODAY(),"d")&lt;365,TEXT(C44,"mmm"),"Over datum")</f>
        <v>Over datum</v>
      </c>
      <c r="E44" t="str">
        <f t="shared" ca="1" si="0"/>
        <v/>
      </c>
      <c r="F44" t="str" cm="1">
        <f t="array" aca="1" ref="F44" ca="1">INDIRECT("Data!H"&amp;A44)</f>
        <v/>
      </c>
    </row>
    <row r="45" spans="1:12" x14ac:dyDescent="0.3">
      <c r="A45">
        <v>159</v>
      </c>
      <c r="B45" cm="1">
        <f t="array" aca="1" ref="B45" ca="1">INDIRECT("Data!A"&amp;A45)</f>
        <v>716</v>
      </c>
      <c r="C45" s="1" cm="1">
        <f t="array" aca="1" ref="C45" ca="1">INDIRECT("Data!E"&amp;A45)</f>
        <v>45694</v>
      </c>
      <c r="D45" t="str">
        <f ca="1">IF(DATEDIF(C45,TODAY(),"d")&lt;365,TEXT(C45,"mmm"),"Over datum")</f>
        <v>Feb</v>
      </c>
      <c r="E45">
        <f t="shared" ca="1" si="0"/>
        <v>6</v>
      </c>
      <c r="F45" t="str" cm="1">
        <f t="array" aca="1" ref="F45" ca="1">INDIRECT("Data!H"&amp;A45)</f>
        <v/>
      </c>
    </row>
    <row r="46" spans="1:12" x14ac:dyDescent="0.3">
      <c r="A46">
        <v>107</v>
      </c>
      <c r="B46" cm="1">
        <f t="array" aca="1" ref="B46" ca="1">INDIRECT("Data!A"&amp;A46)</f>
        <v>2286</v>
      </c>
      <c r="C46" s="1" cm="1">
        <f t="array" aca="1" ref="C46" ca="1">INDIRECT("Data!E"&amp;A46)</f>
        <v>44191</v>
      </c>
      <c r="D46" t="str">
        <f ca="1">IF(DATEDIF(C46,TODAY(),"d")&lt;365,TEXT(C46,"mmm"),"Over datum")</f>
        <v>Over datum</v>
      </c>
      <c r="E46" t="str">
        <f t="shared" ca="1" si="0"/>
        <v/>
      </c>
      <c r="F46" t="str" cm="1">
        <f t="array" aca="1" ref="F46" ca="1">INDIRECT("Data!H"&amp;A46)</f>
        <v/>
      </c>
    </row>
    <row r="47" spans="1:12" x14ac:dyDescent="0.3">
      <c r="A47">
        <v>142</v>
      </c>
      <c r="B47" cm="1">
        <f t="array" aca="1" ref="B47" ca="1">INDIRECT("Data!A"&amp;A47)</f>
        <v>1551</v>
      </c>
      <c r="C47" s="1" cm="1">
        <f t="array" aca="1" ref="C47" ca="1">INDIRECT("Data!E"&amp;A47)</f>
        <v>45535</v>
      </c>
      <c r="D47" t="str">
        <f ca="1">IF(DATEDIF(C47,TODAY(),"d")&lt;365,TEXT(C47,"mmm"),"Over datum")</f>
        <v>Aug</v>
      </c>
      <c r="E47">
        <f t="shared" ca="1" si="0"/>
        <v>35</v>
      </c>
      <c r="F47" t="str" cm="1">
        <f t="array" aca="1" ref="F47" ca="1">INDIRECT("Data!H"&amp;A47)</f>
        <v/>
      </c>
    </row>
    <row r="48" spans="1:12" x14ac:dyDescent="0.3">
      <c r="A48">
        <v>149</v>
      </c>
      <c r="B48" cm="1">
        <f t="array" aca="1" ref="B48" ca="1">INDIRECT("Data!A"&amp;A48)</f>
        <v>3603</v>
      </c>
      <c r="C48" s="1" cm="1">
        <f t="array" aca="1" ref="C48" ca="1">INDIRECT("Data!E"&amp;A48)</f>
        <v>45696</v>
      </c>
      <c r="D48" t="str">
        <f ca="1">IF(DATEDIF(C48,TODAY(),"d")&lt;365,TEXT(C48,"mmm"),"Over datum")</f>
        <v>Feb</v>
      </c>
      <c r="E48">
        <f t="shared" ca="1" si="0"/>
        <v>6</v>
      </c>
      <c r="F48" t="str" cm="1">
        <f t="array" aca="1" ref="F48" ca="1">INDIRECT("Data!H"&amp;A48)</f>
        <v/>
      </c>
    </row>
    <row r="49" spans="1:6" x14ac:dyDescent="0.3">
      <c r="A49">
        <v>88</v>
      </c>
      <c r="B49" cm="1">
        <f t="array" aca="1" ref="B49" ca="1">INDIRECT("Data!A"&amp;A49)</f>
        <v>2467</v>
      </c>
      <c r="C49" s="1" cm="1">
        <f t="array" aca="1" ref="C49" ca="1">INDIRECT("Data!E"&amp;A49)</f>
        <v>45457</v>
      </c>
      <c r="D49" t="str">
        <f ca="1">IF(DATEDIF(C49,TODAY(),"d")&lt;365,TEXT(C49,"mmm"),"Over datum")</f>
        <v>Jun</v>
      </c>
      <c r="E49">
        <f t="shared" ca="1" si="0"/>
        <v>24</v>
      </c>
      <c r="F49" t="str" cm="1">
        <f t="array" aca="1" ref="F49" ca="1">INDIRECT("Data!H"&amp;A49)</f>
        <v>5 - Afgerond</v>
      </c>
    </row>
    <row r="50" spans="1:6" x14ac:dyDescent="0.3">
      <c r="A50">
        <v>122</v>
      </c>
      <c r="B50" cm="1">
        <f t="array" aca="1" ref="B50" ca="1">INDIRECT("Data!A"&amp;A50)</f>
        <v>1438</v>
      </c>
      <c r="C50" s="1" cm="1">
        <f t="array" aca="1" ref="C50" ca="1">INDIRECT("Data!E"&amp;A50)</f>
        <v>43893</v>
      </c>
      <c r="D50" t="str">
        <f ca="1">IF(DATEDIF(C50,TODAY(),"d")&lt;365,TEXT(C50,"mmm"),"Over datum")</f>
        <v>Over datum</v>
      </c>
      <c r="E50" t="str">
        <f t="shared" ca="1" si="0"/>
        <v/>
      </c>
      <c r="F50" t="str" cm="1">
        <f t="array" aca="1" ref="F50" ca="1">INDIRECT("Data!H"&amp;A50)</f>
        <v>5 - Afgerond</v>
      </c>
    </row>
    <row r="51" spans="1:6" x14ac:dyDescent="0.3">
      <c r="A51">
        <v>42</v>
      </c>
      <c r="B51" cm="1">
        <f t="array" aca="1" ref="B51" ca="1">INDIRECT("Data!A"&amp;A51)</f>
        <v>1272</v>
      </c>
      <c r="C51" s="1" cm="1">
        <f t="array" aca="1" ref="C51" ca="1">INDIRECT("Data!E"&amp;A51)</f>
        <v>45450</v>
      </c>
      <c r="D51" t="str">
        <f ca="1">IF(DATEDIF(C51,TODAY(),"d")&lt;365,TEXT(C51,"mmm"),"Over datum")</f>
        <v>Jun</v>
      </c>
      <c r="E51">
        <f t="shared" ca="1" si="0"/>
        <v>23</v>
      </c>
      <c r="F51" t="str" cm="1">
        <f t="array" aca="1" ref="F51" ca="1">INDIRECT("Data!H"&amp;A51)</f>
        <v>4 - Controle door collega</v>
      </c>
    </row>
    <row r="52" spans="1:6" x14ac:dyDescent="0.3">
      <c r="A52">
        <v>85</v>
      </c>
      <c r="B52" cm="1">
        <f t="array" aca="1" ref="B52" ca="1">INDIRECT("Data!A"&amp;A52)</f>
        <v>5257</v>
      </c>
      <c r="C52" s="1" cm="1">
        <f t="array" aca="1" ref="C52" ca="1">INDIRECT("Data!E"&amp;A52)</f>
        <v>45443</v>
      </c>
      <c r="D52" t="str">
        <f ca="1">IF(DATEDIF(C52,TODAY(),"d")&lt;365,TEXT(C52,"mmm"),"Over datum")</f>
        <v>May</v>
      </c>
      <c r="E52">
        <f t="shared" ca="1" si="0"/>
        <v>22</v>
      </c>
      <c r="F52" t="str" cm="1">
        <f t="array" aca="1" ref="F52" ca="1">INDIRECT("Data!H"&amp;A52)</f>
        <v>4 - Controle door collega</v>
      </c>
    </row>
    <row r="53" spans="1:6" x14ac:dyDescent="0.3">
      <c r="A53">
        <v>144</v>
      </c>
      <c r="B53" cm="1">
        <f t="array" aca="1" ref="B53" ca="1">INDIRECT("Data!A"&amp;A53)</f>
        <v>1795</v>
      </c>
      <c r="C53" s="1" cm="1">
        <f t="array" aca="1" ref="C53" ca="1">INDIRECT("Data!E"&amp;A53)</f>
        <v>45700</v>
      </c>
      <c r="D53" t="str">
        <f ca="1">IF(DATEDIF(C53,TODAY(),"d")&lt;365,TEXT(C53,"mmm"),"Over datum")</f>
        <v>Feb</v>
      </c>
      <c r="E53">
        <f t="shared" ca="1" si="0"/>
        <v>7</v>
      </c>
      <c r="F53" t="str" cm="1">
        <f t="array" aca="1" ref="F53" ca="1">INDIRECT("Data!H"&amp;A53)</f>
        <v/>
      </c>
    </row>
    <row r="54" spans="1:6" x14ac:dyDescent="0.3">
      <c r="A54">
        <v>94</v>
      </c>
      <c r="B54" cm="1">
        <f t="array" aca="1" ref="B54" ca="1">INDIRECT("Data!A"&amp;A54)</f>
        <v>5109</v>
      </c>
      <c r="C54" s="1" cm="1">
        <f t="array" aca="1" ref="C54" ca="1">INDIRECT("Data!E"&amp;A54)</f>
        <v>43844</v>
      </c>
      <c r="D54" t="str">
        <f ca="1">IF(DATEDIF(C54,TODAY(),"d")&lt;365,TEXT(C54,"mmm"),"Over datum")</f>
        <v>Over datum</v>
      </c>
      <c r="E54" t="str">
        <f t="shared" ca="1" si="0"/>
        <v/>
      </c>
      <c r="F54" t="str" cm="1">
        <f t="array" aca="1" ref="F54" ca="1">INDIRECT("Data!H"&amp;A54)</f>
        <v>4 - Controle door collega</v>
      </c>
    </row>
    <row r="55" spans="1:6" x14ac:dyDescent="0.3">
      <c r="A55">
        <v>62</v>
      </c>
      <c r="B55" cm="1">
        <f t="array" aca="1" ref="B55" ca="1">INDIRECT("Data!A"&amp;A55)</f>
        <v>1791</v>
      </c>
      <c r="C55" s="1" cm="1">
        <f t="array" aca="1" ref="C55" ca="1">INDIRECT("Data!E"&amp;A55)</f>
        <v>45602</v>
      </c>
      <c r="D55" t="str">
        <f ca="1">IF(DATEDIF(C55,TODAY(),"d")&lt;365,TEXT(C55,"mmm"),"Over datum")</f>
        <v>Nov</v>
      </c>
      <c r="E55">
        <f t="shared" ca="1" si="0"/>
        <v>45</v>
      </c>
      <c r="F55" t="str" cm="1">
        <f t="array" aca="1" ref="F55" ca="1">INDIRECT("Data!H"&amp;A55)</f>
        <v/>
      </c>
    </row>
    <row r="56" spans="1:6" x14ac:dyDescent="0.3">
      <c r="A56">
        <v>119</v>
      </c>
      <c r="B56" cm="1">
        <f t="array" aca="1" ref="B56" ca="1">INDIRECT("Data!A"&amp;A56)</f>
        <v>4776</v>
      </c>
      <c r="C56" s="1" cm="1">
        <f t="array" aca="1" ref="C56" ca="1">INDIRECT("Data!E"&amp;A56)</f>
        <v>45637</v>
      </c>
      <c r="D56" t="str">
        <f ca="1">IF(DATEDIF(C56,TODAY(),"d")&lt;365,TEXT(C56,"mmm"),"Over datum")</f>
        <v>Dec</v>
      </c>
      <c r="E56">
        <f t="shared" ca="1" si="0"/>
        <v>50</v>
      </c>
      <c r="F56" t="str" cm="1">
        <f t="array" aca="1" ref="F56" ca="1">INDIRECT("Data!H"&amp;A56)</f>
        <v/>
      </c>
    </row>
    <row r="57" spans="1:6" x14ac:dyDescent="0.3">
      <c r="A57">
        <v>151</v>
      </c>
      <c r="B57" cm="1">
        <f t="array" aca="1" ref="B57" ca="1">INDIRECT("Data!A"&amp;A57)</f>
        <v>4485</v>
      </c>
      <c r="C57" s="1" cm="1">
        <f t="array" aca="1" ref="C57" ca="1">INDIRECT("Data!E"&amp;A57)</f>
        <v>45531</v>
      </c>
      <c r="D57" t="str">
        <f ca="1">IF(DATEDIF(C57,TODAY(),"d")&lt;365,TEXT(C57,"mmm"),"Over datum")</f>
        <v>Aug</v>
      </c>
      <c r="E57">
        <f t="shared" ca="1" si="0"/>
        <v>35</v>
      </c>
      <c r="F57" t="str" cm="1">
        <f t="array" aca="1" ref="F57" ca="1">INDIRECT("Data!H"&amp;A57)</f>
        <v/>
      </c>
    </row>
    <row r="58" spans="1:6" x14ac:dyDescent="0.3">
      <c r="A58">
        <v>145</v>
      </c>
      <c r="B58" cm="1">
        <f t="array" aca="1" ref="B58" ca="1">INDIRECT("Data!A"&amp;A58)</f>
        <v>2704</v>
      </c>
      <c r="C58" s="1" cm="1">
        <f t="array" aca="1" ref="C58" ca="1">INDIRECT("Data!E"&amp;A58)</f>
        <v>45742</v>
      </c>
      <c r="D58" t="str">
        <f ca="1">IF(DATEDIF(C58,TODAY(),"d")&lt;365,TEXT(C58,"mmm"),"Over datum")</f>
        <v>Mar</v>
      </c>
      <c r="E58">
        <f t="shared" ca="1" si="0"/>
        <v>13</v>
      </c>
      <c r="F58" t="str" cm="1">
        <f t="array" aca="1" ref="F58" ca="1">INDIRECT("Data!H"&amp;A58)</f>
        <v/>
      </c>
    </row>
    <row r="59" spans="1:6" x14ac:dyDescent="0.3">
      <c r="A59">
        <v>168</v>
      </c>
      <c r="B59" cm="1">
        <f t="array" aca="1" ref="B59" ca="1">INDIRECT("Data!A"&amp;A59)</f>
        <v>1835</v>
      </c>
      <c r="C59" s="1" cm="1">
        <f t="array" aca="1" ref="C59" ca="1">INDIRECT("Data!E"&amp;A59)</f>
        <v>45486</v>
      </c>
      <c r="D59" t="str">
        <f ca="1">IF(DATEDIF(C59,TODAY(),"d")&lt;365,TEXT(C59,"mmm"),"Over datum")</f>
        <v>Jul</v>
      </c>
      <c r="E59">
        <f t="shared" ca="1" si="0"/>
        <v>28</v>
      </c>
      <c r="F59" t="str" cm="1">
        <f t="array" aca="1" ref="F59" ca="1">INDIRECT("Data!H"&amp;A59)</f>
        <v>4 - Controle door collega</v>
      </c>
    </row>
    <row r="60" spans="1:6" x14ac:dyDescent="0.3">
      <c r="A60">
        <v>54</v>
      </c>
      <c r="B60" cm="1">
        <f t="array" aca="1" ref="B60" ca="1">INDIRECT("Data!A"&amp;A60)</f>
        <v>6960</v>
      </c>
      <c r="C60" s="1" cm="1">
        <f t="array" aca="1" ref="C60" ca="1">INDIRECT("Data!E"&amp;A60)</f>
        <v>45707</v>
      </c>
      <c r="D60" t="str">
        <f ca="1">IF(DATEDIF(C60,TODAY(),"d")&lt;365,TEXT(C60,"mmm"),"Over datum")</f>
        <v>Feb</v>
      </c>
      <c r="E60">
        <f t="shared" ca="1" si="0"/>
        <v>8</v>
      </c>
      <c r="F60" t="str" cm="1">
        <f t="array" aca="1" ref="F60" ca="1">INDIRECT("Data!H"&amp;A60)</f>
        <v/>
      </c>
    </row>
    <row r="61" spans="1:6" x14ac:dyDescent="0.3">
      <c r="A61">
        <v>114</v>
      </c>
      <c r="B61" cm="1">
        <f t="array" aca="1" ref="B61" ca="1">INDIRECT("Data!A"&amp;A61)</f>
        <v>4696</v>
      </c>
      <c r="C61" s="1" cm="1">
        <f t="array" aca="1" ref="C61" ca="1">INDIRECT("Data!E"&amp;A61)</f>
        <v>45486</v>
      </c>
      <c r="D61" t="str">
        <f ca="1">IF(DATEDIF(C61,TODAY(),"d")&lt;365,TEXT(C61,"mmm"),"Over datum")</f>
        <v>Jul</v>
      </c>
      <c r="E61">
        <f t="shared" ca="1" si="0"/>
        <v>28</v>
      </c>
      <c r="F61" t="str" cm="1">
        <f t="array" aca="1" ref="F61" ca="1">INDIRECT("Data!H"&amp;A61)</f>
        <v>4 - Controle door collega</v>
      </c>
    </row>
    <row r="62" spans="1:6" x14ac:dyDescent="0.3">
      <c r="A62">
        <v>68</v>
      </c>
      <c r="B62" cm="1">
        <f t="array" aca="1" ref="B62" ca="1">INDIRECT("Data!A"&amp;A62)</f>
        <v>6715</v>
      </c>
      <c r="C62" s="1" cm="1">
        <f t="array" aca="1" ref="C62" ca="1">INDIRECT("Data!E"&amp;A62)</f>
        <v>45453</v>
      </c>
      <c r="D62" t="str">
        <f ca="1">IF(DATEDIF(C62,TODAY(),"d")&lt;365,TEXT(C62,"mmm"),"Over datum")</f>
        <v>Jun</v>
      </c>
      <c r="E62">
        <f t="shared" ca="1" si="0"/>
        <v>24</v>
      </c>
      <c r="F62" t="str" cm="1">
        <f t="array" aca="1" ref="F62" ca="1">INDIRECT("Data!H"&amp;A62)</f>
        <v>4 - Controle door collega</v>
      </c>
    </row>
    <row r="63" spans="1:6" x14ac:dyDescent="0.3">
      <c r="A63">
        <v>164</v>
      </c>
      <c r="B63" cm="1">
        <f t="array" aca="1" ref="B63" ca="1">INDIRECT("Data!A"&amp;A63)</f>
        <v>1597</v>
      </c>
      <c r="C63" s="1" cm="1">
        <f t="array" aca="1" ref="C63" ca="1">INDIRECT("Data!E"&amp;A63)</f>
        <v>45732</v>
      </c>
      <c r="D63" t="str">
        <f ca="1">IF(DATEDIF(C63,TODAY(),"d")&lt;365,TEXT(C63,"mmm"),"Over datum")</f>
        <v>Mar</v>
      </c>
      <c r="E63">
        <f t="shared" ca="1" si="0"/>
        <v>12</v>
      </c>
      <c r="F63" t="str" cm="1">
        <f t="array" aca="1" ref="F63" ca="1">INDIRECT("Data!H"&amp;A63)</f>
        <v/>
      </c>
    </row>
    <row r="64" spans="1:6" x14ac:dyDescent="0.3">
      <c r="A64">
        <v>44</v>
      </c>
      <c r="B64" cm="1">
        <f t="array" aca="1" ref="B64" ca="1">INDIRECT("Data!A"&amp;A64)</f>
        <v>4473</v>
      </c>
      <c r="C64" s="1" cm="1">
        <f t="array" aca="1" ref="C64" ca="1">INDIRECT("Data!E"&amp;A64)</f>
        <v>45515</v>
      </c>
      <c r="D64" t="str">
        <f ca="1">IF(DATEDIF(C64,TODAY(),"d")&lt;365,TEXT(C64,"mmm"),"Over datum")</f>
        <v>Aug</v>
      </c>
      <c r="E64">
        <f t="shared" ca="1" si="0"/>
        <v>33</v>
      </c>
      <c r="F64" t="str" cm="1">
        <f t="array" aca="1" ref="F64" ca="1">INDIRECT("Data!H"&amp;A64)</f>
        <v>1 - Controle feiten</v>
      </c>
    </row>
    <row r="65" spans="1:6" x14ac:dyDescent="0.3">
      <c r="A65">
        <v>156</v>
      </c>
      <c r="B65" cm="1">
        <f t="array" aca="1" ref="B65" ca="1">INDIRECT("Data!A"&amp;A65)</f>
        <v>597</v>
      </c>
      <c r="C65" s="1" cm="1">
        <f t="array" aca="1" ref="C65" ca="1">INDIRECT("Data!E"&amp;A65)</f>
        <v>45438</v>
      </c>
      <c r="D65" t="str">
        <f ca="1">IF(DATEDIF(C65,TODAY(),"d")&lt;365,TEXT(C65,"mmm"),"Over datum")</f>
        <v>May</v>
      </c>
      <c r="E65">
        <f t="shared" ca="1" si="0"/>
        <v>22</v>
      </c>
      <c r="F65" t="str" cm="1">
        <f t="array" aca="1" ref="F65" ca="1">INDIRECT("Data!H"&amp;A65)</f>
        <v>3 - In afwachting van derden</v>
      </c>
    </row>
    <row r="66" spans="1:6" x14ac:dyDescent="0.3">
      <c r="A66">
        <v>191</v>
      </c>
      <c r="B66" cm="1">
        <f t="array" aca="1" ref="B66" ca="1">INDIRECT("Data!A"&amp;A66)</f>
        <v>3792</v>
      </c>
      <c r="C66" s="1" cm="1">
        <f t="array" aca="1" ref="C66" ca="1">INDIRECT("Data!E"&amp;A66)</f>
        <v>45605</v>
      </c>
      <c r="D66" t="str">
        <f ca="1">IF(DATEDIF(C66,TODAY(),"d")&lt;365,TEXT(C66,"mmm"),"Over datum")</f>
        <v>Nov</v>
      </c>
      <c r="E66">
        <f t="shared" ca="1" si="0"/>
        <v>45</v>
      </c>
      <c r="F66" t="str" cm="1">
        <f t="array" aca="1" ref="F66" ca="1">INDIRECT("Data!H"&amp;A66)</f>
        <v/>
      </c>
    </row>
    <row r="67" spans="1:6" x14ac:dyDescent="0.3">
      <c r="A67">
        <v>181</v>
      </c>
      <c r="B67" cm="1">
        <f t="array" aca="1" ref="B67" ca="1">INDIRECT("Data!A"&amp;A67)</f>
        <v>1381</v>
      </c>
      <c r="C67" s="1" cm="1">
        <f t="array" aca="1" ref="C67" ca="1">INDIRECT("Data!E"&amp;A67)</f>
        <v>44689</v>
      </c>
      <c r="D67" t="str">
        <f ca="1">IF(DATEDIF(C67,TODAY(),"d")&lt;365,TEXT(C67,"mmm"),"Over datum")</f>
        <v>Over datum</v>
      </c>
      <c r="E67" t="str">
        <f t="shared" ref="E67:E130" ca="1" si="3">IF(D67&lt;&gt;"Over datum",WEEKNUM(C67),"")</f>
        <v/>
      </c>
      <c r="F67" t="str" cm="1">
        <f t="array" aca="1" ref="F67" ca="1">INDIRECT("Data!H"&amp;A67)</f>
        <v>4 - Controle door collega</v>
      </c>
    </row>
    <row r="68" spans="1:6" x14ac:dyDescent="0.3">
      <c r="A68">
        <v>100</v>
      </c>
      <c r="B68" cm="1">
        <f t="array" aca="1" ref="B68" ca="1">INDIRECT("Data!A"&amp;A68)</f>
        <v>750</v>
      </c>
      <c r="C68" s="1" cm="1">
        <f t="array" aca="1" ref="C68" ca="1">INDIRECT("Data!E"&amp;A68)</f>
        <v>45528</v>
      </c>
      <c r="D68" t="str">
        <f ca="1">IF(DATEDIF(C68,TODAY(),"d")&lt;365,TEXT(C68,"mmm"),"Over datum")</f>
        <v>Aug</v>
      </c>
      <c r="E68">
        <f t="shared" ca="1" si="3"/>
        <v>34</v>
      </c>
      <c r="F68" t="str" cm="1">
        <f t="array" aca="1" ref="F68" ca="1">INDIRECT("Data!H"&amp;A68)</f>
        <v/>
      </c>
    </row>
    <row r="69" spans="1:6" x14ac:dyDescent="0.3">
      <c r="A69">
        <v>127</v>
      </c>
      <c r="B69" cm="1">
        <f t="array" aca="1" ref="B69" ca="1">INDIRECT("Data!A"&amp;A69)</f>
        <v>2943</v>
      </c>
      <c r="C69" s="1" cm="1">
        <f t="array" aca="1" ref="C69" ca="1">INDIRECT("Data!E"&amp;A69)</f>
        <v>45785</v>
      </c>
      <c r="D69" t="str">
        <f ca="1">IF(DATEDIF(C69,TODAY(),"d")&lt;365,TEXT(C69,"mmm"),"Over datum")</f>
        <v>May</v>
      </c>
      <c r="E69">
        <f t="shared" ca="1" si="3"/>
        <v>19</v>
      </c>
      <c r="F69" t="str" cm="1">
        <f t="array" aca="1" ref="F69" ca="1">INDIRECT("Data!H"&amp;A69)</f>
        <v/>
      </c>
    </row>
    <row r="70" spans="1:6" x14ac:dyDescent="0.3">
      <c r="A70">
        <v>14</v>
      </c>
      <c r="B70" cm="1">
        <f t="array" aca="1" ref="B70" ca="1">INDIRECT("Data!A"&amp;A70)</f>
        <v>6025</v>
      </c>
      <c r="C70" s="1" cm="1">
        <f t="array" aca="1" ref="C70" ca="1">INDIRECT("Data!E"&amp;A70)</f>
        <v>45766</v>
      </c>
      <c r="D70" t="str">
        <f ca="1">IF(DATEDIF(C70,TODAY(),"d")&lt;365,TEXT(C70,"mmm"),"Over datum")</f>
        <v>Apr</v>
      </c>
      <c r="E70">
        <f t="shared" ca="1" si="3"/>
        <v>16</v>
      </c>
      <c r="F70" t="str" cm="1">
        <f t="array" aca="1" ref="F70" ca="1">INDIRECT("Data!H"&amp;A70)</f>
        <v/>
      </c>
    </row>
    <row r="71" spans="1:6" x14ac:dyDescent="0.3">
      <c r="A71">
        <v>192</v>
      </c>
      <c r="B71" cm="1">
        <f t="array" aca="1" ref="B71" ca="1">INDIRECT("Data!A"&amp;A71)</f>
        <v>6902</v>
      </c>
      <c r="C71" s="1" cm="1">
        <f t="array" aca="1" ref="C71" ca="1">INDIRECT("Data!E"&amp;A71)</f>
        <v>45715</v>
      </c>
      <c r="D71" t="str">
        <f ca="1">IF(DATEDIF(C71,TODAY(),"d")&lt;365,TEXT(C71,"mmm"),"Over datum")</f>
        <v>Feb</v>
      </c>
      <c r="E71">
        <f t="shared" ca="1" si="3"/>
        <v>9</v>
      </c>
      <c r="F71" t="str" cm="1">
        <f t="array" aca="1" ref="F71" ca="1">INDIRECT("Data!H"&amp;A71)</f>
        <v/>
      </c>
    </row>
    <row r="72" spans="1:6" x14ac:dyDescent="0.3">
      <c r="A72">
        <v>121</v>
      </c>
      <c r="B72" cm="1">
        <f t="array" aca="1" ref="B72" ca="1">INDIRECT("Data!A"&amp;A72)</f>
        <v>976</v>
      </c>
      <c r="C72" s="1" cm="1">
        <f t="array" aca="1" ref="C72" ca="1">INDIRECT("Data!E"&amp;A72)</f>
        <v>45774</v>
      </c>
      <c r="D72" t="str">
        <f ca="1">IF(DATEDIF(C72,TODAY(),"d")&lt;365,TEXT(C72,"mmm"),"Over datum")</f>
        <v>Apr</v>
      </c>
      <c r="E72">
        <f t="shared" ca="1" si="3"/>
        <v>18</v>
      </c>
      <c r="F72" t="str" cm="1">
        <f t="array" aca="1" ref="F72" ca="1">INDIRECT("Data!H"&amp;A72)</f>
        <v/>
      </c>
    </row>
    <row r="73" spans="1:6" x14ac:dyDescent="0.3">
      <c r="A73">
        <v>141</v>
      </c>
      <c r="B73" cm="1">
        <f t="array" aca="1" ref="B73" ca="1">INDIRECT("Data!A"&amp;A73)</f>
        <v>6126</v>
      </c>
      <c r="C73" s="1" cm="1">
        <f t="array" aca="1" ref="C73" ca="1">INDIRECT("Data!E"&amp;A73)</f>
        <v>45741</v>
      </c>
      <c r="D73" t="str">
        <f ca="1">IF(DATEDIF(C73,TODAY(),"d")&lt;365,TEXT(C73,"mmm"),"Over datum")</f>
        <v>Mar</v>
      </c>
      <c r="E73">
        <f t="shared" ca="1" si="3"/>
        <v>13</v>
      </c>
      <c r="F73" t="str" cm="1">
        <f t="array" aca="1" ref="F73" ca="1">INDIRECT("Data!H"&amp;A73)</f>
        <v/>
      </c>
    </row>
    <row r="74" spans="1:6" x14ac:dyDescent="0.3">
      <c r="A74">
        <v>39</v>
      </c>
      <c r="B74" cm="1">
        <f t="array" aca="1" ref="B74" ca="1">INDIRECT("Data!A"&amp;A74)</f>
        <v>5434</v>
      </c>
      <c r="C74" s="1" cm="1">
        <f t="array" aca="1" ref="C74" ca="1">INDIRECT("Data!E"&amp;A74)</f>
        <v>45587</v>
      </c>
      <c r="D74" t="str">
        <f ca="1">IF(DATEDIF(C74,TODAY(),"d")&lt;365,TEXT(C74,"mmm"),"Over datum")</f>
        <v>Oct</v>
      </c>
      <c r="E74">
        <f t="shared" ca="1" si="3"/>
        <v>43</v>
      </c>
      <c r="F74" t="str" cm="1">
        <f t="array" aca="1" ref="F74" ca="1">INDIRECT("Data!H"&amp;A74)</f>
        <v/>
      </c>
    </row>
    <row r="75" spans="1:6" x14ac:dyDescent="0.3">
      <c r="A75">
        <v>150</v>
      </c>
      <c r="B75" cm="1">
        <f t="array" aca="1" ref="B75" ca="1">INDIRECT("Data!A"&amp;A75)</f>
        <v>4396</v>
      </c>
      <c r="C75" s="1" cm="1">
        <f t="array" aca="1" ref="C75" ca="1">INDIRECT("Data!E"&amp;A75)</f>
        <v>45760</v>
      </c>
      <c r="D75" t="str">
        <f ca="1">IF(DATEDIF(C75,TODAY(),"d")&lt;365,TEXT(C75,"mmm"),"Over datum")</f>
        <v>Apr</v>
      </c>
      <c r="E75">
        <f t="shared" ca="1" si="3"/>
        <v>16</v>
      </c>
      <c r="F75" t="str" cm="1">
        <f t="array" aca="1" ref="F75" ca="1">INDIRECT("Data!H"&amp;A75)</f>
        <v/>
      </c>
    </row>
    <row r="76" spans="1:6" x14ac:dyDescent="0.3">
      <c r="A76">
        <v>193</v>
      </c>
      <c r="B76" cm="1">
        <f t="array" aca="1" ref="B76" ca="1">INDIRECT("Data!A"&amp;A76)</f>
        <v>2018</v>
      </c>
      <c r="C76" s="1" cm="1">
        <f t="array" aca="1" ref="C76" ca="1">INDIRECT("Data!E"&amp;A76)</f>
        <v>45741</v>
      </c>
      <c r="D76" t="str">
        <f ca="1">IF(DATEDIF(C76,TODAY(),"d")&lt;365,TEXT(C76,"mmm"),"Over datum")</f>
        <v>Mar</v>
      </c>
      <c r="E76">
        <f t="shared" ca="1" si="3"/>
        <v>13</v>
      </c>
      <c r="F76" t="str" cm="1">
        <f t="array" aca="1" ref="F76" ca="1">INDIRECT("Data!H"&amp;A76)</f>
        <v/>
      </c>
    </row>
    <row r="77" spans="1:6" x14ac:dyDescent="0.3">
      <c r="A77">
        <v>160</v>
      </c>
      <c r="B77" cm="1">
        <f t="array" aca="1" ref="B77" ca="1">INDIRECT("Data!A"&amp;A77)</f>
        <v>617</v>
      </c>
      <c r="C77" s="1" cm="1">
        <f t="array" aca="1" ref="C77" ca="1">INDIRECT("Data!E"&amp;A77)</f>
        <v>45636</v>
      </c>
      <c r="D77" t="str">
        <f ca="1">IF(DATEDIF(C77,TODAY(),"d")&lt;365,TEXT(C77,"mmm"),"Over datum")</f>
        <v>Dec</v>
      </c>
      <c r="E77">
        <f t="shared" ca="1" si="3"/>
        <v>50</v>
      </c>
      <c r="F77" t="str" cm="1">
        <f t="array" aca="1" ref="F77" ca="1">INDIRECT("Data!H"&amp;A77)</f>
        <v/>
      </c>
    </row>
    <row r="78" spans="1:6" x14ac:dyDescent="0.3">
      <c r="A78">
        <v>161</v>
      </c>
      <c r="B78" cm="1">
        <f t="array" aca="1" ref="B78" ca="1">INDIRECT("Data!A"&amp;A78)</f>
        <v>6076</v>
      </c>
      <c r="C78" s="1" cm="1">
        <f t="array" aca="1" ref="C78" ca="1">INDIRECT("Data!E"&amp;A78)</f>
        <v>44243</v>
      </c>
      <c r="D78" t="str">
        <f ca="1">IF(DATEDIF(C78,TODAY(),"d")&lt;365,TEXT(C78,"mmm"),"Over datum")</f>
        <v>Over datum</v>
      </c>
      <c r="E78" t="str">
        <f t="shared" ca="1" si="3"/>
        <v/>
      </c>
      <c r="F78" t="str" cm="1">
        <f t="array" aca="1" ref="F78" ca="1">INDIRECT("Data!H"&amp;A78)</f>
        <v>3 - In afwachting van derden</v>
      </c>
    </row>
    <row r="79" spans="1:6" x14ac:dyDescent="0.3">
      <c r="A79">
        <v>196</v>
      </c>
      <c r="B79" cm="1">
        <f t="array" aca="1" ref="B79" ca="1">INDIRECT("Data!A"&amp;A79)</f>
        <v>703</v>
      </c>
      <c r="C79" s="1" cm="1">
        <f t="array" aca="1" ref="C79" ca="1">INDIRECT("Data!E"&amp;A79)</f>
        <v>45755</v>
      </c>
      <c r="D79" t="str">
        <f ca="1">IF(DATEDIF(C79,TODAY(),"d")&lt;365,TEXT(C79,"mmm"),"Over datum")</f>
        <v>Apr</v>
      </c>
      <c r="E79">
        <f t="shared" ca="1" si="3"/>
        <v>15</v>
      </c>
      <c r="F79" t="str" cm="1">
        <f t="array" aca="1" ref="F79" ca="1">INDIRECT("Data!H"&amp;A79)</f>
        <v/>
      </c>
    </row>
    <row r="80" spans="1:6" x14ac:dyDescent="0.3">
      <c r="A80">
        <v>110</v>
      </c>
      <c r="B80" cm="1">
        <f t="array" aca="1" ref="B80" ca="1">INDIRECT("Data!A"&amp;A80)</f>
        <v>4149</v>
      </c>
      <c r="C80" s="1" cm="1">
        <f t="array" aca="1" ref="C80" ca="1">INDIRECT("Data!E"&amp;A80)</f>
        <v>45452</v>
      </c>
      <c r="D80" t="str">
        <f ca="1">IF(DATEDIF(C80,TODAY(),"d")&lt;365,TEXT(C80,"mmm"),"Over datum")</f>
        <v>Jun</v>
      </c>
      <c r="E80">
        <f t="shared" ca="1" si="3"/>
        <v>24</v>
      </c>
      <c r="F80" t="str" cm="1">
        <f t="array" aca="1" ref="F80" ca="1">INDIRECT("Data!H"&amp;A80)</f>
        <v>3 - In afwachting van derden</v>
      </c>
    </row>
    <row r="81" spans="1:6" x14ac:dyDescent="0.3">
      <c r="A81">
        <v>40</v>
      </c>
      <c r="B81" cm="1">
        <f t="array" aca="1" ref="B81" ca="1">INDIRECT("Data!A"&amp;A81)</f>
        <v>2620</v>
      </c>
      <c r="C81" s="1" cm="1">
        <f t="array" aca="1" ref="C81" ca="1">INDIRECT("Data!E"&amp;A81)</f>
        <v>45648</v>
      </c>
      <c r="D81" t="str">
        <f ca="1">IF(DATEDIF(C81,TODAY(),"d")&lt;365,TEXT(C81,"mmm"),"Over datum")</f>
        <v>Dec</v>
      </c>
      <c r="E81">
        <f t="shared" ca="1" si="3"/>
        <v>52</v>
      </c>
      <c r="F81" t="str" cm="1">
        <f t="array" aca="1" ref="F81" ca="1">INDIRECT("Data!H"&amp;A81)</f>
        <v/>
      </c>
    </row>
    <row r="82" spans="1:6" x14ac:dyDescent="0.3">
      <c r="A82">
        <v>116</v>
      </c>
      <c r="B82" cm="1">
        <f t="array" aca="1" ref="B82" ca="1">INDIRECT("Data!A"&amp;A82)</f>
        <v>6689</v>
      </c>
      <c r="C82" s="1" cm="1">
        <f t="array" aca="1" ref="C82" ca="1">INDIRECT("Data!E"&amp;A82)</f>
        <v>44168</v>
      </c>
      <c r="D82" t="str">
        <f ca="1">IF(DATEDIF(C82,TODAY(),"d")&lt;365,TEXT(C82,"mmm"),"Over datum")</f>
        <v>Over datum</v>
      </c>
      <c r="E82" t="str">
        <f t="shared" ca="1" si="3"/>
        <v/>
      </c>
      <c r="F82" t="str" cm="1">
        <f t="array" aca="1" ref="F82" ca="1">INDIRECT("Data!H"&amp;A82)</f>
        <v>3 - In afwachting van derden</v>
      </c>
    </row>
    <row r="83" spans="1:6" x14ac:dyDescent="0.3">
      <c r="A83">
        <v>138</v>
      </c>
      <c r="B83" cm="1">
        <f t="array" aca="1" ref="B83" ca="1">INDIRECT("Data!A"&amp;A83)</f>
        <v>4783</v>
      </c>
      <c r="C83" s="1" cm="1">
        <f t="array" aca="1" ref="C83" ca="1">INDIRECT("Data!E"&amp;A83)</f>
        <v>45746</v>
      </c>
      <c r="D83" t="str">
        <f ca="1">IF(DATEDIF(C83,TODAY(),"d")&lt;365,TEXT(C83,"mmm"),"Over datum")</f>
        <v>Mar</v>
      </c>
      <c r="E83">
        <f t="shared" ca="1" si="3"/>
        <v>14</v>
      </c>
      <c r="F83" t="str" cm="1">
        <f t="array" aca="1" ref="F83" ca="1">INDIRECT("Data!H"&amp;A83)</f>
        <v/>
      </c>
    </row>
    <row r="84" spans="1:6" x14ac:dyDescent="0.3">
      <c r="A84">
        <v>99</v>
      </c>
      <c r="B84" cm="1">
        <f t="array" aca="1" ref="B84" ca="1">INDIRECT("Data!A"&amp;A84)</f>
        <v>1182</v>
      </c>
      <c r="C84" s="1" cm="1">
        <f t="array" aca="1" ref="C84" ca="1">INDIRECT("Data!E"&amp;A84)</f>
        <v>45612</v>
      </c>
      <c r="D84" t="str">
        <f ca="1">IF(DATEDIF(C84,TODAY(),"d")&lt;365,TEXT(C84,"mmm"),"Over datum")</f>
        <v>Nov</v>
      </c>
      <c r="E84">
        <f t="shared" ca="1" si="3"/>
        <v>46</v>
      </c>
      <c r="F84" t="str" cm="1">
        <f t="array" aca="1" ref="F84" ca="1">INDIRECT("Data!H"&amp;A84)</f>
        <v/>
      </c>
    </row>
    <row r="85" spans="1:6" x14ac:dyDescent="0.3">
      <c r="A85">
        <v>106</v>
      </c>
      <c r="B85" cm="1">
        <f t="array" aca="1" ref="B85" ca="1">INDIRECT("Data!A"&amp;A85)</f>
        <v>579</v>
      </c>
      <c r="C85" s="1" cm="1">
        <f t="array" aca="1" ref="C85" ca="1">INDIRECT("Data!E"&amp;A85)</f>
        <v>44140</v>
      </c>
      <c r="D85" t="str">
        <f ca="1">IF(DATEDIF(C85,TODAY(),"d")&lt;365,TEXT(C85,"mmm"),"Over datum")</f>
        <v>Over datum</v>
      </c>
      <c r="E85" t="str">
        <f t="shared" ca="1" si="3"/>
        <v/>
      </c>
      <c r="F85" t="str" cm="1">
        <f t="array" aca="1" ref="F85" ca="1">INDIRECT("Data!H"&amp;A85)</f>
        <v/>
      </c>
    </row>
    <row r="86" spans="1:6" x14ac:dyDescent="0.3">
      <c r="A86">
        <v>174</v>
      </c>
      <c r="B86" cm="1">
        <f t="array" aca="1" ref="B86" ca="1">INDIRECT("Data!A"&amp;A86)</f>
        <v>644</v>
      </c>
      <c r="C86" s="1" cm="1">
        <f t="array" aca="1" ref="C86" ca="1">INDIRECT("Data!E"&amp;A86)</f>
        <v>45647</v>
      </c>
      <c r="D86" t="str">
        <f ca="1">IF(DATEDIF(C86,TODAY(),"d")&lt;365,TEXT(C86,"mmm"),"Over datum")</f>
        <v>Dec</v>
      </c>
      <c r="E86">
        <f t="shared" ca="1" si="3"/>
        <v>51</v>
      </c>
      <c r="F86" t="str" cm="1">
        <f t="array" aca="1" ref="F86" ca="1">INDIRECT("Data!H"&amp;A86)</f>
        <v/>
      </c>
    </row>
    <row r="87" spans="1:6" x14ac:dyDescent="0.3">
      <c r="A87">
        <v>26</v>
      </c>
      <c r="B87" cm="1">
        <f t="array" aca="1" ref="B87" ca="1">INDIRECT("Data!A"&amp;A87)</f>
        <v>973</v>
      </c>
      <c r="C87" s="1" cm="1">
        <f t="array" aca="1" ref="C87" ca="1">INDIRECT("Data!E"&amp;A87)</f>
        <v>45740</v>
      </c>
      <c r="D87" t="str">
        <f ca="1">IF(DATEDIF(C87,TODAY(),"d")&lt;365,TEXT(C87,"mmm"),"Over datum")</f>
        <v>Mar</v>
      </c>
      <c r="E87">
        <f t="shared" ca="1" si="3"/>
        <v>13</v>
      </c>
      <c r="F87" t="str" cm="1">
        <f t="array" aca="1" ref="F87" ca="1">INDIRECT("Data!H"&amp;A87)</f>
        <v/>
      </c>
    </row>
    <row r="88" spans="1:6" x14ac:dyDescent="0.3">
      <c r="A88">
        <v>75</v>
      </c>
      <c r="B88" cm="1">
        <f t="array" aca="1" ref="B88" ca="1">INDIRECT("Data!A"&amp;A88)</f>
        <v>5847</v>
      </c>
      <c r="C88" s="1" cm="1">
        <f t="array" aca="1" ref="C88" ca="1">INDIRECT("Data!E"&amp;A88)</f>
        <v>45436</v>
      </c>
      <c r="D88" t="str">
        <f ca="1">IF(DATEDIF(C88,TODAY(),"d")&lt;365,TEXT(C88,"mmm"),"Over datum")</f>
        <v>May</v>
      </c>
      <c r="E88">
        <f t="shared" ca="1" si="3"/>
        <v>21</v>
      </c>
      <c r="F88" t="str" cm="1">
        <f t="array" aca="1" ref="F88" ca="1">INDIRECT("Data!H"&amp;A88)</f>
        <v>2 - Controle taalgebruik</v>
      </c>
    </row>
    <row r="89" spans="1:6" x14ac:dyDescent="0.3">
      <c r="A89">
        <v>93</v>
      </c>
      <c r="B89" cm="1">
        <f t="array" aca="1" ref="B89" ca="1">INDIRECT("Data!A"&amp;A89)</f>
        <v>6754</v>
      </c>
      <c r="C89" s="1" cm="1">
        <f t="array" aca="1" ref="C89" ca="1">INDIRECT("Data!E"&amp;A89)</f>
        <v>45712</v>
      </c>
      <c r="D89" t="str">
        <f ca="1">IF(DATEDIF(C89,TODAY(),"d")&lt;365,TEXT(C89,"mmm"),"Over datum")</f>
        <v>Feb</v>
      </c>
      <c r="E89">
        <f t="shared" ca="1" si="3"/>
        <v>9</v>
      </c>
      <c r="F89" t="str" cm="1">
        <f t="array" aca="1" ref="F89" ca="1">INDIRECT("Data!H"&amp;A89)</f>
        <v/>
      </c>
    </row>
    <row r="90" spans="1:6" x14ac:dyDescent="0.3">
      <c r="A90">
        <v>134</v>
      </c>
      <c r="B90" cm="1">
        <f t="array" aca="1" ref="B90" ca="1">INDIRECT("Data!A"&amp;A90)</f>
        <v>145</v>
      </c>
      <c r="C90" s="1" cm="1">
        <f t="array" aca="1" ref="C90" ca="1">INDIRECT("Data!E"&amp;A90)</f>
        <v>45438</v>
      </c>
      <c r="D90" t="str">
        <f ca="1">IF(DATEDIF(C90,TODAY(),"d")&lt;365,TEXT(C90,"mmm"),"Over datum")</f>
        <v>May</v>
      </c>
      <c r="E90">
        <f t="shared" ca="1" si="3"/>
        <v>22</v>
      </c>
      <c r="F90" t="str" cm="1">
        <f t="array" aca="1" ref="F90" ca="1">INDIRECT("Data!H"&amp;A90)</f>
        <v>2 - Controle taalgebruik</v>
      </c>
    </row>
    <row r="91" spans="1:6" x14ac:dyDescent="0.3">
      <c r="A91">
        <v>27</v>
      </c>
      <c r="B91" cm="1">
        <f t="array" aca="1" ref="B91" ca="1">INDIRECT("Data!A"&amp;A91)</f>
        <v>6092</v>
      </c>
      <c r="C91" s="1" cm="1">
        <f t="array" aca="1" ref="C91" ca="1">INDIRECT("Data!E"&amp;A91)</f>
        <v>45445</v>
      </c>
      <c r="D91" t="str">
        <f ca="1">IF(DATEDIF(C91,TODAY(),"d")&lt;365,TEXT(C91,"mmm"),"Over datum")</f>
        <v>Jun</v>
      </c>
      <c r="E91">
        <f t="shared" ca="1" si="3"/>
        <v>23</v>
      </c>
      <c r="F91" t="str" cm="1">
        <f t="array" aca="1" ref="F91" ca="1">INDIRECT("Data!H"&amp;A91)</f>
        <v>5 - Afgerond</v>
      </c>
    </row>
    <row r="92" spans="1:6" x14ac:dyDescent="0.3">
      <c r="A92">
        <v>46</v>
      </c>
      <c r="B92" cm="1">
        <f t="array" aca="1" ref="B92" ca="1">INDIRECT("Data!A"&amp;A92)</f>
        <v>2764</v>
      </c>
      <c r="C92" s="1" cm="1">
        <f t="array" aca="1" ref="C92" ca="1">INDIRECT("Data!E"&amp;A92)</f>
        <v>45681</v>
      </c>
      <c r="D92" t="str">
        <f ca="1">IF(DATEDIF(C92,TODAY(),"d")&lt;365,TEXT(C92,"mmm"),"Over datum")</f>
        <v>Jan</v>
      </c>
      <c r="E92">
        <f t="shared" ca="1" si="3"/>
        <v>4</v>
      </c>
      <c r="F92" t="str" cm="1">
        <f t="array" aca="1" ref="F92" ca="1">INDIRECT("Data!H"&amp;A92)</f>
        <v/>
      </c>
    </row>
    <row r="93" spans="1:6" x14ac:dyDescent="0.3">
      <c r="A93">
        <v>104</v>
      </c>
      <c r="B93" cm="1">
        <f t="array" aca="1" ref="B93" ca="1">INDIRECT("Data!A"&amp;A93)</f>
        <v>113</v>
      </c>
      <c r="C93" s="1" cm="1">
        <f t="array" aca="1" ref="C93" ca="1">INDIRECT("Data!E"&amp;A93)</f>
        <v>45550</v>
      </c>
      <c r="D93" t="str">
        <f ca="1">IF(DATEDIF(C93,TODAY(),"d")&lt;365,TEXT(C93,"mmm"),"Over datum")</f>
        <v>Sep</v>
      </c>
      <c r="E93">
        <f t="shared" ca="1" si="3"/>
        <v>38</v>
      </c>
      <c r="F93" t="str" cm="1">
        <f t="array" aca="1" ref="F93" ca="1">INDIRECT("Data!H"&amp;A93)</f>
        <v/>
      </c>
    </row>
    <row r="94" spans="1:6" x14ac:dyDescent="0.3">
      <c r="A94">
        <v>108</v>
      </c>
      <c r="B94" cm="1">
        <f t="array" aca="1" ref="B94" ca="1">INDIRECT("Data!A"&amp;A94)</f>
        <v>1612</v>
      </c>
      <c r="C94" s="1" cm="1">
        <f t="array" aca="1" ref="C94" ca="1">INDIRECT("Data!E"&amp;A94)</f>
        <v>45752</v>
      </c>
      <c r="D94" t="str">
        <f ca="1">IF(DATEDIF(C94,TODAY(),"d")&lt;365,TEXT(C94,"mmm"),"Over datum")</f>
        <v>Apr</v>
      </c>
      <c r="E94">
        <f t="shared" ca="1" si="3"/>
        <v>14</v>
      </c>
      <c r="F94" t="str" cm="1">
        <f t="array" aca="1" ref="F94" ca="1">INDIRECT("Data!H"&amp;A94)</f>
        <v/>
      </c>
    </row>
    <row r="95" spans="1:6" x14ac:dyDescent="0.3">
      <c r="A95">
        <v>152</v>
      </c>
      <c r="B95" cm="1">
        <f t="array" aca="1" ref="B95" ca="1">INDIRECT("Data!A"&amp;A95)</f>
        <v>2604</v>
      </c>
      <c r="C95" s="1" cm="1">
        <f t="array" aca="1" ref="C95" ca="1">INDIRECT("Data!E"&amp;A95)</f>
        <v>45526</v>
      </c>
      <c r="D95" t="str">
        <f ca="1">IF(DATEDIF(C95,TODAY(),"d")&lt;365,TEXT(C95,"mmm"),"Over datum")</f>
        <v>Aug</v>
      </c>
      <c r="E95">
        <f t="shared" ca="1" si="3"/>
        <v>34</v>
      </c>
      <c r="F95" t="str" cm="1">
        <f t="array" aca="1" ref="F95" ca="1">INDIRECT("Data!H"&amp;A95)</f>
        <v/>
      </c>
    </row>
    <row r="96" spans="1:6" x14ac:dyDescent="0.3">
      <c r="A96">
        <v>136</v>
      </c>
      <c r="B96" cm="1">
        <f t="array" aca="1" ref="B96" ca="1">INDIRECT("Data!A"&amp;A96)</f>
        <v>5600</v>
      </c>
      <c r="C96" s="1" cm="1">
        <f t="array" aca="1" ref="C96" ca="1">INDIRECT("Data!E"&amp;A96)</f>
        <v>44454</v>
      </c>
      <c r="D96" t="str">
        <f ca="1">IF(DATEDIF(C96,TODAY(),"d")&lt;365,TEXT(C96,"mmm"),"Over datum")</f>
        <v>Over datum</v>
      </c>
      <c r="E96" t="str">
        <f t="shared" ca="1" si="3"/>
        <v/>
      </c>
      <c r="F96" t="str" cm="1">
        <f t="array" aca="1" ref="F96" ca="1">INDIRECT("Data!H"&amp;A96)</f>
        <v>1 - Controle feiten</v>
      </c>
    </row>
    <row r="97" spans="1:6" x14ac:dyDescent="0.3">
      <c r="A97">
        <v>35</v>
      </c>
      <c r="B97" cm="1">
        <f t="array" aca="1" ref="B97" ca="1">INDIRECT("Data!A"&amp;A97)</f>
        <v>4444</v>
      </c>
      <c r="C97" s="1" cm="1">
        <f t="array" aca="1" ref="C97" ca="1">INDIRECT("Data!E"&amp;A97)</f>
        <v>45464</v>
      </c>
      <c r="D97" t="str">
        <f ca="1">IF(DATEDIF(C97,TODAY(),"d")&lt;365,TEXT(C97,"mmm"),"Over datum")</f>
        <v>Jun</v>
      </c>
      <c r="E97">
        <f t="shared" ca="1" si="3"/>
        <v>25</v>
      </c>
      <c r="F97" t="str" cm="1">
        <f t="array" aca="1" ref="F97" ca="1">INDIRECT("Data!H"&amp;A97)</f>
        <v/>
      </c>
    </row>
    <row r="98" spans="1:6" x14ac:dyDescent="0.3">
      <c r="A98">
        <v>123</v>
      </c>
      <c r="B98" cm="1">
        <f t="array" aca="1" ref="B98" ca="1">INDIRECT("Data!A"&amp;A98)</f>
        <v>6226</v>
      </c>
      <c r="C98" s="1" cm="1">
        <f t="array" aca="1" ref="C98" ca="1">INDIRECT("Data!E"&amp;A98)</f>
        <v>45263</v>
      </c>
      <c r="D98" t="str">
        <f ca="1">IF(DATEDIF(C98,TODAY(),"d")&lt;365,TEXT(C98,"mmm"),"Over datum")</f>
        <v>Over datum</v>
      </c>
      <c r="E98" t="str">
        <f t="shared" ca="1" si="3"/>
        <v/>
      </c>
      <c r="F98" t="str" cm="1">
        <f t="array" aca="1" ref="F98" ca="1">INDIRECT("Data!H"&amp;A98)</f>
        <v/>
      </c>
    </row>
    <row r="99" spans="1:6" x14ac:dyDescent="0.3">
      <c r="A99">
        <v>170</v>
      </c>
      <c r="B99" cm="1">
        <f t="array" aca="1" ref="B99" ca="1">INDIRECT("Data!A"&amp;A99)</f>
        <v>3778</v>
      </c>
      <c r="C99" s="1" cm="1">
        <f t="array" aca="1" ref="C99" ca="1">INDIRECT("Data!E"&amp;A99)</f>
        <v>45648</v>
      </c>
      <c r="D99" t="str">
        <f ca="1">IF(DATEDIF(C99,TODAY(),"d")&lt;365,TEXT(C99,"mmm"),"Over datum")</f>
        <v>Dec</v>
      </c>
      <c r="E99">
        <f t="shared" ca="1" si="3"/>
        <v>52</v>
      </c>
      <c r="F99" t="str" cm="1">
        <f t="array" aca="1" ref="F99" ca="1">INDIRECT("Data!H"&amp;A99)</f>
        <v/>
      </c>
    </row>
    <row r="100" spans="1:6" x14ac:dyDescent="0.3">
      <c r="A100">
        <v>2</v>
      </c>
      <c r="B100" cm="1">
        <f t="array" aca="1" ref="B100" ca="1">INDIRECT("Data!A"&amp;A100)</f>
        <v>4049</v>
      </c>
      <c r="C100" s="1" cm="1">
        <f t="array" aca="1" ref="C100" ca="1">INDIRECT("Data!E"&amp;A100)</f>
        <v>45672</v>
      </c>
      <c r="D100" t="str">
        <f ca="1">IF(DATEDIF(C100,TODAY(),"d")&lt;365,TEXT(C100,"mmm"),"Over datum")</f>
        <v>Jan</v>
      </c>
      <c r="E100">
        <f t="shared" ca="1" si="3"/>
        <v>3</v>
      </c>
      <c r="F100" t="str" cm="1">
        <f t="array" aca="1" ref="F100" ca="1">INDIRECT("Data!H"&amp;A100)</f>
        <v/>
      </c>
    </row>
    <row r="101" spans="1:6" x14ac:dyDescent="0.3">
      <c r="A101">
        <v>30</v>
      </c>
      <c r="B101" cm="1">
        <f t="array" aca="1" ref="B101" ca="1">INDIRECT("Data!A"&amp;A101)</f>
        <v>1970</v>
      </c>
      <c r="C101" s="1" cm="1">
        <f t="array" aca="1" ref="C101" ca="1">INDIRECT("Data!E"&amp;A101)</f>
        <v>45581</v>
      </c>
      <c r="D101" t="str">
        <f ca="1">IF(DATEDIF(C101,TODAY(),"d")&lt;365,TEXT(C101,"mmm"),"Over datum")</f>
        <v>Oct</v>
      </c>
      <c r="E101">
        <f t="shared" ca="1" si="3"/>
        <v>42</v>
      </c>
      <c r="F101" t="str" cm="1">
        <f t="array" aca="1" ref="F101" ca="1">INDIRECT("Data!H"&amp;A101)</f>
        <v/>
      </c>
    </row>
    <row r="102" spans="1:6" x14ac:dyDescent="0.3">
      <c r="A102">
        <v>194</v>
      </c>
      <c r="B102" cm="1">
        <f t="array" aca="1" ref="B102" ca="1">INDIRECT("Data!A"&amp;A102)</f>
        <v>3594</v>
      </c>
      <c r="C102" s="1" cm="1">
        <f t="array" aca="1" ref="C102" ca="1">INDIRECT("Data!E"&amp;A102)</f>
        <v>45759</v>
      </c>
      <c r="D102" t="str">
        <f ca="1">IF(DATEDIF(C102,TODAY(),"d")&lt;365,TEXT(C102,"mmm"),"Over datum")</f>
        <v>Apr</v>
      </c>
      <c r="E102">
        <f t="shared" ca="1" si="3"/>
        <v>15</v>
      </c>
      <c r="F102" t="str" cm="1">
        <f t="array" aca="1" ref="F102" ca="1">INDIRECT("Data!H"&amp;A102)</f>
        <v/>
      </c>
    </row>
    <row r="103" spans="1:6" x14ac:dyDescent="0.3">
      <c r="A103">
        <v>176</v>
      </c>
      <c r="B103" cm="1">
        <f t="array" aca="1" ref="B103" ca="1">INDIRECT("Data!A"&amp;A103)</f>
        <v>5864</v>
      </c>
      <c r="C103" s="1" cm="1">
        <f t="array" aca="1" ref="C103" ca="1">INDIRECT("Data!E"&amp;A103)</f>
        <v>45176</v>
      </c>
      <c r="D103" t="str">
        <f ca="1">IF(DATEDIF(C103,TODAY(),"d")&lt;365,TEXT(C103,"mmm"),"Over datum")</f>
        <v>Over datum</v>
      </c>
      <c r="E103" t="str">
        <f t="shared" ca="1" si="3"/>
        <v/>
      </c>
      <c r="F103" t="str" cm="1">
        <f t="array" aca="1" ref="F103" ca="1">INDIRECT("Data!H"&amp;A103)</f>
        <v>2 - Controle taalgebruik</v>
      </c>
    </row>
    <row r="104" spans="1:6" x14ac:dyDescent="0.3">
      <c r="A104">
        <v>49</v>
      </c>
      <c r="B104" cm="1">
        <f t="array" aca="1" ref="B104" ca="1">INDIRECT("Data!A"&amp;A104)</f>
        <v>3103</v>
      </c>
      <c r="C104" s="1" cm="1">
        <f t="array" aca="1" ref="C104" ca="1">INDIRECT("Data!E"&amp;A104)</f>
        <v>45534</v>
      </c>
      <c r="D104" t="str">
        <f ca="1">IF(DATEDIF(C104,TODAY(),"d")&lt;365,TEXT(C104,"mmm"),"Over datum")</f>
        <v>Aug</v>
      </c>
      <c r="E104">
        <f t="shared" ca="1" si="3"/>
        <v>35</v>
      </c>
      <c r="F104" t="str" cm="1">
        <f t="array" aca="1" ref="F104" ca="1">INDIRECT("Data!H"&amp;A104)</f>
        <v/>
      </c>
    </row>
    <row r="105" spans="1:6" x14ac:dyDescent="0.3">
      <c r="A105">
        <v>201</v>
      </c>
      <c r="B105" cm="1">
        <f t="array" aca="1" ref="B105" ca="1">INDIRECT("Data!A"&amp;A105)</f>
        <v>2442</v>
      </c>
      <c r="C105" s="1" cm="1">
        <f t="array" aca="1" ref="C105" ca="1">INDIRECT("Data!E"&amp;A105)</f>
        <v>45740</v>
      </c>
      <c r="D105" t="str">
        <f ca="1">IF(DATEDIF(C105,TODAY(),"d")&lt;365,TEXT(C105,"mmm"),"Over datum")</f>
        <v>Mar</v>
      </c>
      <c r="E105">
        <f t="shared" ca="1" si="3"/>
        <v>13</v>
      </c>
      <c r="F105" t="str" cm="1">
        <f t="array" aca="1" ref="F105" ca="1">INDIRECT("Data!H"&amp;A105)</f>
        <v/>
      </c>
    </row>
    <row r="106" spans="1:6" x14ac:dyDescent="0.3">
      <c r="A106">
        <v>50</v>
      </c>
      <c r="B106" cm="1">
        <f t="array" aca="1" ref="B106" ca="1">INDIRECT("Data!A"&amp;A106)</f>
        <v>4638</v>
      </c>
      <c r="C106" s="1" cm="1">
        <f t="array" aca="1" ref="C106" ca="1">INDIRECT("Data!E"&amp;A106)</f>
        <v>45239</v>
      </c>
      <c r="D106" t="str">
        <f ca="1">IF(DATEDIF(C106,TODAY(),"d")&lt;365,TEXT(C106,"mmm"),"Over datum")</f>
        <v>Over datum</v>
      </c>
      <c r="E106" t="str">
        <f t="shared" ca="1" si="3"/>
        <v/>
      </c>
      <c r="F106" t="str" cm="1">
        <f t="array" aca="1" ref="F106" ca="1">INDIRECT("Data!H"&amp;A106)</f>
        <v>3 - In afwachting van derden</v>
      </c>
    </row>
    <row r="107" spans="1:6" x14ac:dyDescent="0.3">
      <c r="A107">
        <v>15</v>
      </c>
      <c r="B107" cm="1">
        <f t="array" aca="1" ref="B107" ca="1">INDIRECT("Data!A"&amp;A107)</f>
        <v>4499</v>
      </c>
      <c r="C107" s="1" cm="1">
        <f t="array" aca="1" ref="C107" ca="1">INDIRECT("Data!E"&amp;A107)</f>
        <v>45545</v>
      </c>
      <c r="D107" t="str">
        <f ca="1">IF(DATEDIF(C107,TODAY(),"d")&lt;365,TEXT(C107,"mmm"),"Over datum")</f>
        <v>Sep</v>
      </c>
      <c r="E107">
        <f t="shared" ca="1" si="3"/>
        <v>37</v>
      </c>
      <c r="F107" t="str" cm="1">
        <f t="array" aca="1" ref="F107" ca="1">INDIRECT("Data!H"&amp;A107)</f>
        <v/>
      </c>
    </row>
    <row r="108" spans="1:6" x14ac:dyDescent="0.3">
      <c r="A108">
        <v>81</v>
      </c>
      <c r="B108" cm="1">
        <f t="array" aca="1" ref="B108" ca="1">INDIRECT("Data!A"&amp;A108)</f>
        <v>5881</v>
      </c>
      <c r="C108" s="1" cm="1">
        <f t="array" aca="1" ref="C108" ca="1">INDIRECT("Data!E"&amp;A108)</f>
        <v>45507</v>
      </c>
      <c r="D108" t="str">
        <f ca="1">IF(DATEDIF(C108,TODAY(),"d")&lt;365,TEXT(C108,"mmm"),"Over datum")</f>
        <v>Aug</v>
      </c>
      <c r="E108">
        <f t="shared" ca="1" si="3"/>
        <v>31</v>
      </c>
      <c r="F108" t="str" cm="1">
        <f t="array" aca="1" ref="F108" ca="1">INDIRECT("Data!H"&amp;A108)</f>
        <v/>
      </c>
    </row>
    <row r="109" spans="1:6" x14ac:dyDescent="0.3">
      <c r="A109">
        <v>153</v>
      </c>
      <c r="B109" cm="1">
        <f t="array" aca="1" ref="B109" ca="1">INDIRECT("Data!A"&amp;A109)</f>
        <v>154</v>
      </c>
      <c r="C109" s="1" cm="1">
        <f t="array" aca="1" ref="C109" ca="1">INDIRECT("Data!E"&amp;A109)</f>
        <v>44898</v>
      </c>
      <c r="D109" t="str">
        <f ca="1">IF(DATEDIF(C109,TODAY(),"d")&lt;365,TEXT(C109,"mmm"),"Over datum")</f>
        <v>Over datum</v>
      </c>
      <c r="E109" t="str">
        <f t="shared" ca="1" si="3"/>
        <v/>
      </c>
      <c r="F109" t="str" cm="1">
        <f t="array" aca="1" ref="F109" ca="1">INDIRECT("Data!H"&amp;A109)</f>
        <v>2 - Controle taalgebruik</v>
      </c>
    </row>
    <row r="110" spans="1:6" x14ac:dyDescent="0.3">
      <c r="A110">
        <v>38</v>
      </c>
      <c r="B110" cm="1">
        <f t="array" aca="1" ref="B110" ca="1">INDIRECT("Data!A"&amp;A110)</f>
        <v>6881</v>
      </c>
      <c r="C110" s="1" cm="1">
        <f t="array" aca="1" ref="C110" ca="1">INDIRECT("Data!E"&amp;A110)</f>
        <v>45682</v>
      </c>
      <c r="D110" t="str">
        <f ca="1">IF(DATEDIF(C110,TODAY(),"d")&lt;365,TEXT(C110,"mmm"),"Over datum")</f>
        <v>Jan</v>
      </c>
      <c r="E110">
        <f t="shared" ca="1" si="3"/>
        <v>4</v>
      </c>
      <c r="F110" t="str" cm="1">
        <f t="array" aca="1" ref="F110" ca="1">INDIRECT("Data!H"&amp;A110)</f>
        <v/>
      </c>
    </row>
    <row r="111" spans="1:6" x14ac:dyDescent="0.3">
      <c r="A111">
        <v>188</v>
      </c>
      <c r="B111" cm="1">
        <f t="array" aca="1" ref="B111" ca="1">INDIRECT("Data!A"&amp;A111)</f>
        <v>4510</v>
      </c>
      <c r="C111" s="1" cm="1">
        <f t="array" aca="1" ref="C111" ca="1">INDIRECT("Data!E"&amp;A111)</f>
        <v>45583</v>
      </c>
      <c r="D111" t="str">
        <f ca="1">IF(DATEDIF(C111,TODAY(),"d")&lt;365,TEXT(C111,"mmm"),"Over datum")</f>
        <v>Oct</v>
      </c>
      <c r="E111">
        <f t="shared" ca="1" si="3"/>
        <v>42</v>
      </c>
      <c r="F111" t="str" cm="1">
        <f t="array" aca="1" ref="F111" ca="1">INDIRECT("Data!H"&amp;A111)</f>
        <v/>
      </c>
    </row>
    <row r="112" spans="1:6" x14ac:dyDescent="0.3">
      <c r="A112">
        <v>33</v>
      </c>
      <c r="B112" cm="1">
        <f t="array" aca="1" ref="B112" ca="1">INDIRECT("Data!A"&amp;A112)</f>
        <v>451</v>
      </c>
      <c r="C112" s="1" cm="1">
        <f t="array" aca="1" ref="C112" ca="1">INDIRECT("Data!E"&amp;A112)</f>
        <v>45746</v>
      </c>
      <c r="D112" t="str">
        <f ca="1">IF(DATEDIF(C112,TODAY(),"d")&lt;365,TEXT(C112,"mmm"),"Over datum")</f>
        <v>Mar</v>
      </c>
      <c r="E112">
        <f t="shared" ca="1" si="3"/>
        <v>14</v>
      </c>
      <c r="F112" t="str" cm="1">
        <f t="array" aca="1" ref="F112" ca="1">INDIRECT("Data!H"&amp;A112)</f>
        <v/>
      </c>
    </row>
    <row r="113" spans="1:6" x14ac:dyDescent="0.3">
      <c r="A113">
        <v>131</v>
      </c>
      <c r="B113" cm="1">
        <f t="array" aca="1" ref="B113" ca="1">INDIRECT("Data!A"&amp;A113)</f>
        <v>6326</v>
      </c>
      <c r="C113" s="1" cm="1">
        <f t="array" aca="1" ref="C113" ca="1">INDIRECT("Data!E"&amp;A113)</f>
        <v>44529</v>
      </c>
      <c r="D113" t="str">
        <f ca="1">IF(DATEDIF(C113,TODAY(),"d")&lt;365,TEXT(C113,"mmm"),"Over datum")</f>
        <v>Over datum</v>
      </c>
      <c r="E113" t="str">
        <f t="shared" ca="1" si="3"/>
        <v/>
      </c>
      <c r="F113" t="str" cm="1">
        <f t="array" aca="1" ref="F113" ca="1">INDIRECT("Data!H"&amp;A113)</f>
        <v/>
      </c>
    </row>
    <row r="114" spans="1:6" x14ac:dyDescent="0.3">
      <c r="A114">
        <v>11</v>
      </c>
      <c r="B114" cm="1">
        <f t="array" aca="1" ref="B114" ca="1">INDIRECT("Data!A"&amp;A114)</f>
        <v>5518</v>
      </c>
      <c r="C114" s="1" cm="1">
        <f t="array" aca="1" ref="C114" ca="1">INDIRECT("Data!E"&amp;A114)</f>
        <v>45750</v>
      </c>
      <c r="D114" t="str">
        <f ca="1">IF(DATEDIF(C114,TODAY(),"d")&lt;365,TEXT(C114,"mmm"),"Over datum")</f>
        <v>Apr</v>
      </c>
      <c r="E114">
        <f t="shared" ca="1" si="3"/>
        <v>14</v>
      </c>
      <c r="F114" t="str" cm="1">
        <f t="array" aca="1" ref="F114" ca="1">INDIRECT("Data!H"&amp;A114)</f>
        <v/>
      </c>
    </row>
    <row r="115" spans="1:6" x14ac:dyDescent="0.3">
      <c r="A115">
        <v>17</v>
      </c>
      <c r="B115" cm="1">
        <f t="array" aca="1" ref="B115" ca="1">INDIRECT("Data!A"&amp;A115)</f>
        <v>6592</v>
      </c>
      <c r="C115" s="1" cm="1">
        <f t="array" aca="1" ref="C115" ca="1">INDIRECT("Data!E"&amp;A115)</f>
        <v>45669</v>
      </c>
      <c r="D115" t="str">
        <f ca="1">IF(DATEDIF(C115,TODAY(),"d")&lt;365,TEXT(C115,"mmm"),"Over datum")</f>
        <v>Jan</v>
      </c>
      <c r="E115">
        <f t="shared" ca="1" si="3"/>
        <v>3</v>
      </c>
      <c r="F115" t="str" cm="1">
        <f t="array" aca="1" ref="F115" ca="1">INDIRECT("Data!H"&amp;A115)</f>
        <v/>
      </c>
    </row>
    <row r="116" spans="1:6" x14ac:dyDescent="0.3">
      <c r="A116">
        <v>124</v>
      </c>
      <c r="B116" cm="1">
        <f t="array" aca="1" ref="B116" ca="1">INDIRECT("Data!A"&amp;A116)</f>
        <v>5488</v>
      </c>
      <c r="C116" s="1" cm="1">
        <f t="array" aca="1" ref="C116" ca="1">INDIRECT("Data!E"&amp;A116)</f>
        <v>45555</v>
      </c>
      <c r="D116" t="str">
        <f ca="1">IF(DATEDIF(C116,TODAY(),"d")&lt;365,TEXT(C116,"mmm"),"Over datum")</f>
        <v>Sep</v>
      </c>
      <c r="E116">
        <f t="shared" ca="1" si="3"/>
        <v>38</v>
      </c>
      <c r="F116" t="str" cm="1">
        <f t="array" aca="1" ref="F116" ca="1">INDIRECT("Data!H"&amp;A116)</f>
        <v/>
      </c>
    </row>
    <row r="117" spans="1:6" x14ac:dyDescent="0.3">
      <c r="A117">
        <v>58</v>
      </c>
      <c r="B117" cm="1">
        <f t="array" aca="1" ref="B117" ca="1">INDIRECT("Data!A"&amp;A117)</f>
        <v>4942</v>
      </c>
      <c r="C117" s="1" cm="1">
        <f t="array" aca="1" ref="C117" ca="1">INDIRECT("Data!E"&amp;A117)</f>
        <v>44765</v>
      </c>
      <c r="D117" t="str">
        <f ca="1">IF(DATEDIF(C117,TODAY(),"d")&lt;365,TEXT(C117,"mmm"),"Over datum")</f>
        <v>Over datum</v>
      </c>
      <c r="E117" t="str">
        <f t="shared" ca="1" si="3"/>
        <v/>
      </c>
      <c r="F117" t="str" cm="1">
        <f t="array" aca="1" ref="F117" ca="1">INDIRECT("Data!H"&amp;A117)</f>
        <v>2 - Controle taalgebruik</v>
      </c>
    </row>
    <row r="118" spans="1:6" x14ac:dyDescent="0.3">
      <c r="A118">
        <v>83</v>
      </c>
      <c r="B118" cm="1">
        <f t="array" aca="1" ref="B118" ca="1">INDIRECT("Data!A"&amp;A118)</f>
        <v>1981</v>
      </c>
      <c r="C118" s="1" cm="1">
        <f t="array" aca="1" ref="C118" ca="1">INDIRECT("Data!E"&amp;A118)</f>
        <v>45689</v>
      </c>
      <c r="D118" t="str">
        <f ca="1">IF(DATEDIF(C118,TODAY(),"d")&lt;365,TEXT(C118,"mmm"),"Over datum")</f>
        <v>Feb</v>
      </c>
      <c r="E118">
        <f t="shared" ca="1" si="3"/>
        <v>5</v>
      </c>
      <c r="F118" t="str" cm="1">
        <f t="array" aca="1" ref="F118" ca="1">INDIRECT("Data!H"&amp;A118)</f>
        <v/>
      </c>
    </row>
    <row r="119" spans="1:6" x14ac:dyDescent="0.3">
      <c r="A119">
        <v>18</v>
      </c>
      <c r="B119" cm="1">
        <f t="array" aca="1" ref="B119" ca="1">INDIRECT("Data!A"&amp;A119)</f>
        <v>5112</v>
      </c>
      <c r="C119" s="1" cm="1">
        <f t="array" aca="1" ref="C119" ca="1">INDIRECT("Data!E"&amp;A119)</f>
        <v>45510</v>
      </c>
      <c r="D119" t="str">
        <f ca="1">IF(DATEDIF(C119,TODAY(),"d")&lt;365,TEXT(C119,"mmm"),"Over datum")</f>
        <v>Aug</v>
      </c>
      <c r="E119">
        <f t="shared" ca="1" si="3"/>
        <v>32</v>
      </c>
      <c r="F119" t="str" cm="1">
        <f t="array" aca="1" ref="F119" ca="1">INDIRECT("Data!H"&amp;A119)</f>
        <v>3 - In afwachting van derden</v>
      </c>
    </row>
    <row r="120" spans="1:6" x14ac:dyDescent="0.3">
      <c r="A120">
        <v>146</v>
      </c>
      <c r="B120" cm="1">
        <f t="array" aca="1" ref="B120" ca="1">INDIRECT("Data!A"&amp;A120)</f>
        <v>4712</v>
      </c>
      <c r="C120" s="1" cm="1">
        <f t="array" aca="1" ref="C120" ca="1">INDIRECT("Data!E"&amp;A120)</f>
        <v>45760</v>
      </c>
      <c r="D120" t="str">
        <f ca="1">IF(DATEDIF(C120,TODAY(),"d")&lt;365,TEXT(C120,"mmm"),"Over datum")</f>
        <v>Apr</v>
      </c>
      <c r="E120">
        <f t="shared" ca="1" si="3"/>
        <v>16</v>
      </c>
      <c r="F120" t="str" cm="1">
        <f t="array" aca="1" ref="F120" ca="1">INDIRECT("Data!H"&amp;A120)</f>
        <v/>
      </c>
    </row>
    <row r="121" spans="1:6" x14ac:dyDescent="0.3">
      <c r="A121">
        <v>162</v>
      </c>
      <c r="B121" cm="1">
        <f t="array" aca="1" ref="B121" ca="1">INDIRECT("Data!A"&amp;A121)</f>
        <v>769</v>
      </c>
      <c r="C121" s="1" cm="1">
        <f t="array" aca="1" ref="C121" ca="1">INDIRECT("Data!E"&amp;A121)</f>
        <v>45438</v>
      </c>
      <c r="D121" t="str">
        <f ca="1">IF(DATEDIF(C121,TODAY(),"d")&lt;365,TEXT(C121,"mmm"),"Over datum")</f>
        <v>May</v>
      </c>
      <c r="E121">
        <f t="shared" ca="1" si="3"/>
        <v>22</v>
      </c>
      <c r="F121" t="str" cm="1">
        <f t="array" aca="1" ref="F121" ca="1">INDIRECT("Data!H"&amp;A121)</f>
        <v>4 - Controle door collega</v>
      </c>
    </row>
    <row r="122" spans="1:6" x14ac:dyDescent="0.3">
      <c r="A122">
        <v>91</v>
      </c>
      <c r="B122" cm="1">
        <f t="array" aca="1" ref="B122" ca="1">INDIRECT("Data!A"&amp;A122)</f>
        <v>65</v>
      </c>
      <c r="C122" s="1" cm="1">
        <f t="array" aca="1" ref="C122" ca="1">INDIRECT("Data!E"&amp;A122)</f>
        <v>45507</v>
      </c>
      <c r="D122" t="str">
        <f ca="1">IF(DATEDIF(C122,TODAY(),"d")&lt;365,TEXT(C122,"mmm"),"Over datum")</f>
        <v>Aug</v>
      </c>
      <c r="E122">
        <f t="shared" ca="1" si="3"/>
        <v>31</v>
      </c>
      <c r="F122" t="str" cm="1">
        <f t="array" aca="1" ref="F122" ca="1">INDIRECT("Data!H"&amp;A122)</f>
        <v/>
      </c>
    </row>
    <row r="123" spans="1:6" x14ac:dyDescent="0.3">
      <c r="A123">
        <v>22</v>
      </c>
      <c r="B123" cm="1">
        <f t="array" aca="1" ref="B123" ca="1">INDIRECT("Data!A"&amp;A123)</f>
        <v>3352</v>
      </c>
      <c r="C123" s="1" cm="1">
        <f t="array" aca="1" ref="C123" ca="1">INDIRECT("Data!E"&amp;A123)</f>
        <v>44567</v>
      </c>
      <c r="D123" t="str">
        <f ca="1">IF(DATEDIF(C123,TODAY(),"d")&lt;365,TEXT(C123,"mmm"),"Over datum")</f>
        <v>Over datum</v>
      </c>
      <c r="E123" t="str">
        <f t="shared" ca="1" si="3"/>
        <v/>
      </c>
      <c r="F123" t="str" cm="1">
        <f t="array" aca="1" ref="F123" ca="1">INDIRECT("Data!H"&amp;A123)</f>
        <v/>
      </c>
    </row>
    <row r="124" spans="1:6" x14ac:dyDescent="0.3">
      <c r="A124">
        <v>198</v>
      </c>
      <c r="B124" cm="1">
        <f t="array" aca="1" ref="B124" ca="1">INDIRECT("Data!A"&amp;A124)</f>
        <v>6499</v>
      </c>
      <c r="C124" s="1" cm="1">
        <f t="array" aca="1" ref="C124" ca="1">INDIRECT("Data!E"&amp;A124)</f>
        <v>45485</v>
      </c>
      <c r="D124" t="str">
        <f ca="1">IF(DATEDIF(C124,TODAY(),"d")&lt;365,TEXT(C124,"mmm"),"Over datum")</f>
        <v>Jul</v>
      </c>
      <c r="E124">
        <f t="shared" ca="1" si="3"/>
        <v>28</v>
      </c>
      <c r="F124" t="str" cm="1">
        <f t="array" aca="1" ref="F124" ca="1">INDIRECT("Data!H"&amp;A124)</f>
        <v>4 - Controle door collega</v>
      </c>
    </row>
    <row r="125" spans="1:6" x14ac:dyDescent="0.3">
      <c r="A125">
        <v>51</v>
      </c>
      <c r="B125" cm="1">
        <f t="array" aca="1" ref="B125" ca="1">INDIRECT("Data!A"&amp;A125)</f>
        <v>4969</v>
      </c>
      <c r="C125" s="1" cm="1">
        <f t="array" aca="1" ref="C125" ca="1">INDIRECT("Data!E"&amp;A125)</f>
        <v>45093</v>
      </c>
      <c r="D125" t="str">
        <f ca="1">IF(DATEDIF(C125,TODAY(),"d")&lt;365,TEXT(C125,"mmm"),"Over datum")</f>
        <v>Over datum</v>
      </c>
      <c r="E125" t="str">
        <f t="shared" ca="1" si="3"/>
        <v/>
      </c>
      <c r="F125" t="str" cm="1">
        <f t="array" aca="1" ref="F125" ca="1">INDIRECT("Data!H"&amp;A125)</f>
        <v>4 - Controle door collega</v>
      </c>
    </row>
    <row r="126" spans="1:6" x14ac:dyDescent="0.3">
      <c r="A126">
        <v>72</v>
      </c>
      <c r="B126" cm="1">
        <f t="array" aca="1" ref="B126" ca="1">INDIRECT("Data!A"&amp;A126)</f>
        <v>4182</v>
      </c>
      <c r="C126" s="1" cm="1">
        <f t="array" aca="1" ref="C126" ca="1">INDIRECT("Data!E"&amp;A126)</f>
        <v>45601</v>
      </c>
      <c r="D126" t="str">
        <f ca="1">IF(DATEDIF(C126,TODAY(),"d")&lt;365,TEXT(C126,"mmm"),"Over datum")</f>
        <v>Nov</v>
      </c>
      <c r="E126">
        <f t="shared" ca="1" si="3"/>
        <v>45</v>
      </c>
      <c r="F126" t="str" cm="1">
        <f t="array" aca="1" ref="F126" ca="1">INDIRECT("Data!H"&amp;A126)</f>
        <v/>
      </c>
    </row>
    <row r="127" spans="1:6" x14ac:dyDescent="0.3">
      <c r="A127">
        <v>36</v>
      </c>
      <c r="B127" cm="1">
        <f t="array" aca="1" ref="B127" ca="1">INDIRECT("Data!A"&amp;A127)</f>
        <v>3575</v>
      </c>
      <c r="C127" s="1" cm="1">
        <f t="array" aca="1" ref="C127" ca="1">INDIRECT("Data!E"&amp;A127)</f>
        <v>45662</v>
      </c>
      <c r="D127" t="str">
        <f ca="1">IF(DATEDIF(C127,TODAY(),"d")&lt;365,TEXT(C127,"mmm"),"Over datum")</f>
        <v>Jan</v>
      </c>
      <c r="E127">
        <f t="shared" ca="1" si="3"/>
        <v>2</v>
      </c>
      <c r="F127" t="str" cm="1">
        <f t="array" aca="1" ref="F127" ca="1">INDIRECT("Data!H"&amp;A127)</f>
        <v/>
      </c>
    </row>
    <row r="128" spans="1:6" x14ac:dyDescent="0.3">
      <c r="A128">
        <v>137</v>
      </c>
      <c r="B128" cm="1">
        <f t="array" aca="1" ref="B128" ca="1">INDIRECT("Data!A"&amp;A128)</f>
        <v>1302</v>
      </c>
      <c r="C128" s="1" cm="1">
        <f t="array" aca="1" ref="C128" ca="1">INDIRECT("Data!E"&amp;A128)</f>
        <v>45676</v>
      </c>
      <c r="D128" t="str">
        <f ca="1">IF(DATEDIF(C128,TODAY(),"d")&lt;365,TEXT(C128,"mmm"),"Over datum")</f>
        <v>Jan</v>
      </c>
      <c r="E128">
        <f t="shared" ca="1" si="3"/>
        <v>4</v>
      </c>
      <c r="F128" t="str" cm="1">
        <f t="array" aca="1" ref="F128" ca="1">INDIRECT("Data!H"&amp;A128)</f>
        <v/>
      </c>
    </row>
    <row r="129" spans="1:6" x14ac:dyDescent="0.3">
      <c r="A129">
        <v>96</v>
      </c>
      <c r="B129" cm="1">
        <f t="array" aca="1" ref="B129" ca="1">INDIRECT("Data!A"&amp;A129)</f>
        <v>1754</v>
      </c>
      <c r="C129" s="1" cm="1">
        <f t="array" aca="1" ref="C129" ca="1">INDIRECT("Data!E"&amp;A129)</f>
        <v>45606</v>
      </c>
      <c r="D129" t="str">
        <f ca="1">IF(DATEDIF(C129,TODAY(),"d")&lt;365,TEXT(C129,"mmm"),"Over datum")</f>
        <v>Nov</v>
      </c>
      <c r="E129">
        <f t="shared" ca="1" si="3"/>
        <v>46</v>
      </c>
      <c r="F129" t="str" cm="1">
        <f t="array" aca="1" ref="F129" ca="1">INDIRECT("Data!H"&amp;A129)</f>
        <v/>
      </c>
    </row>
    <row r="130" spans="1:6" x14ac:dyDescent="0.3">
      <c r="A130">
        <v>130</v>
      </c>
      <c r="B130" cm="1">
        <f t="array" aca="1" ref="B130" ca="1">INDIRECT("Data!A"&amp;A130)</f>
        <v>261</v>
      </c>
      <c r="C130" s="1" cm="1">
        <f t="array" aca="1" ref="C130" ca="1">INDIRECT("Data!E"&amp;A130)</f>
        <v>45133</v>
      </c>
      <c r="D130" t="str">
        <f ca="1">IF(DATEDIF(C130,TODAY(),"d")&lt;365,TEXT(C130,"mmm"),"Over datum")</f>
        <v>Over datum</v>
      </c>
      <c r="E130" t="str">
        <f t="shared" ca="1" si="3"/>
        <v/>
      </c>
      <c r="F130" t="str" cm="1">
        <f t="array" aca="1" ref="F130" ca="1">INDIRECT("Data!H"&amp;A130)</f>
        <v>2 - Controle taalgebruik</v>
      </c>
    </row>
    <row r="131" spans="1:6" x14ac:dyDescent="0.3">
      <c r="A131">
        <v>37</v>
      </c>
      <c r="B131" cm="1">
        <f t="array" aca="1" ref="B131" ca="1">INDIRECT("Data!A"&amp;A131)</f>
        <v>2658</v>
      </c>
      <c r="C131" s="1" cm="1">
        <f t="array" aca="1" ref="C131" ca="1">INDIRECT("Data!E"&amp;A131)</f>
        <v>45685</v>
      </c>
      <c r="D131" t="str">
        <f ca="1">IF(DATEDIF(C131,TODAY(),"d")&lt;365,TEXT(C131,"mmm"),"Over datum")</f>
        <v>Jan</v>
      </c>
      <c r="E131">
        <f t="shared" ref="E131:E194" ca="1" si="4">IF(D131&lt;&gt;"Over datum",WEEKNUM(C131),"")</f>
        <v>5</v>
      </c>
      <c r="F131" t="str" cm="1">
        <f t="array" aca="1" ref="F131" ca="1">INDIRECT("Data!H"&amp;A131)</f>
        <v/>
      </c>
    </row>
    <row r="132" spans="1:6" x14ac:dyDescent="0.3">
      <c r="A132">
        <v>126</v>
      </c>
      <c r="B132" cm="1">
        <f t="array" aca="1" ref="B132" ca="1">INDIRECT("Data!A"&amp;A132)</f>
        <v>5622</v>
      </c>
      <c r="C132" s="1" cm="1">
        <f t="array" aca="1" ref="C132" ca="1">INDIRECT("Data!E"&amp;A132)</f>
        <v>45439</v>
      </c>
      <c r="D132" t="str">
        <f ca="1">IF(DATEDIF(C132,TODAY(),"d")&lt;365,TEXT(C132,"mmm"),"Over datum")</f>
        <v>May</v>
      </c>
      <c r="E132">
        <f t="shared" ca="1" si="4"/>
        <v>22</v>
      </c>
      <c r="F132" t="str" cm="1">
        <f t="array" aca="1" ref="F132" ca="1">INDIRECT("Data!H"&amp;A132)</f>
        <v>2 - Controle taalgebruik</v>
      </c>
    </row>
    <row r="133" spans="1:6" x14ac:dyDescent="0.3">
      <c r="A133">
        <v>182</v>
      </c>
      <c r="B133" cm="1">
        <f t="array" aca="1" ref="B133" ca="1">INDIRECT("Data!A"&amp;A133)</f>
        <v>1423</v>
      </c>
      <c r="C133" s="1" cm="1">
        <f t="array" aca="1" ref="C133" ca="1">INDIRECT("Data!E"&amp;A133)</f>
        <v>45519</v>
      </c>
      <c r="D133" t="str">
        <f ca="1">IF(DATEDIF(C133,TODAY(),"d")&lt;365,TEXT(C133,"mmm"),"Over datum")</f>
        <v>Aug</v>
      </c>
      <c r="E133">
        <f t="shared" ca="1" si="4"/>
        <v>33</v>
      </c>
      <c r="F133" t="str" cm="1">
        <f t="array" aca="1" ref="F133" ca="1">INDIRECT("Data!H"&amp;A133)</f>
        <v/>
      </c>
    </row>
    <row r="134" spans="1:6" x14ac:dyDescent="0.3">
      <c r="A134">
        <v>79</v>
      </c>
      <c r="B134" cm="1">
        <f t="array" aca="1" ref="B134" ca="1">INDIRECT("Data!A"&amp;A134)</f>
        <v>5876</v>
      </c>
      <c r="C134" s="1" cm="1">
        <f t="array" aca="1" ref="C134" ca="1">INDIRECT("Data!E"&amp;A134)</f>
        <v>45615</v>
      </c>
      <c r="D134" t="str">
        <f ca="1">IF(DATEDIF(C134,TODAY(),"d")&lt;365,TEXT(C134,"mmm"),"Over datum")</f>
        <v>Nov</v>
      </c>
      <c r="E134">
        <f t="shared" ca="1" si="4"/>
        <v>47</v>
      </c>
      <c r="F134" t="str" cm="1">
        <f t="array" aca="1" ref="F134" ca="1">INDIRECT("Data!H"&amp;A134)</f>
        <v/>
      </c>
    </row>
    <row r="135" spans="1:6" x14ac:dyDescent="0.3">
      <c r="A135">
        <v>76</v>
      </c>
      <c r="B135" cm="1">
        <f t="array" aca="1" ref="B135" ca="1">INDIRECT("Data!A"&amp;A135)</f>
        <v>1303</v>
      </c>
      <c r="C135" s="1" cm="1">
        <f t="array" aca="1" ref="C135" ca="1">INDIRECT("Data!E"&amp;A135)</f>
        <v>45495</v>
      </c>
      <c r="D135" t="str">
        <f ca="1">IF(DATEDIF(C135,TODAY(),"d")&lt;365,TEXT(C135,"mmm"),"Over datum")</f>
        <v>Jul</v>
      </c>
      <c r="E135">
        <f t="shared" ca="1" si="4"/>
        <v>30</v>
      </c>
      <c r="F135" t="str" cm="1">
        <f t="array" aca="1" ref="F135" ca="1">INDIRECT("Data!H"&amp;A135)</f>
        <v>3 - In afwachting van derden</v>
      </c>
    </row>
    <row r="136" spans="1:6" x14ac:dyDescent="0.3">
      <c r="A136">
        <v>41</v>
      </c>
      <c r="B136" cm="1">
        <f t="array" aca="1" ref="B136" ca="1">INDIRECT("Data!A"&amp;A136)</f>
        <v>4416</v>
      </c>
      <c r="C136" s="1" cm="1">
        <f t="array" aca="1" ref="C136" ca="1">INDIRECT("Data!E"&amp;A136)</f>
        <v>45613</v>
      </c>
      <c r="D136" t="str">
        <f ca="1">IF(DATEDIF(C136,TODAY(),"d")&lt;365,TEXT(C136,"mmm"),"Over datum")</f>
        <v>Nov</v>
      </c>
      <c r="E136">
        <f t="shared" ca="1" si="4"/>
        <v>47</v>
      </c>
      <c r="F136" t="str" cm="1">
        <f t="array" aca="1" ref="F136" ca="1">INDIRECT("Data!H"&amp;A136)</f>
        <v/>
      </c>
    </row>
    <row r="137" spans="1:6" x14ac:dyDescent="0.3">
      <c r="A137">
        <v>89</v>
      </c>
      <c r="B137" cm="1">
        <f t="array" aca="1" ref="B137" ca="1">INDIRECT("Data!A"&amp;A137)</f>
        <v>745</v>
      </c>
      <c r="C137" s="1" cm="1">
        <f t="array" aca="1" ref="C137" ca="1">INDIRECT("Data!E"&amp;A137)</f>
        <v>44794</v>
      </c>
      <c r="D137" t="str">
        <f ca="1">IF(DATEDIF(C137,TODAY(),"d")&lt;365,TEXT(C137,"mmm"),"Over datum")</f>
        <v>Over datum</v>
      </c>
      <c r="E137" t="str">
        <f t="shared" ca="1" si="4"/>
        <v/>
      </c>
      <c r="F137" t="str" cm="1">
        <f t="array" aca="1" ref="F137" ca="1">INDIRECT("Data!H"&amp;A137)</f>
        <v/>
      </c>
    </row>
    <row r="138" spans="1:6" x14ac:dyDescent="0.3">
      <c r="A138">
        <v>60</v>
      </c>
      <c r="B138" cm="1">
        <f t="array" aca="1" ref="B138" ca="1">INDIRECT("Data!A"&amp;A138)</f>
        <v>2243</v>
      </c>
      <c r="C138" s="1" cm="1">
        <f t="array" aca="1" ref="C138" ca="1">INDIRECT("Data!E"&amp;A138)</f>
        <v>45268</v>
      </c>
      <c r="D138" t="str">
        <f ca="1">IF(DATEDIF(C138,TODAY(),"d")&lt;365,TEXT(C138,"mmm"),"Over datum")</f>
        <v>Over datum</v>
      </c>
      <c r="E138" t="str">
        <f t="shared" ca="1" si="4"/>
        <v/>
      </c>
      <c r="F138" t="str" cm="1">
        <f t="array" aca="1" ref="F138" ca="1">INDIRECT("Data!H"&amp;A138)</f>
        <v>1 - Controle feiten</v>
      </c>
    </row>
    <row r="139" spans="1:6" x14ac:dyDescent="0.3">
      <c r="A139">
        <v>103</v>
      </c>
      <c r="B139" cm="1">
        <f t="array" aca="1" ref="B139" ca="1">INDIRECT("Data!A"&amp;A139)</f>
        <v>1385</v>
      </c>
      <c r="C139" s="1" cm="1">
        <f t="array" aca="1" ref="C139" ca="1">INDIRECT("Data!E"&amp;A139)</f>
        <v>45595</v>
      </c>
      <c r="D139" t="str">
        <f ca="1">IF(DATEDIF(C139,TODAY(),"d")&lt;365,TEXT(C139,"mmm"),"Over datum")</f>
        <v>Oct</v>
      </c>
      <c r="E139">
        <f t="shared" ca="1" si="4"/>
        <v>44</v>
      </c>
      <c r="F139" t="str" cm="1">
        <f t="array" aca="1" ref="F139" ca="1">INDIRECT("Data!H"&amp;A139)</f>
        <v/>
      </c>
    </row>
    <row r="140" spans="1:6" x14ac:dyDescent="0.3">
      <c r="A140">
        <v>34</v>
      </c>
      <c r="B140" cm="1">
        <f t="array" aca="1" ref="B140" ca="1">INDIRECT("Data!A"&amp;A140)</f>
        <v>5833</v>
      </c>
      <c r="C140" s="1" cm="1">
        <f t="array" aca="1" ref="C140" ca="1">INDIRECT("Data!E"&amp;A140)</f>
        <v>45587</v>
      </c>
      <c r="D140" t="str">
        <f ca="1">IF(DATEDIF(C140,TODAY(),"d")&lt;365,TEXT(C140,"mmm"),"Over datum")</f>
        <v>Oct</v>
      </c>
      <c r="E140">
        <f t="shared" ca="1" si="4"/>
        <v>43</v>
      </c>
      <c r="F140" t="str" cm="1">
        <f t="array" aca="1" ref="F140" ca="1">INDIRECT("Data!H"&amp;A140)</f>
        <v/>
      </c>
    </row>
    <row r="141" spans="1:6" x14ac:dyDescent="0.3">
      <c r="A141">
        <v>155</v>
      </c>
      <c r="B141" cm="1">
        <f t="array" aca="1" ref="B141" ca="1">INDIRECT("Data!A"&amp;A141)</f>
        <v>2199</v>
      </c>
      <c r="C141" s="1" cm="1">
        <f t="array" aca="1" ref="C141" ca="1">INDIRECT("Data!E"&amp;A141)</f>
        <v>44029</v>
      </c>
      <c r="D141" t="str">
        <f ca="1">IF(DATEDIF(C141,TODAY(),"d")&lt;365,TEXT(C141,"mmm"),"Over datum")</f>
        <v>Over datum</v>
      </c>
      <c r="E141" t="str">
        <f t="shared" ca="1" si="4"/>
        <v/>
      </c>
      <c r="F141" t="str" cm="1">
        <f t="array" aca="1" ref="F141" ca="1">INDIRECT("Data!H"&amp;A141)</f>
        <v/>
      </c>
    </row>
    <row r="142" spans="1:6" x14ac:dyDescent="0.3">
      <c r="A142">
        <v>70</v>
      </c>
      <c r="B142" cm="1">
        <f t="array" aca="1" ref="B142" ca="1">INDIRECT("Data!A"&amp;A142)</f>
        <v>3890</v>
      </c>
      <c r="C142" s="1" cm="1">
        <f t="array" aca="1" ref="C142" ca="1">INDIRECT("Data!E"&amp;A142)</f>
        <v>45795</v>
      </c>
      <c r="D142" t="str">
        <f ca="1">IF(DATEDIF(C142,TODAY(),"d")&lt;365,TEXT(C142,"mmm"),"Over datum")</f>
        <v>May</v>
      </c>
      <c r="E142">
        <f t="shared" ca="1" si="4"/>
        <v>21</v>
      </c>
      <c r="F142" t="str" cm="1">
        <f t="array" aca="1" ref="F142" ca="1">INDIRECT("Data!H"&amp;A142)</f>
        <v/>
      </c>
    </row>
    <row r="143" spans="1:6" x14ac:dyDescent="0.3">
      <c r="A143">
        <v>84</v>
      </c>
      <c r="B143" cm="1">
        <f t="array" aca="1" ref="B143" ca="1">INDIRECT("Data!A"&amp;A143)</f>
        <v>955</v>
      </c>
      <c r="C143" s="1" cm="1">
        <f t="array" aca="1" ref="C143" ca="1">INDIRECT("Data!E"&amp;A143)</f>
        <v>44774</v>
      </c>
      <c r="D143" t="str">
        <f ca="1">IF(DATEDIF(C143,TODAY(),"d")&lt;365,TEXT(C143,"mmm"),"Over datum")</f>
        <v>Over datum</v>
      </c>
      <c r="E143" t="str">
        <f t="shared" ca="1" si="4"/>
        <v/>
      </c>
      <c r="F143" t="str" cm="1">
        <f t="array" aca="1" ref="F143" ca="1">INDIRECT("Data!H"&amp;A143)</f>
        <v>2 - Controle taalgebruik</v>
      </c>
    </row>
    <row r="144" spans="1:6" x14ac:dyDescent="0.3">
      <c r="A144">
        <v>180</v>
      </c>
      <c r="B144" cm="1">
        <f t="array" aca="1" ref="B144" ca="1">INDIRECT("Data!A"&amp;A144)</f>
        <v>1209</v>
      </c>
      <c r="C144" s="1" cm="1">
        <f t="array" aca="1" ref="C144" ca="1">INDIRECT("Data!E"&amp;A144)</f>
        <v>45470</v>
      </c>
      <c r="D144" t="str">
        <f ca="1">IF(DATEDIF(C144,TODAY(),"d")&lt;365,TEXT(C144,"mmm"),"Over datum")</f>
        <v>Jun</v>
      </c>
      <c r="E144">
        <f t="shared" ca="1" si="4"/>
        <v>26</v>
      </c>
      <c r="F144" t="str" cm="1">
        <f t="array" aca="1" ref="F144" ca="1">INDIRECT("Data!H"&amp;A144)</f>
        <v>3 - In afwachting van derden</v>
      </c>
    </row>
    <row r="145" spans="1:6" x14ac:dyDescent="0.3">
      <c r="A145">
        <v>115</v>
      </c>
      <c r="B145" cm="1">
        <f t="array" aca="1" ref="B145" ca="1">INDIRECT("Data!A"&amp;A145)</f>
        <v>5509</v>
      </c>
      <c r="C145" s="1" cm="1">
        <f t="array" aca="1" ref="C145" ca="1">INDIRECT("Data!E"&amp;A145)</f>
        <v>45582</v>
      </c>
      <c r="D145" t="str">
        <f ca="1">IF(DATEDIF(C145,TODAY(),"d")&lt;365,TEXT(C145,"mmm"),"Over datum")</f>
        <v>Oct</v>
      </c>
      <c r="E145">
        <f t="shared" ca="1" si="4"/>
        <v>42</v>
      </c>
      <c r="F145" t="str" cm="1">
        <f t="array" aca="1" ref="F145" ca="1">INDIRECT("Data!H"&amp;A145)</f>
        <v/>
      </c>
    </row>
    <row r="146" spans="1:6" x14ac:dyDescent="0.3">
      <c r="A146">
        <v>98</v>
      </c>
      <c r="B146" cm="1">
        <f t="array" aca="1" ref="B146" ca="1">INDIRECT("Data!A"&amp;A146)</f>
        <v>1994</v>
      </c>
      <c r="C146" s="1" cm="1">
        <f t="array" aca="1" ref="C146" ca="1">INDIRECT("Data!E"&amp;A146)</f>
        <v>45502</v>
      </c>
      <c r="D146" t="str">
        <f ca="1">IF(DATEDIF(C146,TODAY(),"d")&lt;365,TEXT(C146,"mmm"),"Over datum")</f>
        <v>Jul</v>
      </c>
      <c r="E146">
        <f t="shared" ca="1" si="4"/>
        <v>31</v>
      </c>
      <c r="F146" t="str" cm="1">
        <f t="array" aca="1" ref="F146" ca="1">INDIRECT("Data!H"&amp;A146)</f>
        <v/>
      </c>
    </row>
    <row r="147" spans="1:6" x14ac:dyDescent="0.3">
      <c r="A147">
        <v>112</v>
      </c>
      <c r="B147" cm="1">
        <f t="array" aca="1" ref="B147" ca="1">INDIRECT("Data!A"&amp;A147)</f>
        <v>3486</v>
      </c>
      <c r="C147" s="1" cm="1">
        <f t="array" aca="1" ref="C147" ca="1">INDIRECT("Data!E"&amp;A147)</f>
        <v>45642</v>
      </c>
      <c r="D147" t="str">
        <f ca="1">IF(DATEDIF(C147,TODAY(),"d")&lt;365,TEXT(C147,"mmm"),"Over datum")</f>
        <v>Dec</v>
      </c>
      <c r="E147">
        <f t="shared" ca="1" si="4"/>
        <v>51</v>
      </c>
      <c r="F147" t="str" cm="1">
        <f t="array" aca="1" ref="F147" ca="1">INDIRECT("Data!H"&amp;A147)</f>
        <v/>
      </c>
    </row>
    <row r="148" spans="1:6" x14ac:dyDescent="0.3">
      <c r="A148">
        <v>19</v>
      </c>
      <c r="B148" cm="1">
        <f t="array" aca="1" ref="B148" ca="1">INDIRECT("Data!A"&amp;A148)</f>
        <v>3224</v>
      </c>
      <c r="C148" s="1" cm="1">
        <f t="array" aca="1" ref="C148" ca="1">INDIRECT("Data!E"&amp;A148)</f>
        <v>45654</v>
      </c>
      <c r="D148" t="str">
        <f ca="1">IF(DATEDIF(C148,TODAY(),"d")&lt;365,TEXT(C148,"mmm"),"Over datum")</f>
        <v>Dec</v>
      </c>
      <c r="E148">
        <f t="shared" ca="1" si="4"/>
        <v>52</v>
      </c>
      <c r="F148" t="str" cm="1">
        <f t="array" aca="1" ref="F148" ca="1">INDIRECT("Data!H"&amp;A148)</f>
        <v/>
      </c>
    </row>
    <row r="149" spans="1:6" x14ac:dyDescent="0.3">
      <c r="A149">
        <v>101</v>
      </c>
      <c r="B149" cm="1">
        <f t="array" aca="1" ref="B149" ca="1">INDIRECT("Data!A"&amp;A149)</f>
        <v>3517</v>
      </c>
      <c r="C149" s="1" cm="1">
        <f t="array" aca="1" ref="C149" ca="1">INDIRECT("Data!E"&amp;A149)</f>
        <v>45448</v>
      </c>
      <c r="D149" t="str">
        <f ca="1">IF(DATEDIF(C149,TODAY(),"d")&lt;365,TEXT(C149,"mmm"),"Over datum")</f>
        <v>Jun</v>
      </c>
      <c r="E149">
        <f t="shared" ca="1" si="4"/>
        <v>23</v>
      </c>
      <c r="F149" t="str" cm="1">
        <f t="array" aca="1" ref="F149" ca="1">INDIRECT("Data!H"&amp;A149)</f>
        <v/>
      </c>
    </row>
    <row r="150" spans="1:6" x14ac:dyDescent="0.3">
      <c r="A150">
        <v>47</v>
      </c>
      <c r="B150" cm="1">
        <f t="array" aca="1" ref="B150" ca="1">INDIRECT("Data!A"&amp;A150)</f>
        <v>2274</v>
      </c>
      <c r="C150" s="1" cm="1">
        <f t="array" aca="1" ref="C150" ca="1">INDIRECT("Data!E"&amp;A150)</f>
        <v>44149</v>
      </c>
      <c r="D150" t="str">
        <f ca="1">IF(DATEDIF(C150,TODAY(),"d")&lt;365,TEXT(C150,"mmm"),"Over datum")</f>
        <v>Over datum</v>
      </c>
      <c r="E150" t="str">
        <f t="shared" ca="1" si="4"/>
        <v/>
      </c>
      <c r="F150" t="str" cm="1">
        <f t="array" aca="1" ref="F150" ca="1">INDIRECT("Data!H"&amp;A150)</f>
        <v>4 - Controle door collega</v>
      </c>
    </row>
    <row r="151" spans="1:6" x14ac:dyDescent="0.3">
      <c r="A151">
        <v>175</v>
      </c>
      <c r="B151" cm="1">
        <f t="array" aca="1" ref="B151" ca="1">INDIRECT("Data!A"&amp;A151)</f>
        <v>5471</v>
      </c>
      <c r="C151" s="1" cm="1">
        <f t="array" aca="1" ref="C151" ca="1">INDIRECT("Data!E"&amp;A151)</f>
        <v>45458</v>
      </c>
      <c r="D151" t="str">
        <f ca="1">IF(DATEDIF(C151,TODAY(),"d")&lt;365,TEXT(C151,"mmm"),"Over datum")</f>
        <v>Jun</v>
      </c>
      <c r="E151">
        <f t="shared" ca="1" si="4"/>
        <v>24</v>
      </c>
      <c r="F151" t="str" cm="1">
        <f t="array" aca="1" ref="F151" ca="1">INDIRECT("Data!H"&amp;A151)</f>
        <v>5 - Afgerond</v>
      </c>
    </row>
    <row r="152" spans="1:6" x14ac:dyDescent="0.3">
      <c r="A152">
        <v>135</v>
      </c>
      <c r="B152" cm="1">
        <f t="array" aca="1" ref="B152" ca="1">INDIRECT("Data!A"&amp;A152)</f>
        <v>1708</v>
      </c>
      <c r="C152" s="1" cm="1">
        <f t="array" aca="1" ref="C152" ca="1">INDIRECT("Data!E"&amp;A152)</f>
        <v>45509</v>
      </c>
      <c r="D152" t="str">
        <f ca="1">IF(DATEDIF(C152,TODAY(),"d")&lt;365,TEXT(C152,"mmm"),"Over datum")</f>
        <v>Aug</v>
      </c>
      <c r="E152">
        <f t="shared" ca="1" si="4"/>
        <v>32</v>
      </c>
      <c r="F152" t="str" cm="1">
        <f t="array" aca="1" ref="F152" ca="1">INDIRECT("Data!H"&amp;A152)</f>
        <v>5 - Afgerond</v>
      </c>
    </row>
    <row r="153" spans="1:6" x14ac:dyDescent="0.3">
      <c r="A153">
        <v>32</v>
      </c>
      <c r="B153" cm="1">
        <f t="array" aca="1" ref="B153" ca="1">INDIRECT("Data!A"&amp;A153)</f>
        <v>2602</v>
      </c>
      <c r="C153" s="1" cm="1">
        <f t="array" aca="1" ref="C153" ca="1">INDIRECT("Data!E"&amp;A153)</f>
        <v>45579</v>
      </c>
      <c r="D153" t="str">
        <f ca="1">IF(DATEDIF(C153,TODAY(),"d")&lt;365,TEXT(C153,"mmm"),"Over datum")</f>
        <v>Oct</v>
      </c>
      <c r="E153">
        <f t="shared" ca="1" si="4"/>
        <v>42</v>
      </c>
      <c r="F153" t="str" cm="1">
        <f t="array" aca="1" ref="F153" ca="1">INDIRECT("Data!H"&amp;A153)</f>
        <v/>
      </c>
    </row>
    <row r="154" spans="1:6" x14ac:dyDescent="0.3">
      <c r="A154">
        <v>133</v>
      </c>
      <c r="B154" cm="1">
        <f t="array" aca="1" ref="B154" ca="1">INDIRECT("Data!A"&amp;A154)</f>
        <v>2094</v>
      </c>
      <c r="C154" s="1" cm="1">
        <f t="array" aca="1" ref="C154" ca="1">INDIRECT("Data!E"&amp;A154)</f>
        <v>45539</v>
      </c>
      <c r="D154" t="str">
        <f ca="1">IF(DATEDIF(C154,TODAY(),"d")&lt;365,TEXT(C154,"mmm"),"Over datum")</f>
        <v>Sep</v>
      </c>
      <c r="E154">
        <f t="shared" ca="1" si="4"/>
        <v>36</v>
      </c>
      <c r="F154" t="str" cm="1">
        <f t="array" aca="1" ref="F154" ca="1">INDIRECT("Data!H"&amp;A154)</f>
        <v/>
      </c>
    </row>
    <row r="155" spans="1:6" x14ac:dyDescent="0.3">
      <c r="A155">
        <v>7</v>
      </c>
      <c r="B155" cm="1">
        <f t="array" aca="1" ref="B155" ca="1">INDIRECT("Data!A"&amp;A155)</f>
        <v>6972</v>
      </c>
      <c r="C155" s="1" cm="1">
        <f t="array" aca="1" ref="C155" ca="1">INDIRECT("Data!E"&amp;A155)</f>
        <v>45367</v>
      </c>
      <c r="D155" t="str">
        <f ca="1">IF(DATEDIF(C155,TODAY(),"d")&lt;365,TEXT(C155,"mmm"),"Over datum")</f>
        <v>Over datum</v>
      </c>
      <c r="E155" t="str">
        <f t="shared" ca="1" si="4"/>
        <v/>
      </c>
      <c r="F155" t="str" cm="1">
        <f t="array" aca="1" ref="F155" ca="1">INDIRECT("Data!H"&amp;A155)</f>
        <v>4 - Controle door collega</v>
      </c>
    </row>
    <row r="156" spans="1:6" x14ac:dyDescent="0.3">
      <c r="A156">
        <v>63</v>
      </c>
      <c r="B156" cm="1">
        <f t="array" aca="1" ref="B156" ca="1">INDIRECT("Data!A"&amp;A156)</f>
        <v>4428</v>
      </c>
      <c r="C156" s="1" cm="1">
        <f t="array" aca="1" ref="C156" ca="1">INDIRECT("Data!E"&amp;A156)</f>
        <v>44335</v>
      </c>
      <c r="D156" t="str">
        <f ca="1">IF(DATEDIF(C156,TODAY(),"d")&lt;365,TEXT(C156,"mmm"),"Over datum")</f>
        <v>Over datum</v>
      </c>
      <c r="E156" t="str">
        <f t="shared" ca="1" si="4"/>
        <v/>
      </c>
      <c r="F156" t="str" cm="1">
        <f t="array" aca="1" ref="F156" ca="1">INDIRECT("Data!H"&amp;A156)</f>
        <v>2 - Controle taalgebruik</v>
      </c>
    </row>
    <row r="157" spans="1:6" x14ac:dyDescent="0.3">
      <c r="A157">
        <v>111</v>
      </c>
      <c r="B157" cm="1">
        <f t="array" aca="1" ref="B157" ca="1">INDIRECT("Data!A"&amp;A157)</f>
        <v>1314</v>
      </c>
      <c r="C157" s="1" cm="1">
        <f t="array" aca="1" ref="C157" ca="1">INDIRECT("Data!E"&amp;A157)</f>
        <v>44260</v>
      </c>
      <c r="D157" t="str">
        <f ca="1">IF(DATEDIF(C157,TODAY(),"d")&lt;365,TEXT(C157,"mmm"),"Over datum")</f>
        <v>Over datum</v>
      </c>
      <c r="E157" t="str">
        <f t="shared" ca="1" si="4"/>
        <v/>
      </c>
      <c r="F157" t="str" cm="1">
        <f t="array" aca="1" ref="F157" ca="1">INDIRECT("Data!H"&amp;A157)</f>
        <v>1 - Controle feiten</v>
      </c>
    </row>
    <row r="158" spans="1:6" x14ac:dyDescent="0.3">
      <c r="A158">
        <v>195</v>
      </c>
      <c r="B158" cm="1">
        <f t="array" aca="1" ref="B158" ca="1">INDIRECT("Data!A"&amp;A158)</f>
        <v>1655</v>
      </c>
      <c r="C158" s="1" cm="1">
        <f t="array" aca="1" ref="C158" ca="1">INDIRECT("Data!E"&amp;A158)</f>
        <v>45746</v>
      </c>
      <c r="D158" t="str">
        <f ca="1">IF(DATEDIF(C158,TODAY(),"d")&lt;365,TEXT(C158,"mmm"),"Over datum")</f>
        <v>Mar</v>
      </c>
      <c r="E158">
        <f t="shared" ca="1" si="4"/>
        <v>14</v>
      </c>
      <c r="F158" t="str" cm="1">
        <f t="array" aca="1" ref="F158" ca="1">INDIRECT("Data!H"&amp;A158)</f>
        <v/>
      </c>
    </row>
    <row r="159" spans="1:6" x14ac:dyDescent="0.3">
      <c r="A159">
        <v>125</v>
      </c>
      <c r="B159" cm="1">
        <f t="array" aca="1" ref="B159" ca="1">INDIRECT("Data!A"&amp;A159)</f>
        <v>526</v>
      </c>
      <c r="C159" s="1" cm="1">
        <f t="array" aca="1" ref="C159" ca="1">INDIRECT("Data!E"&amp;A159)</f>
        <v>45609</v>
      </c>
      <c r="D159" t="str">
        <f ca="1">IF(DATEDIF(C159,TODAY(),"d")&lt;365,TEXT(C159,"mmm"),"Over datum")</f>
        <v>Nov</v>
      </c>
      <c r="E159">
        <f t="shared" ca="1" si="4"/>
        <v>46</v>
      </c>
      <c r="F159" t="str" cm="1">
        <f t="array" aca="1" ref="F159" ca="1">INDIRECT("Data!H"&amp;A159)</f>
        <v/>
      </c>
    </row>
    <row r="160" spans="1:6" x14ac:dyDescent="0.3">
      <c r="A160">
        <v>158</v>
      </c>
      <c r="B160" cm="1">
        <f t="array" aca="1" ref="B160" ca="1">INDIRECT("Data!A"&amp;A160)</f>
        <v>3981</v>
      </c>
      <c r="C160" s="1" cm="1">
        <f t="array" aca="1" ref="C160" ca="1">INDIRECT("Data!E"&amp;A160)</f>
        <v>45491</v>
      </c>
      <c r="D160" t="str">
        <f ca="1">IF(DATEDIF(C160,TODAY(),"d")&lt;365,TEXT(C160,"mmm"),"Over datum")</f>
        <v>Jul</v>
      </c>
      <c r="E160">
        <f t="shared" ca="1" si="4"/>
        <v>29</v>
      </c>
      <c r="F160" t="str" cm="1">
        <f t="array" aca="1" ref="F160" ca="1">INDIRECT("Data!H"&amp;A160)</f>
        <v>5 - Afgerond</v>
      </c>
    </row>
    <row r="161" spans="1:6" x14ac:dyDescent="0.3">
      <c r="A161">
        <v>31</v>
      </c>
      <c r="B161" cm="1">
        <f t="array" aca="1" ref="B161" ca="1">INDIRECT("Data!A"&amp;A161)</f>
        <v>3888</v>
      </c>
      <c r="C161" s="1" cm="1">
        <f t="array" aca="1" ref="C161" ca="1">INDIRECT("Data!E"&amp;A161)</f>
        <v>45756</v>
      </c>
      <c r="D161" t="str">
        <f ca="1">IF(DATEDIF(C161,TODAY(),"d")&lt;365,TEXT(C161,"mmm"),"Over datum")</f>
        <v>Apr</v>
      </c>
      <c r="E161">
        <f t="shared" ca="1" si="4"/>
        <v>15</v>
      </c>
      <c r="F161" t="str" cm="1">
        <f t="array" aca="1" ref="F161" ca="1">INDIRECT("Data!H"&amp;A161)</f>
        <v/>
      </c>
    </row>
    <row r="162" spans="1:6" x14ac:dyDescent="0.3">
      <c r="A162">
        <v>12</v>
      </c>
      <c r="B162" cm="1">
        <f t="array" aca="1" ref="B162" ca="1">INDIRECT("Data!A"&amp;A162)</f>
        <v>1854</v>
      </c>
      <c r="C162" s="1" cm="1">
        <f t="array" aca="1" ref="C162" ca="1">INDIRECT("Data!E"&amp;A162)</f>
        <v>45738</v>
      </c>
      <c r="D162" t="str">
        <f ca="1">IF(DATEDIF(C162,TODAY(),"d")&lt;365,TEXT(C162,"mmm"),"Over datum")</f>
        <v>Mar</v>
      </c>
      <c r="E162">
        <f t="shared" ca="1" si="4"/>
        <v>12</v>
      </c>
      <c r="F162" t="str" cm="1">
        <f t="array" aca="1" ref="F162" ca="1">INDIRECT("Data!H"&amp;A162)</f>
        <v/>
      </c>
    </row>
    <row r="163" spans="1:6" x14ac:dyDescent="0.3">
      <c r="A163">
        <v>120</v>
      </c>
      <c r="B163" cm="1">
        <f t="array" aca="1" ref="B163" ca="1">INDIRECT("Data!A"&amp;A163)</f>
        <v>5465</v>
      </c>
      <c r="C163" s="1" cm="1">
        <f t="array" aca="1" ref="C163" ca="1">INDIRECT("Data!E"&amp;A163)</f>
        <v>43953</v>
      </c>
      <c r="D163" t="str">
        <f ca="1">IF(DATEDIF(C163,TODAY(),"d")&lt;365,TEXT(C163,"mmm"),"Over datum")</f>
        <v>Over datum</v>
      </c>
      <c r="E163" t="str">
        <f t="shared" ca="1" si="4"/>
        <v/>
      </c>
      <c r="F163" t="str" cm="1">
        <f t="array" aca="1" ref="F163" ca="1">INDIRECT("Data!H"&amp;A163)</f>
        <v>3 - In afwachting van derden</v>
      </c>
    </row>
    <row r="164" spans="1:6" x14ac:dyDescent="0.3">
      <c r="A164">
        <v>97</v>
      </c>
      <c r="B164" cm="1">
        <f t="array" aca="1" ref="B164" ca="1">INDIRECT("Data!A"&amp;A164)</f>
        <v>2312</v>
      </c>
      <c r="C164" s="1" cm="1">
        <f t="array" aca="1" ref="C164" ca="1">INDIRECT("Data!E"&amp;A164)</f>
        <v>45712</v>
      </c>
      <c r="D164" t="str">
        <f ca="1">IF(DATEDIF(C164,TODAY(),"d")&lt;365,TEXT(C164,"mmm"),"Over datum")</f>
        <v>Feb</v>
      </c>
      <c r="E164">
        <f t="shared" ca="1" si="4"/>
        <v>9</v>
      </c>
      <c r="F164" t="str" cm="1">
        <f t="array" aca="1" ref="F164" ca="1">INDIRECT("Data!H"&amp;A164)</f>
        <v/>
      </c>
    </row>
    <row r="165" spans="1:6" x14ac:dyDescent="0.3">
      <c r="A165">
        <v>66</v>
      </c>
      <c r="B165" cm="1">
        <f t="array" aca="1" ref="B165" ca="1">INDIRECT("Data!A"&amp;A165)</f>
        <v>759</v>
      </c>
      <c r="C165" s="1" cm="1">
        <f t="array" aca="1" ref="C165" ca="1">INDIRECT("Data!E"&amp;A165)</f>
        <v>45672</v>
      </c>
      <c r="D165" t="str">
        <f ca="1">IF(DATEDIF(C165,TODAY(),"d")&lt;365,TEXT(C165,"mmm"),"Over datum")</f>
        <v>Jan</v>
      </c>
      <c r="E165">
        <f t="shared" ca="1" si="4"/>
        <v>3</v>
      </c>
      <c r="F165" t="str" cm="1">
        <f t="array" aca="1" ref="F165" ca="1">INDIRECT("Data!H"&amp;A165)</f>
        <v/>
      </c>
    </row>
    <row r="166" spans="1:6" x14ac:dyDescent="0.3">
      <c r="A166">
        <v>21</v>
      </c>
      <c r="B166" cm="1">
        <f t="array" aca="1" ref="B166" ca="1">INDIRECT("Data!A"&amp;A166)</f>
        <v>3571</v>
      </c>
      <c r="C166" s="1" cm="1">
        <f t="array" aca="1" ref="C166" ca="1">INDIRECT("Data!E"&amp;A166)</f>
        <v>45643</v>
      </c>
      <c r="D166" t="str">
        <f ca="1">IF(DATEDIF(C166,TODAY(),"d")&lt;365,TEXT(C166,"mmm"),"Over datum")</f>
        <v>Dec</v>
      </c>
      <c r="E166">
        <f t="shared" ca="1" si="4"/>
        <v>51</v>
      </c>
      <c r="F166" t="str" cm="1">
        <f t="array" aca="1" ref="F166" ca="1">INDIRECT("Data!H"&amp;A166)</f>
        <v/>
      </c>
    </row>
    <row r="167" spans="1:6" x14ac:dyDescent="0.3">
      <c r="A167">
        <v>87</v>
      </c>
      <c r="B167" cm="1">
        <f t="array" aca="1" ref="B167" ca="1">INDIRECT("Data!A"&amp;A167)</f>
        <v>2301</v>
      </c>
      <c r="C167" s="1" cm="1">
        <f t="array" aca="1" ref="C167" ca="1">INDIRECT("Data!E"&amp;A167)</f>
        <v>45652</v>
      </c>
      <c r="D167" t="str">
        <f ca="1">IF(DATEDIF(C167,TODAY(),"d")&lt;365,TEXT(C167,"mmm"),"Over datum")</f>
        <v>Dec</v>
      </c>
      <c r="E167">
        <f t="shared" ca="1" si="4"/>
        <v>52</v>
      </c>
      <c r="F167" t="str" cm="1">
        <f t="array" aca="1" ref="F167" ca="1">INDIRECT("Data!H"&amp;A167)</f>
        <v/>
      </c>
    </row>
    <row r="168" spans="1:6" x14ac:dyDescent="0.3">
      <c r="A168">
        <v>172</v>
      </c>
      <c r="B168" cm="1">
        <f t="array" aca="1" ref="B168" ca="1">INDIRECT("Data!A"&amp;A168)</f>
        <v>4847</v>
      </c>
      <c r="C168" s="1" cm="1">
        <f t="array" aca="1" ref="C168" ca="1">INDIRECT("Data!E"&amp;A168)</f>
        <v>45753</v>
      </c>
      <c r="D168" t="str">
        <f ca="1">IF(DATEDIF(C168,TODAY(),"d")&lt;365,TEXT(C168,"mmm"),"Over datum")</f>
        <v>Apr</v>
      </c>
      <c r="E168">
        <f t="shared" ca="1" si="4"/>
        <v>15</v>
      </c>
      <c r="F168" t="str" cm="1">
        <f t="array" aca="1" ref="F168" ca="1">INDIRECT("Data!H"&amp;A168)</f>
        <v/>
      </c>
    </row>
    <row r="169" spans="1:6" x14ac:dyDescent="0.3">
      <c r="A169">
        <v>117</v>
      </c>
      <c r="B169" cm="1">
        <f t="array" aca="1" ref="B169" ca="1">INDIRECT("Data!A"&amp;A169)</f>
        <v>568</v>
      </c>
      <c r="C169" s="1" cm="1">
        <f t="array" aca="1" ref="C169" ca="1">INDIRECT("Data!E"&amp;A169)</f>
        <v>44310</v>
      </c>
      <c r="D169" t="str">
        <f ca="1">IF(DATEDIF(C169,TODAY(),"d")&lt;365,TEXT(C169,"mmm"),"Over datum")</f>
        <v>Over datum</v>
      </c>
      <c r="E169" t="str">
        <f t="shared" ca="1" si="4"/>
        <v/>
      </c>
      <c r="F169" t="str" cm="1">
        <f t="array" aca="1" ref="F169" ca="1">INDIRECT("Data!H"&amp;A169)</f>
        <v>5 - Afgerond</v>
      </c>
    </row>
    <row r="170" spans="1:6" x14ac:dyDescent="0.3">
      <c r="A170">
        <v>166</v>
      </c>
      <c r="B170" cm="1">
        <f t="array" aca="1" ref="B170" ca="1">INDIRECT("Data!A"&amp;A170)</f>
        <v>6456</v>
      </c>
      <c r="C170" s="1" cm="1">
        <f t="array" aca="1" ref="C170" ca="1">INDIRECT("Data!E"&amp;A170)</f>
        <v>45566</v>
      </c>
      <c r="D170" t="str">
        <f ca="1">IF(DATEDIF(C170,TODAY(),"d")&lt;365,TEXT(C170,"mmm"),"Over datum")</f>
        <v>Oct</v>
      </c>
      <c r="E170">
        <f t="shared" ca="1" si="4"/>
        <v>40</v>
      </c>
      <c r="F170" t="str" cm="1">
        <f t="array" aca="1" ref="F170" ca="1">INDIRECT("Data!H"&amp;A170)</f>
        <v/>
      </c>
    </row>
    <row r="171" spans="1:6" x14ac:dyDescent="0.3">
      <c r="A171">
        <v>45</v>
      </c>
      <c r="B171" cm="1">
        <f t="array" aca="1" ref="B171" ca="1">INDIRECT("Data!A"&amp;A171)</f>
        <v>6698</v>
      </c>
      <c r="C171" s="1" cm="1">
        <f t="array" aca="1" ref="C171" ca="1">INDIRECT("Data!E"&amp;A171)</f>
        <v>45720</v>
      </c>
      <c r="D171" t="str">
        <f ca="1">IF(DATEDIF(C171,TODAY(),"d")&lt;365,TEXT(C171,"mmm"),"Over datum")</f>
        <v>Mar</v>
      </c>
      <c r="E171">
        <f t="shared" ca="1" si="4"/>
        <v>10</v>
      </c>
      <c r="F171" t="str" cm="1">
        <f t="array" aca="1" ref="F171" ca="1">INDIRECT("Data!H"&amp;A171)</f>
        <v/>
      </c>
    </row>
    <row r="172" spans="1:6" x14ac:dyDescent="0.3">
      <c r="A172">
        <v>171</v>
      </c>
      <c r="B172" cm="1">
        <f t="array" aca="1" ref="B172" ca="1">INDIRECT("Data!A"&amp;A172)</f>
        <v>3364</v>
      </c>
      <c r="C172" s="1" cm="1">
        <f t="array" aca="1" ref="C172" ca="1">INDIRECT("Data!E"&amp;A172)</f>
        <v>45477</v>
      </c>
      <c r="D172" t="str">
        <f ca="1">IF(DATEDIF(C172,TODAY(),"d")&lt;365,TEXT(C172,"mmm"),"Over datum")</f>
        <v>Jul</v>
      </c>
      <c r="E172">
        <f t="shared" ca="1" si="4"/>
        <v>27</v>
      </c>
      <c r="F172" t="str" cm="1">
        <f t="array" aca="1" ref="F172" ca="1">INDIRECT("Data!H"&amp;A172)</f>
        <v/>
      </c>
    </row>
    <row r="173" spans="1:6" x14ac:dyDescent="0.3">
      <c r="A173">
        <v>187</v>
      </c>
      <c r="B173" cm="1">
        <f t="array" aca="1" ref="B173" ca="1">INDIRECT("Data!A"&amp;A173)</f>
        <v>5308</v>
      </c>
      <c r="C173" s="1" cm="1">
        <f t="array" aca="1" ref="C173" ca="1">INDIRECT("Data!E"&amp;A173)</f>
        <v>45668</v>
      </c>
      <c r="D173" t="str">
        <f ca="1">IF(DATEDIF(C173,TODAY(),"d")&lt;365,TEXT(C173,"mmm"),"Over datum")</f>
        <v>Jan</v>
      </c>
      <c r="E173">
        <f t="shared" ca="1" si="4"/>
        <v>2</v>
      </c>
      <c r="F173" t="str" cm="1">
        <f t="array" aca="1" ref="F173" ca="1">INDIRECT("Data!H"&amp;A173)</f>
        <v/>
      </c>
    </row>
    <row r="174" spans="1:6" x14ac:dyDescent="0.3">
      <c r="A174">
        <v>43</v>
      </c>
      <c r="B174" cm="1">
        <f t="array" aca="1" ref="B174" ca="1">INDIRECT("Data!A"&amp;A174)</f>
        <v>4845</v>
      </c>
      <c r="C174" s="1" cm="1">
        <f t="array" aca="1" ref="C174" ca="1">INDIRECT("Data!E"&amp;A174)</f>
        <v>44321</v>
      </c>
      <c r="D174" t="str">
        <f ca="1">IF(DATEDIF(C174,TODAY(),"d")&lt;365,TEXT(C174,"mmm"),"Over datum")</f>
        <v>Over datum</v>
      </c>
      <c r="E174" t="str">
        <f t="shared" ca="1" si="4"/>
        <v/>
      </c>
      <c r="F174" t="str" cm="1">
        <f t="array" aca="1" ref="F174" ca="1">INDIRECT("Data!H"&amp;A174)</f>
        <v>5 - Afgerond</v>
      </c>
    </row>
    <row r="175" spans="1:6" x14ac:dyDescent="0.3">
      <c r="A175">
        <v>105</v>
      </c>
      <c r="B175" cm="1">
        <f t="array" aca="1" ref="B175" ca="1">INDIRECT("Data!A"&amp;A175)</f>
        <v>2453</v>
      </c>
      <c r="C175" s="1" cm="1">
        <f t="array" aca="1" ref="C175" ca="1">INDIRECT("Data!E"&amp;A175)</f>
        <v>45578</v>
      </c>
      <c r="D175" t="str">
        <f ca="1">IF(DATEDIF(C175,TODAY(),"d")&lt;365,TEXT(C175,"mmm"),"Over datum")</f>
        <v>Oct</v>
      </c>
      <c r="E175">
        <f t="shared" ca="1" si="4"/>
        <v>42</v>
      </c>
      <c r="F175" t="str" cm="1">
        <f t="array" aca="1" ref="F175" ca="1">INDIRECT("Data!H"&amp;A175)</f>
        <v/>
      </c>
    </row>
    <row r="176" spans="1:6" x14ac:dyDescent="0.3">
      <c r="A176">
        <v>71</v>
      </c>
      <c r="B176" cm="1">
        <f t="array" aca="1" ref="B176" ca="1">INDIRECT("Data!A"&amp;A176)</f>
        <v>5899</v>
      </c>
      <c r="C176" s="1" cm="1">
        <f t="array" aca="1" ref="C176" ca="1">INDIRECT("Data!E"&amp;A176)</f>
        <v>44885</v>
      </c>
      <c r="D176" t="str">
        <f ca="1">IF(DATEDIF(C176,TODAY(),"d")&lt;365,TEXT(C176,"mmm"),"Over datum")</f>
        <v>Over datum</v>
      </c>
      <c r="E176" t="str">
        <f t="shared" ca="1" si="4"/>
        <v/>
      </c>
      <c r="F176" t="str" cm="1">
        <f t="array" aca="1" ref="F176" ca="1">INDIRECT("Data!H"&amp;A176)</f>
        <v>4 - Controle door collega</v>
      </c>
    </row>
    <row r="177" spans="1:6" x14ac:dyDescent="0.3">
      <c r="A177">
        <v>74</v>
      </c>
      <c r="B177" cm="1">
        <f t="array" aca="1" ref="B177" ca="1">INDIRECT("Data!A"&amp;A177)</f>
        <v>2001</v>
      </c>
      <c r="C177" s="1" cm="1">
        <f t="array" aca="1" ref="C177" ca="1">INDIRECT("Data!E"&amp;A177)</f>
        <v>45526</v>
      </c>
      <c r="D177" t="str">
        <f ca="1">IF(DATEDIF(C177,TODAY(),"d")&lt;365,TEXT(C177,"mmm"),"Over datum")</f>
        <v>Aug</v>
      </c>
      <c r="E177">
        <f t="shared" ca="1" si="4"/>
        <v>34</v>
      </c>
      <c r="F177" t="str" cm="1">
        <f t="array" aca="1" ref="F177" ca="1">INDIRECT("Data!H"&amp;A177)</f>
        <v/>
      </c>
    </row>
    <row r="178" spans="1:6" x14ac:dyDescent="0.3">
      <c r="A178">
        <v>128</v>
      </c>
      <c r="B178" cm="1">
        <f t="array" aca="1" ref="B178" ca="1">INDIRECT("Data!A"&amp;A178)</f>
        <v>6358</v>
      </c>
      <c r="C178" s="1" cm="1">
        <f t="array" aca="1" ref="C178" ca="1">INDIRECT("Data!E"&amp;A178)</f>
        <v>45480</v>
      </c>
      <c r="D178" t="str">
        <f ca="1">IF(DATEDIF(C178,TODAY(),"d")&lt;365,TEXT(C178,"mmm"),"Over datum")</f>
        <v>Jul</v>
      </c>
      <c r="E178">
        <f t="shared" ca="1" si="4"/>
        <v>28</v>
      </c>
      <c r="F178" t="str" cm="1">
        <f t="array" aca="1" ref="F178" ca="1">INDIRECT("Data!H"&amp;A178)</f>
        <v>3 - In afwachting van derden</v>
      </c>
    </row>
    <row r="179" spans="1:6" x14ac:dyDescent="0.3">
      <c r="A179">
        <v>90</v>
      </c>
      <c r="B179" cm="1">
        <f t="array" aca="1" ref="B179" ca="1">INDIRECT("Data!A"&amp;A179)</f>
        <v>498</v>
      </c>
      <c r="C179" s="1" cm="1">
        <f t="array" aca="1" ref="C179" ca="1">INDIRECT("Data!E"&amp;A179)</f>
        <v>45769</v>
      </c>
      <c r="D179" t="str">
        <f ca="1">IF(DATEDIF(C179,TODAY(),"d")&lt;365,TEXT(C179,"mmm"),"Over datum")</f>
        <v>Apr</v>
      </c>
      <c r="E179">
        <f t="shared" ca="1" si="4"/>
        <v>17</v>
      </c>
      <c r="F179" t="str" cm="1">
        <f t="array" aca="1" ref="F179" ca="1">INDIRECT("Data!H"&amp;A179)</f>
        <v/>
      </c>
    </row>
    <row r="180" spans="1:6" x14ac:dyDescent="0.3">
      <c r="A180">
        <v>113</v>
      </c>
      <c r="B180" cm="1">
        <f t="array" aca="1" ref="B180" ca="1">INDIRECT("Data!A"&amp;A180)</f>
        <v>4032</v>
      </c>
      <c r="C180" s="1" cm="1">
        <f t="array" aca="1" ref="C180" ca="1">INDIRECT("Data!E"&amp;A180)</f>
        <v>45633</v>
      </c>
      <c r="D180" t="str">
        <f ca="1">IF(DATEDIF(C180,TODAY(),"d")&lt;365,TEXT(C180,"mmm"),"Over datum")</f>
        <v>Dec</v>
      </c>
      <c r="E180">
        <f t="shared" ca="1" si="4"/>
        <v>49</v>
      </c>
      <c r="F180" t="str" cm="1">
        <f t="array" aca="1" ref="F180" ca="1">INDIRECT("Data!H"&amp;A180)</f>
        <v/>
      </c>
    </row>
    <row r="181" spans="1:6" x14ac:dyDescent="0.3">
      <c r="A181">
        <v>143</v>
      </c>
      <c r="B181" cm="1">
        <f t="array" aca="1" ref="B181" ca="1">INDIRECT("Data!A"&amp;A181)</f>
        <v>1883</v>
      </c>
      <c r="C181" s="1" cm="1">
        <f t="array" aca="1" ref="C181" ca="1">INDIRECT("Data!E"&amp;A181)</f>
        <v>45500</v>
      </c>
      <c r="D181" t="str">
        <f ca="1">IF(DATEDIF(C181,TODAY(),"d")&lt;365,TEXT(C181,"mmm"),"Over datum")</f>
        <v>Jul</v>
      </c>
      <c r="E181">
        <f t="shared" ca="1" si="4"/>
        <v>30</v>
      </c>
      <c r="F181" t="str" cm="1">
        <f t="array" aca="1" ref="F181" ca="1">INDIRECT("Data!H"&amp;A181)</f>
        <v>2 - Controle taalgebruik</v>
      </c>
    </row>
    <row r="182" spans="1:6" x14ac:dyDescent="0.3">
      <c r="A182">
        <v>9</v>
      </c>
      <c r="B182" cm="1">
        <f t="array" aca="1" ref="B182" ca="1">INDIRECT("Data!A"&amp;A182)</f>
        <v>4041</v>
      </c>
      <c r="C182" s="1" cm="1">
        <f t="array" aca="1" ref="C182" ca="1">INDIRECT("Data!E"&amp;A182)</f>
        <v>43902</v>
      </c>
      <c r="D182" t="str">
        <f ca="1">IF(DATEDIF(C182,TODAY(),"d")&lt;365,TEXT(C182,"mmm"),"Over datum")</f>
        <v>Over datum</v>
      </c>
      <c r="E182" t="str">
        <f t="shared" ca="1" si="4"/>
        <v/>
      </c>
      <c r="F182" t="str" cm="1">
        <f t="array" aca="1" ref="F182" ca="1">INDIRECT("Data!H"&amp;A182)</f>
        <v>2 - Controle taalgebruik</v>
      </c>
    </row>
    <row r="183" spans="1:6" x14ac:dyDescent="0.3">
      <c r="A183">
        <v>167</v>
      </c>
      <c r="B183" cm="1">
        <f t="array" aca="1" ref="B183" ca="1">INDIRECT("Data!A"&amp;A183)</f>
        <v>6425</v>
      </c>
      <c r="C183" s="1" cm="1">
        <f t="array" aca="1" ref="C183" ca="1">INDIRECT("Data!E"&amp;A183)</f>
        <v>45688</v>
      </c>
      <c r="D183" t="str">
        <f ca="1">IF(DATEDIF(C183,TODAY(),"d")&lt;365,TEXT(C183,"mmm"),"Over datum")</f>
        <v>Jan</v>
      </c>
      <c r="E183">
        <f t="shared" ca="1" si="4"/>
        <v>5</v>
      </c>
      <c r="F183" t="str" cm="1">
        <f t="array" aca="1" ref="F183" ca="1">INDIRECT("Data!H"&amp;A183)</f>
        <v/>
      </c>
    </row>
    <row r="184" spans="1:6" x14ac:dyDescent="0.3">
      <c r="A184">
        <v>92</v>
      </c>
      <c r="B184" cm="1">
        <f t="array" aca="1" ref="B184" ca="1">INDIRECT("Data!A"&amp;A184)</f>
        <v>1750</v>
      </c>
      <c r="C184" s="1" cm="1">
        <f t="array" aca="1" ref="C184" ca="1">INDIRECT("Data!E"&amp;A184)</f>
        <v>45441</v>
      </c>
      <c r="D184" t="str">
        <f ca="1">IF(DATEDIF(C184,TODAY(),"d")&lt;365,TEXT(C184,"mmm"),"Over datum")</f>
        <v>May</v>
      </c>
      <c r="E184">
        <f t="shared" ca="1" si="4"/>
        <v>22</v>
      </c>
      <c r="F184" t="str" cm="1">
        <f t="array" aca="1" ref="F184" ca="1">INDIRECT("Data!H"&amp;A184)</f>
        <v>3 - In afwachting van derden</v>
      </c>
    </row>
    <row r="185" spans="1:6" x14ac:dyDescent="0.3">
      <c r="A185">
        <v>10</v>
      </c>
      <c r="B185" cm="1">
        <f t="array" aca="1" ref="B185" ca="1">INDIRECT("Data!A"&amp;A185)</f>
        <v>1268</v>
      </c>
      <c r="C185" s="1" cm="1">
        <f t="array" aca="1" ref="C185" ca="1">INDIRECT("Data!E"&amp;A185)</f>
        <v>45757</v>
      </c>
      <c r="D185" t="str">
        <f ca="1">IF(DATEDIF(C185,TODAY(),"d")&lt;365,TEXT(C185,"mmm"),"Over datum")</f>
        <v>Apr</v>
      </c>
      <c r="E185">
        <f t="shared" ca="1" si="4"/>
        <v>15</v>
      </c>
      <c r="F185" t="str" cm="1">
        <f t="array" aca="1" ref="F185" ca="1">INDIRECT("Data!H"&amp;A185)</f>
        <v/>
      </c>
    </row>
    <row r="186" spans="1:6" x14ac:dyDescent="0.3">
      <c r="A186">
        <v>184</v>
      </c>
      <c r="B186" cm="1">
        <f t="array" aca="1" ref="B186" ca="1">INDIRECT("Data!A"&amp;A186)</f>
        <v>6703</v>
      </c>
      <c r="C186" s="1" cm="1">
        <f t="array" aca="1" ref="C186" ca="1">INDIRECT("Data!E"&amp;A186)</f>
        <v>45542</v>
      </c>
      <c r="D186" t="str">
        <f ca="1">IF(DATEDIF(C186,TODAY(),"d")&lt;365,TEXT(C186,"mmm"),"Over datum")</f>
        <v>Sep</v>
      </c>
      <c r="E186">
        <f t="shared" ca="1" si="4"/>
        <v>36</v>
      </c>
      <c r="F186" t="str" cm="1">
        <f t="array" aca="1" ref="F186" ca="1">INDIRECT("Data!H"&amp;A186)</f>
        <v/>
      </c>
    </row>
    <row r="187" spans="1:6" x14ac:dyDescent="0.3">
      <c r="A187">
        <v>186</v>
      </c>
      <c r="B187" cm="1">
        <f t="array" aca="1" ref="B187" ca="1">INDIRECT("Data!A"&amp;A187)</f>
        <v>2948</v>
      </c>
      <c r="C187" s="1" cm="1">
        <f t="array" aca="1" ref="C187" ca="1">INDIRECT("Data!E"&amp;A187)</f>
        <v>45474</v>
      </c>
      <c r="D187" t="str">
        <f ca="1">IF(DATEDIF(C187,TODAY(),"d")&lt;365,TEXT(C187,"mmm"),"Over datum")</f>
        <v>Jul</v>
      </c>
      <c r="E187">
        <f t="shared" ca="1" si="4"/>
        <v>27</v>
      </c>
      <c r="F187" t="str" cm="1">
        <f t="array" aca="1" ref="F187" ca="1">INDIRECT("Data!H"&amp;A187)</f>
        <v>2 - Controle taalgebruik</v>
      </c>
    </row>
    <row r="188" spans="1:6" x14ac:dyDescent="0.3">
      <c r="A188">
        <v>173</v>
      </c>
      <c r="B188" cm="1">
        <f t="array" aca="1" ref="B188" ca="1">INDIRECT("Data!A"&amp;A188)</f>
        <v>3401</v>
      </c>
      <c r="C188" s="1" cm="1">
        <f t="array" aca="1" ref="C188" ca="1">INDIRECT("Data!E"&amp;A188)</f>
        <v>45452</v>
      </c>
      <c r="D188" t="str">
        <f ca="1">IF(DATEDIF(C188,TODAY(),"d")&lt;365,TEXT(C188,"mmm"),"Over datum")</f>
        <v>Jun</v>
      </c>
      <c r="E188">
        <f t="shared" ca="1" si="4"/>
        <v>24</v>
      </c>
      <c r="F188" t="str" cm="1">
        <f t="array" aca="1" ref="F188" ca="1">INDIRECT("Data!H"&amp;A188)</f>
        <v/>
      </c>
    </row>
    <row r="189" spans="1:6" x14ac:dyDescent="0.3">
      <c r="A189">
        <v>16</v>
      </c>
      <c r="B189" cm="1">
        <f t="array" aca="1" ref="B189" ca="1">INDIRECT("Data!A"&amp;A189)</f>
        <v>2550</v>
      </c>
      <c r="C189" s="1" cm="1">
        <f t="array" aca="1" ref="C189" ca="1">INDIRECT("Data!E"&amp;A189)</f>
        <v>45787</v>
      </c>
      <c r="D189" t="str">
        <f ca="1">IF(DATEDIF(C189,TODAY(),"d")&lt;365,TEXT(C189,"mmm"),"Over datum")</f>
        <v>May</v>
      </c>
      <c r="E189">
        <f t="shared" ca="1" si="4"/>
        <v>19</v>
      </c>
      <c r="F189" t="str" cm="1">
        <f t="array" aca="1" ref="F189" ca="1">INDIRECT("Data!H"&amp;A189)</f>
        <v/>
      </c>
    </row>
    <row r="190" spans="1:6" x14ac:dyDescent="0.3">
      <c r="A190">
        <v>199</v>
      </c>
      <c r="B190" cm="1">
        <f t="array" aca="1" ref="B190" ca="1">INDIRECT("Data!A"&amp;A190)</f>
        <v>678</v>
      </c>
      <c r="C190" s="1" cm="1">
        <f t="array" aca="1" ref="C190" ca="1">INDIRECT("Data!E"&amp;A190)</f>
        <v>45792</v>
      </c>
      <c r="D190" t="str">
        <f ca="1">IF(DATEDIF(C190,TODAY(),"d")&lt;365,TEXT(C190,"mmm"),"Over datum")</f>
        <v>May</v>
      </c>
      <c r="E190">
        <f t="shared" ca="1" si="4"/>
        <v>20</v>
      </c>
      <c r="F190" t="str" cm="1">
        <f t="array" aca="1" ref="F190" ca="1">INDIRECT("Data!H"&amp;A190)</f>
        <v/>
      </c>
    </row>
    <row r="191" spans="1:6" x14ac:dyDescent="0.3">
      <c r="A191">
        <v>57</v>
      </c>
      <c r="B191" cm="1">
        <f t="array" aca="1" ref="B191" ca="1">INDIRECT("Data!A"&amp;A191)</f>
        <v>826</v>
      </c>
      <c r="C191" s="1" cm="1">
        <f t="array" aca="1" ref="C191" ca="1">INDIRECT("Data!E"&amp;A191)</f>
        <v>45749</v>
      </c>
      <c r="D191" t="str">
        <f ca="1">IF(DATEDIF(C191,TODAY(),"d")&lt;365,TEXT(C191,"mmm"),"Over datum")</f>
        <v>Apr</v>
      </c>
      <c r="E191">
        <f t="shared" ca="1" si="4"/>
        <v>14</v>
      </c>
      <c r="F191" t="str" cm="1">
        <f t="array" aca="1" ref="F191" ca="1">INDIRECT("Data!H"&amp;A191)</f>
        <v/>
      </c>
    </row>
    <row r="192" spans="1:6" x14ac:dyDescent="0.3">
      <c r="A192">
        <v>73</v>
      </c>
      <c r="B192" cm="1">
        <f t="array" aca="1" ref="B192" ca="1">INDIRECT("Data!A"&amp;A192)</f>
        <v>6064</v>
      </c>
      <c r="C192" s="1" cm="1">
        <f t="array" aca="1" ref="C192" ca="1">INDIRECT("Data!E"&amp;A192)</f>
        <v>45514</v>
      </c>
      <c r="D192" t="str">
        <f ca="1">IF(DATEDIF(C192,TODAY(),"d")&lt;365,TEXT(C192,"mmm"),"Over datum")</f>
        <v>Aug</v>
      </c>
      <c r="E192">
        <f t="shared" ca="1" si="4"/>
        <v>32</v>
      </c>
      <c r="F192" t="str" cm="1">
        <f t="array" aca="1" ref="F192" ca="1">INDIRECT("Data!H"&amp;A192)</f>
        <v>1 - Controle feiten</v>
      </c>
    </row>
    <row r="193" spans="1:6" x14ac:dyDescent="0.3">
      <c r="A193">
        <v>3</v>
      </c>
      <c r="B193" cm="1">
        <f t="array" aca="1" ref="B193" ca="1">INDIRECT("Data!A"&amp;A193)</f>
        <v>4533</v>
      </c>
      <c r="C193" s="1" cm="1">
        <f t="array" aca="1" ref="C193" ca="1">INDIRECT("Data!E"&amp;A193)</f>
        <v>45742</v>
      </c>
      <c r="D193" t="str">
        <f ca="1">IF(DATEDIF(C193,TODAY(),"d")&lt;365,TEXT(C193,"mmm"),"Over datum")</f>
        <v>Mar</v>
      </c>
      <c r="E193">
        <f t="shared" ca="1" si="4"/>
        <v>13</v>
      </c>
      <c r="F193" t="str" cm="1">
        <f t="array" aca="1" ref="F193" ca="1">INDIRECT("Data!H"&amp;A193)</f>
        <v/>
      </c>
    </row>
    <row r="194" spans="1:6" x14ac:dyDescent="0.3">
      <c r="A194">
        <v>154</v>
      </c>
      <c r="B194" cm="1">
        <f t="array" aca="1" ref="B194" ca="1">INDIRECT("Data!A"&amp;A194)</f>
        <v>5856</v>
      </c>
      <c r="C194" s="1" cm="1">
        <f t="array" aca="1" ref="C194" ca="1">INDIRECT("Data!E"&amp;A194)</f>
        <v>45797</v>
      </c>
      <c r="D194" t="str">
        <f ca="1">IF(DATEDIF(C194,TODAY(),"d")&lt;365,TEXT(C194,"mmm"),"Over datum")</f>
        <v>May</v>
      </c>
      <c r="E194">
        <f t="shared" ca="1" si="4"/>
        <v>21</v>
      </c>
      <c r="F194" t="str" cm="1">
        <f t="array" aca="1" ref="F194" ca="1">INDIRECT("Data!H"&amp;A194)</f>
        <v/>
      </c>
    </row>
    <row r="195" spans="1:6" x14ac:dyDescent="0.3">
      <c r="A195">
        <v>13</v>
      </c>
      <c r="B195" cm="1">
        <f t="array" aca="1" ref="B195" ca="1">INDIRECT("Data!A"&amp;A195)</f>
        <v>3819</v>
      </c>
      <c r="C195" s="1" cm="1">
        <f t="array" aca="1" ref="C195" ca="1">INDIRECT("Data!E"&amp;A195)</f>
        <v>45747</v>
      </c>
      <c r="D195" t="str">
        <f ca="1">IF(DATEDIF(C195,TODAY(),"d")&lt;365,TEXT(C195,"mmm"),"Over datum")</f>
        <v>Mar</v>
      </c>
      <c r="E195">
        <f t="shared" ref="E195:E201" ca="1" si="5">IF(D195&lt;&gt;"Over datum",WEEKNUM(C195),"")</f>
        <v>14</v>
      </c>
      <c r="F195" t="str" cm="1">
        <f t="array" aca="1" ref="F195" ca="1">INDIRECT("Data!H"&amp;A195)</f>
        <v/>
      </c>
    </row>
    <row r="196" spans="1:6" x14ac:dyDescent="0.3">
      <c r="A196">
        <v>148</v>
      </c>
      <c r="B196" cm="1">
        <f t="array" aca="1" ref="B196" ca="1">INDIRECT("Data!A"&amp;A196)</f>
        <v>1929</v>
      </c>
      <c r="C196" s="1" cm="1">
        <f t="array" aca="1" ref="C196" ca="1">INDIRECT("Data!E"&amp;A196)</f>
        <v>45130</v>
      </c>
      <c r="D196" t="str">
        <f ca="1">IF(DATEDIF(C196,TODAY(),"d")&lt;365,TEXT(C196,"mmm"),"Over datum")</f>
        <v>Over datum</v>
      </c>
      <c r="E196" t="str">
        <f t="shared" ca="1" si="5"/>
        <v/>
      </c>
      <c r="F196" t="str" cm="1">
        <f t="array" aca="1" ref="F196" ca="1">INDIRECT("Data!H"&amp;A196)</f>
        <v>4 - Controle door collega</v>
      </c>
    </row>
    <row r="197" spans="1:6" x14ac:dyDescent="0.3">
      <c r="A197">
        <v>190</v>
      </c>
      <c r="B197" cm="1">
        <f t="array" aca="1" ref="B197" ca="1">INDIRECT("Data!A"&amp;A197)</f>
        <v>651</v>
      </c>
      <c r="C197" s="1" cm="1">
        <f t="array" aca="1" ref="C197" ca="1">INDIRECT("Data!E"&amp;A197)</f>
        <v>45556</v>
      </c>
      <c r="D197" t="str">
        <f ca="1">IF(DATEDIF(C197,TODAY(),"d")&lt;365,TEXT(C197,"mmm"),"Over datum")</f>
        <v>Sep</v>
      </c>
      <c r="E197">
        <f t="shared" ca="1" si="5"/>
        <v>38</v>
      </c>
      <c r="F197" t="str" cm="1">
        <f t="array" aca="1" ref="F197" ca="1">INDIRECT("Data!H"&amp;A197)</f>
        <v/>
      </c>
    </row>
    <row r="198" spans="1:6" x14ac:dyDescent="0.3">
      <c r="A198">
        <v>118</v>
      </c>
      <c r="B198" cm="1">
        <f t="array" aca="1" ref="B198" ca="1">INDIRECT("Data!A"&amp;A198)</f>
        <v>3441</v>
      </c>
      <c r="C198" s="1" cm="1">
        <f t="array" aca="1" ref="C198" ca="1">INDIRECT("Data!E"&amp;A198)</f>
        <v>44275</v>
      </c>
      <c r="D198" t="str">
        <f ca="1">IF(DATEDIF(C198,TODAY(),"d")&lt;365,TEXT(C198,"mmm"),"Over datum")</f>
        <v>Over datum</v>
      </c>
      <c r="E198" t="str">
        <f t="shared" ca="1" si="5"/>
        <v/>
      </c>
      <c r="F198" t="str" cm="1">
        <f t="array" aca="1" ref="F198" ca="1">INDIRECT("Data!H"&amp;A198)</f>
        <v>2 - Controle taalgebruik</v>
      </c>
    </row>
    <row r="199" spans="1:6" x14ac:dyDescent="0.3">
      <c r="A199">
        <v>139</v>
      </c>
      <c r="B199" cm="1">
        <f t="array" aca="1" ref="B199" ca="1">INDIRECT("Data!A"&amp;A199)</f>
        <v>1289</v>
      </c>
      <c r="C199" s="1" cm="1">
        <f t="array" aca="1" ref="C199" ca="1">INDIRECT("Data!E"&amp;A199)</f>
        <v>45572</v>
      </c>
      <c r="D199" t="str">
        <f ca="1">IF(DATEDIF(C199,TODAY(),"d")&lt;365,TEXT(C199,"mmm"),"Over datum")</f>
        <v>Oct</v>
      </c>
      <c r="E199">
        <f t="shared" ca="1" si="5"/>
        <v>41</v>
      </c>
      <c r="F199" t="str" cm="1">
        <f t="array" aca="1" ref="F199" ca="1">INDIRECT("Data!H"&amp;A199)</f>
        <v/>
      </c>
    </row>
    <row r="200" spans="1:6" x14ac:dyDescent="0.3">
      <c r="A200">
        <v>55</v>
      </c>
      <c r="B200" cm="1">
        <f t="array" aca="1" ref="B200" ca="1">INDIRECT("Data!A"&amp;A200)</f>
        <v>1581</v>
      </c>
      <c r="C200" s="1" cm="1">
        <f t="array" aca="1" ref="C200" ca="1">INDIRECT("Data!E"&amp;A200)</f>
        <v>45551</v>
      </c>
      <c r="D200" t="str">
        <f ca="1">IF(DATEDIF(C200,TODAY(),"d")&lt;365,TEXT(C200,"mmm"),"Over datum")</f>
        <v>Sep</v>
      </c>
      <c r="E200">
        <f t="shared" ca="1" si="5"/>
        <v>38</v>
      </c>
      <c r="F200" t="str" cm="1">
        <f t="array" aca="1" ref="F200" ca="1">INDIRECT("Data!H"&amp;A200)</f>
        <v/>
      </c>
    </row>
    <row r="201" spans="1:6" x14ac:dyDescent="0.3">
      <c r="A201">
        <v>69</v>
      </c>
      <c r="B201" cm="1">
        <f t="array" aca="1" ref="B201" ca="1">INDIRECT("Data!A"&amp;A201)</f>
        <v>5378</v>
      </c>
      <c r="C201" s="1" cm="1">
        <f t="array" aca="1" ref="C201" ca="1">INDIRECT("Data!E"&amp;A201)</f>
        <v>45798</v>
      </c>
      <c r="D201" t="str">
        <f ca="1">IF(DATEDIF(C201,TODAY(),"d")&lt;365,TEXT(C201,"mmm"),"Over datum")</f>
        <v>May</v>
      </c>
      <c r="E201">
        <f t="shared" ca="1" si="5"/>
        <v>21</v>
      </c>
      <c r="F201" t="str" cm="1">
        <f t="array" aca="1" ref="F201" ca="1">INDIRECT("Data!H"&amp;A201)</f>
        <v/>
      </c>
    </row>
  </sheetData>
  <autoFilter ref="A1:F1" xr:uid="{BB29136B-5786-4216-B442-37E5AD8BCB0D}">
    <sortState xmlns:xlrd2="http://schemas.microsoft.com/office/spreadsheetml/2017/richdata2" ref="A2:F201">
      <sortCondition descending="1"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6BF2-BAE8-4612-A017-94112645F813}">
  <dimension ref="A1:E20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2" max="2" width="9" bestFit="1" customWidth="1"/>
    <col min="3" max="3" width="18" bestFit="1" customWidth="1"/>
    <col min="4" max="4" width="14.5546875" bestFit="1" customWidth="1"/>
    <col min="5" max="5" width="24.33203125" bestFit="1" customWidth="1"/>
  </cols>
  <sheetData>
    <row r="1" spans="1:5" x14ac:dyDescent="0.3">
      <c r="A1" s="3" t="s">
        <v>3</v>
      </c>
      <c r="B1" s="3" t="s">
        <v>4</v>
      </c>
      <c r="C1" s="3" t="s">
        <v>17</v>
      </c>
      <c r="D1" s="3" t="s">
        <v>38</v>
      </c>
      <c r="E1" s="3" t="s">
        <v>25</v>
      </c>
    </row>
    <row r="2" spans="1:5" x14ac:dyDescent="0.3">
      <c r="A2" t="s">
        <v>6</v>
      </c>
      <c r="B2" t="s">
        <v>5</v>
      </c>
      <c r="C2" t="s">
        <v>12</v>
      </c>
      <c r="D2" t="s">
        <v>12</v>
      </c>
      <c r="E2" t="s">
        <v>20</v>
      </c>
    </row>
    <row r="3" spans="1:5" x14ac:dyDescent="0.3">
      <c r="A3" t="s">
        <v>7</v>
      </c>
      <c r="B3" t="s">
        <v>37</v>
      </c>
      <c r="C3" t="s">
        <v>13</v>
      </c>
      <c r="D3" t="s">
        <v>13</v>
      </c>
      <c r="E3" t="s">
        <v>21</v>
      </c>
    </row>
    <row r="4" spans="1:5" x14ac:dyDescent="0.3">
      <c r="A4" t="s">
        <v>8</v>
      </c>
      <c r="C4" t="s">
        <v>14</v>
      </c>
      <c r="D4" t="s">
        <v>14</v>
      </c>
      <c r="E4" t="s">
        <v>22</v>
      </c>
    </row>
    <row r="5" spans="1:5" x14ac:dyDescent="0.3">
      <c r="A5" t="s">
        <v>9</v>
      </c>
      <c r="C5" t="s">
        <v>15</v>
      </c>
      <c r="D5" t="s">
        <v>15</v>
      </c>
      <c r="E5" t="s">
        <v>23</v>
      </c>
    </row>
    <row r="6" spans="1:5" x14ac:dyDescent="0.3">
      <c r="A6" t="s">
        <v>10</v>
      </c>
      <c r="C6" t="s">
        <v>16</v>
      </c>
      <c r="D6" t="s">
        <v>16</v>
      </c>
      <c r="E6" t="s">
        <v>24</v>
      </c>
    </row>
    <row r="7" spans="1:5" x14ac:dyDescent="0.3">
      <c r="A7" t="s">
        <v>11</v>
      </c>
      <c r="C7" t="s">
        <v>18</v>
      </c>
      <c r="D7" t="s">
        <v>18</v>
      </c>
    </row>
    <row r="8" spans="1:5" x14ac:dyDescent="0.3">
      <c r="A8" t="str">
        <f>""</f>
        <v/>
      </c>
      <c r="C8" t="s">
        <v>19</v>
      </c>
      <c r="D8" t="s">
        <v>19</v>
      </c>
    </row>
    <row r="9" spans="1:5" x14ac:dyDescent="0.3">
      <c r="A9" t="str">
        <f>""</f>
        <v/>
      </c>
      <c r="D9" t="s">
        <v>28</v>
      </c>
    </row>
    <row r="10" spans="1:5" x14ac:dyDescent="0.3">
      <c r="A10" t="str">
        <f>""</f>
        <v/>
      </c>
    </row>
    <row r="11" spans="1:5" x14ac:dyDescent="0.3">
      <c r="A11" t="str">
        <f>""</f>
        <v/>
      </c>
    </row>
    <row r="12" spans="1:5" x14ac:dyDescent="0.3">
      <c r="A12" t="str">
        <f>""</f>
        <v/>
      </c>
    </row>
    <row r="13" spans="1:5" x14ac:dyDescent="0.3">
      <c r="A13" t="str">
        <f>""</f>
        <v/>
      </c>
    </row>
    <row r="14" spans="1:5" x14ac:dyDescent="0.3">
      <c r="A14" t="str">
        <f>""</f>
        <v/>
      </c>
    </row>
    <row r="15" spans="1:5" x14ac:dyDescent="0.3">
      <c r="A15" t="str">
        <f>""</f>
        <v/>
      </c>
    </row>
    <row r="16" spans="1:5" x14ac:dyDescent="0.3">
      <c r="A16" t="str">
        <f>""</f>
        <v/>
      </c>
    </row>
    <row r="17" spans="1:1" x14ac:dyDescent="0.3">
      <c r="A17" t="str">
        <f>""</f>
        <v/>
      </c>
    </row>
    <row r="18" spans="1:1" x14ac:dyDescent="0.3">
      <c r="A18" t="str">
        <f>""</f>
        <v/>
      </c>
    </row>
    <row r="19" spans="1:1" x14ac:dyDescent="0.3">
      <c r="A19" t="str">
        <f>""</f>
        <v/>
      </c>
    </row>
    <row r="20" spans="1:1" x14ac:dyDescent="0.3">
      <c r="A20" t="str">
        <f>""</f>
        <v/>
      </c>
    </row>
  </sheetData>
  <sheetProtection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Dashboard</vt:lpstr>
      <vt:lpstr>Data</vt:lpstr>
      <vt:lpstr>Stats</vt:lpstr>
      <vt:lpstr>References</vt:lpstr>
      <vt:lpstr>Behandelaar</vt:lpstr>
      <vt:lpstr>Controlestatus</vt:lpstr>
      <vt:lpstr>Openbaar</vt:lpstr>
      <vt:lpstr>Sectie</vt:lpstr>
      <vt:lpstr>Staf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Bonhof</dc:creator>
  <cp:lastModifiedBy>Bonhof, Wouter</cp:lastModifiedBy>
  <dcterms:created xsi:type="dcterms:W3CDTF">2015-06-05T18:17:20Z</dcterms:created>
  <dcterms:modified xsi:type="dcterms:W3CDTF">2025-05-21T17:33:28Z</dcterms:modified>
</cp:coreProperties>
</file>