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ieterThys\Documents\Offertes\"/>
    </mc:Choice>
  </mc:AlternateContent>
  <xr:revisionPtr revIDLastSave="0" documentId="13_ncr:1_{8CE6EAA3-50E2-41C9-B112-EFE60A5C4DAF}" xr6:coauthVersionLast="43" xr6:coauthVersionMax="43" xr10:uidLastSave="{00000000-0000-0000-0000-000000000000}"/>
  <bookViews>
    <workbookView xWindow="28680" yWindow="-120" windowWidth="29040" windowHeight="15840" xr2:uid="{D08DD7B9-8795-4D0D-A4FD-E2E07169234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1" i="1" l="1"/>
  <c r="M91" i="1" s="1"/>
  <c r="R91" i="1" s="1"/>
  <c r="J75" i="1"/>
  <c r="J51" i="1"/>
  <c r="J3" i="1"/>
  <c r="M3" i="1" s="1"/>
  <c r="J92" i="1"/>
  <c r="M92" i="1" s="1"/>
  <c r="V91" i="1"/>
  <c r="T91" i="1"/>
  <c r="J84" i="1"/>
  <c r="M84" i="1" s="1"/>
  <c r="V83" i="1"/>
  <c r="T83" i="1"/>
  <c r="J83" i="1"/>
  <c r="M83" i="1" s="1"/>
  <c r="R83" i="1" s="1"/>
  <c r="J76" i="1"/>
  <c r="M76" i="1" s="1"/>
  <c r="V75" i="1"/>
  <c r="T75" i="1"/>
  <c r="M75" i="1"/>
  <c r="R75" i="1" s="1"/>
  <c r="J68" i="1"/>
  <c r="M68" i="1" s="1"/>
  <c r="V67" i="1"/>
  <c r="T67" i="1"/>
  <c r="J67" i="1"/>
  <c r="M67" i="1" s="1"/>
  <c r="P67" i="1" s="1"/>
  <c r="J28" i="1"/>
  <c r="J60" i="1"/>
  <c r="M60" i="1" s="1"/>
  <c r="V59" i="1"/>
  <c r="T59" i="1"/>
  <c r="J59" i="1"/>
  <c r="M59" i="1" s="1"/>
  <c r="R59" i="1" s="1"/>
  <c r="J52" i="1"/>
  <c r="M52" i="1" s="1"/>
  <c r="V51" i="1"/>
  <c r="T51" i="1"/>
  <c r="M51" i="1"/>
  <c r="R51" i="1" s="1"/>
  <c r="J44" i="1"/>
  <c r="M44" i="1" s="1"/>
  <c r="V43" i="1"/>
  <c r="T43" i="1"/>
  <c r="J43" i="1"/>
  <c r="M43" i="1" s="1"/>
  <c r="R43" i="1" s="1"/>
  <c r="J36" i="1"/>
  <c r="M36" i="1" s="1"/>
  <c r="V35" i="1"/>
  <c r="T35" i="1"/>
  <c r="J35" i="1"/>
  <c r="M35" i="1" s="1"/>
  <c r="R35" i="1" s="1"/>
  <c r="M28" i="1"/>
  <c r="V27" i="1"/>
  <c r="T27" i="1"/>
  <c r="J27" i="1"/>
  <c r="M27" i="1" s="1"/>
  <c r="J20" i="1"/>
  <c r="M20" i="1" s="1"/>
  <c r="V19" i="1"/>
  <c r="T19" i="1"/>
  <c r="J19" i="1"/>
  <c r="M19" i="1" s="1"/>
  <c r="P11" i="1"/>
  <c r="J12" i="1"/>
  <c r="M12" i="1" s="1"/>
  <c r="V11" i="1"/>
  <c r="T11" i="1"/>
  <c r="J11" i="1"/>
  <c r="M11" i="1" s="1"/>
  <c r="V3" i="1"/>
  <c r="T3" i="1"/>
  <c r="M4" i="1"/>
  <c r="J4" i="1"/>
  <c r="P3" i="1" l="1"/>
  <c r="R3" i="1"/>
  <c r="P91" i="1"/>
  <c r="N95" i="1" s="1"/>
  <c r="P83" i="1"/>
  <c r="N87" i="1" s="1"/>
  <c r="P75" i="1"/>
  <c r="N79" i="1" s="1"/>
  <c r="R67" i="1"/>
  <c r="N71" i="1" s="1"/>
  <c r="P59" i="1"/>
  <c r="N63" i="1" s="1"/>
  <c r="P51" i="1"/>
  <c r="N55" i="1" s="1"/>
  <c r="P43" i="1"/>
  <c r="N47" i="1" s="1"/>
  <c r="P35" i="1"/>
  <c r="N39" i="1" s="1"/>
  <c r="R27" i="1"/>
  <c r="P27" i="1"/>
  <c r="R19" i="1"/>
  <c r="P19" i="1"/>
  <c r="N23" i="1" s="1"/>
  <c r="R11" i="1"/>
  <c r="N15" i="1"/>
  <c r="N7" i="1" l="1"/>
  <c r="N31" i="1"/>
</calcChain>
</file>

<file path=xl/sharedStrings.xml><?xml version="1.0" encoding="utf-8"?>
<sst xmlns="http://schemas.openxmlformats.org/spreadsheetml/2006/main" count="131" uniqueCount="29">
  <si>
    <t>UPN220</t>
  </si>
  <si>
    <t>K80x80x6</t>
  </si>
  <si>
    <t>kg/m</t>
  </si>
  <si>
    <t>lm</t>
  </si>
  <si>
    <t>kg</t>
  </si>
  <si>
    <t>Profiel</t>
  </si>
  <si>
    <t>Lengte</t>
  </si>
  <si>
    <t>Gewicht</t>
  </si>
  <si>
    <t>Totaalgewicht</t>
  </si>
  <si>
    <t>Totale lengte</t>
  </si>
  <si>
    <t>Galvanisatie</t>
  </si>
  <si>
    <t>Productie</t>
  </si>
  <si>
    <t>Plaatsing</t>
  </si>
  <si>
    <t>Transport</t>
  </si>
  <si>
    <t>Materiaalkost</t>
  </si>
  <si>
    <t>TOTAAL</t>
  </si>
  <si>
    <t>A-U4</t>
  </si>
  <si>
    <t>A-U3</t>
  </si>
  <si>
    <t>A-U2</t>
  </si>
  <si>
    <t>B-U7</t>
  </si>
  <si>
    <t>B-U6</t>
  </si>
  <si>
    <t>C-U11</t>
  </si>
  <si>
    <t>C-U12</t>
  </si>
  <si>
    <t>D-U13</t>
  </si>
  <si>
    <t>EF-U17</t>
  </si>
  <si>
    <t>EF-U18</t>
  </si>
  <si>
    <t>GH-U29</t>
  </si>
  <si>
    <t>GH-U30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</si>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</sst>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44" fontId="0" fillId="0" borderId="0" xfId="1" applyFont="1"/>
    <xf numFmtId="44" fontId="0" fillId="2" borderId="0" xfId="1" applyFont="1" applyFill="1"/>
    <xf numFmtId="0" fontId="2" fillId="0" borderId="0" xfId="0" applyFont="1"/>
    <xf numFmtId="44" fontId="0" fillId="0" borderId="0" xfId="0" applyNumberFormat="1"/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2FE1-8B2E-4B4D-9AA4-6EA5F4CCAE22}">
  <sheetPr>
    <pageSetUpPr fitToPage="1"/>
  </sheetPr>
  <dimension ref="A1:X99"/>
  <sheetViews>
    <sheetView tabSelected="1" workbookViewId="0">
      <selection activeCell="F24" sqref="F24"/>
    </sheetView>
  </sheetViews>
  <sheetFormatPr defaultRowHeight="15" x14ac:dyDescent="0.25"/>
  <cols>
    <col min="14" max="14" width="12" bestFit="1" customWidth="1"/>
    <col min="16" max="16" width="11" bestFit="1" customWidth="1"/>
    <col min="18" max="18" width="9.42578125" bestFit="1" customWidth="1"/>
    <col min="20" max="20" width="9.42578125" bestFit="1" customWidth="1"/>
    <col min="22" max="22" width="9.42578125" bestFit="1" customWidth="1"/>
    <col min="24" max="24" width="9.28515625" bestFit="1" customWidth="1"/>
  </cols>
  <sheetData>
    <row r="1" spans="1:24" x14ac:dyDescent="0.25">
      <c r="A1" s="4" t="s">
        <v>28</v>
      </c>
      <c r="B1" s="4" t="s">
        <v>5</v>
      </c>
      <c r="C1" s="4" t="s">
        <v>6</v>
      </c>
      <c r="D1" s="4"/>
      <c r="E1" s="4"/>
      <c r="F1" s="4"/>
      <c r="G1" s="4" t="s">
        <v>7</v>
      </c>
      <c r="H1" s="4"/>
      <c r="I1" s="4"/>
      <c r="J1" s="4" t="s">
        <v>9</v>
      </c>
      <c r="K1" s="4"/>
      <c r="L1" s="4"/>
      <c r="M1" s="4" t="s">
        <v>8</v>
      </c>
      <c r="N1" s="4"/>
      <c r="O1" s="4"/>
      <c r="P1" s="4" t="s">
        <v>14</v>
      </c>
      <c r="Q1" s="4"/>
      <c r="R1" s="4" t="s">
        <v>10</v>
      </c>
      <c r="S1" s="4"/>
      <c r="T1" s="4" t="s">
        <v>11</v>
      </c>
      <c r="U1" s="4"/>
      <c r="V1" s="4" t="s">
        <v>12</v>
      </c>
      <c r="W1" s="4"/>
      <c r="X1" s="4" t="s">
        <v>13</v>
      </c>
    </row>
    <row r="2" spans="1:24" x14ac:dyDescent="0.25">
      <c r="A2" t="s">
        <v>16</v>
      </c>
      <c r="S2" s="2"/>
    </row>
    <row r="3" spans="1:24" x14ac:dyDescent="0.25">
      <c r="B3" t="s">
        <v>0</v>
      </c>
      <c r="C3">
        <v>2500</v>
      </c>
      <c r="D3">
        <v>2500</v>
      </c>
      <c r="E3">
        <v>6150</v>
      </c>
      <c r="F3">
        <v>700</v>
      </c>
      <c r="G3">
        <v>30</v>
      </c>
      <c r="H3" t="s">
        <v>2</v>
      </c>
      <c r="J3">
        <f>((SUM(C3+D3+E3+F3))/1000)</f>
        <v>11.85</v>
      </c>
      <c r="K3" t="s">
        <v>3</v>
      </c>
      <c r="M3">
        <f>(G3*J3*1.1)</f>
        <v>391.05</v>
      </c>
      <c r="N3" t="s">
        <v>4</v>
      </c>
      <c r="P3" s="3">
        <f>(M3+M4)*2</f>
        <v>959.42000000000007</v>
      </c>
      <c r="Q3" s="2"/>
      <c r="R3" s="3">
        <f>(M3+M4)*1.5</f>
        <v>719.56500000000005</v>
      </c>
      <c r="S3" s="2"/>
      <c r="T3" s="3">
        <f>3*72</f>
        <v>216</v>
      </c>
      <c r="U3" s="2"/>
      <c r="V3" s="3">
        <f>6*72</f>
        <v>432</v>
      </c>
      <c r="W3" s="2"/>
      <c r="X3" s="3">
        <v>50</v>
      </c>
    </row>
    <row r="4" spans="1:24" x14ac:dyDescent="0.25">
      <c r="B4" t="s">
        <v>1</v>
      </c>
      <c r="C4">
        <v>3100</v>
      </c>
      <c r="D4">
        <v>3100</v>
      </c>
      <c r="G4">
        <v>13</v>
      </c>
      <c r="H4" t="s">
        <v>2</v>
      </c>
      <c r="J4">
        <f>(SUM(C4+D4))/1000</f>
        <v>6.2</v>
      </c>
      <c r="K4" t="s">
        <v>3</v>
      </c>
      <c r="M4">
        <f>G4*J4*1.1</f>
        <v>88.660000000000011</v>
      </c>
      <c r="N4" t="s">
        <v>4</v>
      </c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L7" s="1" t="s">
        <v>15</v>
      </c>
      <c r="M7" s="1"/>
      <c r="N7" s="3">
        <f>P3+R3+T3+V3+X3</f>
        <v>2376.9850000000001</v>
      </c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t="s">
        <v>17</v>
      </c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t="s">
        <v>0</v>
      </c>
      <c r="C11">
        <v>2500</v>
      </c>
      <c r="D11">
        <v>2500</v>
      </c>
      <c r="E11">
        <v>5100</v>
      </c>
      <c r="G11">
        <v>30</v>
      </c>
      <c r="H11" t="s">
        <v>2</v>
      </c>
      <c r="J11">
        <f>((SUM(C11+D11+E11))/1000)</f>
        <v>10.1</v>
      </c>
      <c r="K11" t="s">
        <v>3</v>
      </c>
      <c r="M11">
        <f>(G11*J11*1.1)</f>
        <v>333.3</v>
      </c>
      <c r="N11" t="s">
        <v>4</v>
      </c>
      <c r="P11" s="3">
        <f>(M11+M12)*2</f>
        <v>843.92000000000007</v>
      </c>
      <c r="Q11" s="2"/>
      <c r="R11" s="3">
        <f>(M11+M12)*1.5</f>
        <v>632.94000000000005</v>
      </c>
      <c r="S11" s="2"/>
      <c r="T11" s="3">
        <f>3*72</f>
        <v>216</v>
      </c>
      <c r="U11" s="2"/>
      <c r="V11" s="3">
        <f>6*72</f>
        <v>432</v>
      </c>
      <c r="W11" s="2"/>
      <c r="X11" s="3">
        <v>50</v>
      </c>
    </row>
    <row r="12" spans="1:24" x14ac:dyDescent="0.25">
      <c r="B12" t="s">
        <v>1</v>
      </c>
      <c r="C12">
        <v>3100</v>
      </c>
      <c r="D12">
        <v>3100</v>
      </c>
      <c r="G12">
        <v>13</v>
      </c>
      <c r="H12" t="s">
        <v>2</v>
      </c>
      <c r="J12">
        <f>(SUM(C12+D12))/1000</f>
        <v>6.2</v>
      </c>
      <c r="K12" t="s">
        <v>3</v>
      </c>
      <c r="M12">
        <f>G12*J12*1.1</f>
        <v>88.660000000000011</v>
      </c>
      <c r="N12" t="s">
        <v>4</v>
      </c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L15" s="1" t="s">
        <v>15</v>
      </c>
      <c r="M15" s="1"/>
      <c r="N15" s="3">
        <f>P11+R11+T11+V11+X11</f>
        <v>2174.86</v>
      </c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t="s">
        <v>18</v>
      </c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B19" t="s">
        <v>0</v>
      </c>
      <c r="C19">
        <v>2500</v>
      </c>
      <c r="D19">
        <v>2500</v>
      </c>
      <c r="E19">
        <v>6150</v>
      </c>
      <c r="G19">
        <v>30</v>
      </c>
      <c r="H19" t="s">
        <v>2</v>
      </c>
      <c r="J19">
        <f>((SUM(C19+D19+E19))/1000)</f>
        <v>11.15</v>
      </c>
      <c r="K19" t="s">
        <v>3</v>
      </c>
      <c r="M19">
        <f>(G19*J19*1.1)</f>
        <v>367.95000000000005</v>
      </c>
      <c r="N19" t="s">
        <v>4</v>
      </c>
      <c r="P19" s="3">
        <f>(M19+M20)*2</f>
        <v>913.22000000000014</v>
      </c>
      <c r="Q19" s="2"/>
      <c r="R19" s="3">
        <f>(M19+M20)*1.5</f>
        <v>684.91500000000008</v>
      </c>
      <c r="S19" s="2"/>
      <c r="T19" s="3">
        <f>3*72</f>
        <v>216</v>
      </c>
      <c r="U19" s="2"/>
      <c r="V19" s="3">
        <f>6*72</f>
        <v>432</v>
      </c>
      <c r="W19" s="2"/>
      <c r="X19" s="3">
        <v>50</v>
      </c>
    </row>
    <row r="20" spans="1:24" x14ac:dyDescent="0.25">
      <c r="B20" t="s">
        <v>1</v>
      </c>
      <c r="C20">
        <v>3100</v>
      </c>
      <c r="D20">
        <v>3100</v>
      </c>
      <c r="G20">
        <v>13</v>
      </c>
      <c r="H20" t="s">
        <v>2</v>
      </c>
      <c r="J20">
        <f>(SUM(C20+D20))/1000</f>
        <v>6.2</v>
      </c>
      <c r="K20" t="s">
        <v>3</v>
      </c>
      <c r="M20">
        <f>G20*J20*1.1</f>
        <v>88.660000000000011</v>
      </c>
      <c r="N20" t="s">
        <v>4</v>
      </c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L23" s="1" t="s">
        <v>15</v>
      </c>
      <c r="M23" s="1"/>
      <c r="N23" s="3">
        <f>P19+R19+T19+V19+X19</f>
        <v>2296.1350000000002</v>
      </c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t="s">
        <v>19</v>
      </c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B27" t="s">
        <v>0</v>
      </c>
      <c r="C27">
        <v>2500</v>
      </c>
      <c r="D27">
        <v>2500</v>
      </c>
      <c r="E27">
        <v>8700</v>
      </c>
      <c r="G27">
        <v>30</v>
      </c>
      <c r="H27" t="s">
        <v>2</v>
      </c>
      <c r="J27">
        <f>((SUM(C27+D27+E27))/1000)</f>
        <v>13.7</v>
      </c>
      <c r="K27" t="s">
        <v>3</v>
      </c>
      <c r="M27">
        <f>(G27*J27*1.1)</f>
        <v>452.1</v>
      </c>
      <c r="N27" t="s">
        <v>4</v>
      </c>
      <c r="P27" s="3">
        <f>(M27+M28)*2</f>
        <v>1258.8400000000001</v>
      </c>
      <c r="Q27" s="2"/>
      <c r="R27" s="3">
        <f>(M27+M28)*1.5</f>
        <v>944.13000000000011</v>
      </c>
      <c r="S27" s="2"/>
      <c r="T27" s="3">
        <f>3*72</f>
        <v>216</v>
      </c>
      <c r="U27" s="2"/>
      <c r="V27" s="3">
        <f>6*72</f>
        <v>432</v>
      </c>
      <c r="W27" s="2"/>
      <c r="X27" s="3">
        <v>50</v>
      </c>
    </row>
    <row r="28" spans="1:24" x14ac:dyDescent="0.25">
      <c r="B28" t="s">
        <v>1</v>
      </c>
      <c r="C28">
        <v>3100</v>
      </c>
      <c r="D28">
        <v>3100</v>
      </c>
      <c r="E28">
        <v>3100</v>
      </c>
      <c r="F28">
        <v>3100</v>
      </c>
      <c r="G28">
        <v>13</v>
      </c>
      <c r="H28" t="s">
        <v>2</v>
      </c>
      <c r="J28">
        <f>(SUM(C28+D28+E28+F28))/1000</f>
        <v>12.4</v>
      </c>
      <c r="K28" t="s">
        <v>3</v>
      </c>
      <c r="M28">
        <f>G28*J28*1.1</f>
        <v>177.32000000000002</v>
      </c>
      <c r="N28" t="s">
        <v>4</v>
      </c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L31" s="1" t="s">
        <v>15</v>
      </c>
      <c r="M31" s="1"/>
      <c r="N31" s="3">
        <f>P27+R27+T27+V27+X27</f>
        <v>2900.9700000000003</v>
      </c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t="s">
        <v>20</v>
      </c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B35" t="s">
        <v>0</v>
      </c>
      <c r="C35">
        <v>2500</v>
      </c>
      <c r="D35">
        <v>2500</v>
      </c>
      <c r="E35">
        <v>5732</v>
      </c>
      <c r="G35">
        <v>30</v>
      </c>
      <c r="H35" t="s">
        <v>2</v>
      </c>
      <c r="J35">
        <f>((SUM(C35+D35+E35))/1000)</f>
        <v>10.731999999999999</v>
      </c>
      <c r="K35" t="s">
        <v>3</v>
      </c>
      <c r="M35">
        <f>(G35*J35*1.1)</f>
        <v>354.15600000000001</v>
      </c>
      <c r="N35" t="s">
        <v>4</v>
      </c>
      <c r="P35" s="3">
        <f>(M35+M36)*2</f>
        <v>885.63200000000006</v>
      </c>
      <c r="Q35" s="2"/>
      <c r="R35" s="3">
        <f>(M35+M36)*1.5</f>
        <v>664.22400000000005</v>
      </c>
      <c r="S35" s="2"/>
      <c r="T35" s="3">
        <f>3*72</f>
        <v>216</v>
      </c>
      <c r="U35" s="2"/>
      <c r="V35" s="3">
        <f>6*72</f>
        <v>432</v>
      </c>
      <c r="W35" s="2"/>
      <c r="X35" s="3">
        <v>50</v>
      </c>
    </row>
    <row r="36" spans="1:24" x14ac:dyDescent="0.25">
      <c r="B36" t="s">
        <v>1</v>
      </c>
      <c r="C36">
        <v>3100</v>
      </c>
      <c r="D36">
        <v>3100</v>
      </c>
      <c r="G36">
        <v>13</v>
      </c>
      <c r="H36" t="s">
        <v>2</v>
      </c>
      <c r="J36">
        <f>(SUM(C36+D36))/1000</f>
        <v>6.2</v>
      </c>
      <c r="K36" t="s">
        <v>3</v>
      </c>
      <c r="M36">
        <f>G36*J36*1.1</f>
        <v>88.660000000000011</v>
      </c>
      <c r="N36" t="s">
        <v>4</v>
      </c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L39" s="1" t="s">
        <v>15</v>
      </c>
      <c r="M39" s="1"/>
      <c r="N39" s="3">
        <f>P35+R35+T35+V35+X35</f>
        <v>2247.8560000000002</v>
      </c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A42" t="s">
        <v>21</v>
      </c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B43" t="s">
        <v>0</v>
      </c>
      <c r="C43">
        <v>2500</v>
      </c>
      <c r="D43">
        <v>2500</v>
      </c>
      <c r="E43">
        <v>5300</v>
      </c>
      <c r="G43">
        <v>30</v>
      </c>
      <c r="H43" t="s">
        <v>2</v>
      </c>
      <c r="J43">
        <f>((SUM(C43+D43+E43))/1000)</f>
        <v>10.3</v>
      </c>
      <c r="K43" t="s">
        <v>3</v>
      </c>
      <c r="M43">
        <f>(G43*J43*1.1)</f>
        <v>339.90000000000003</v>
      </c>
      <c r="N43" t="s">
        <v>4</v>
      </c>
      <c r="P43" s="3">
        <f>(M43+M44)*2</f>
        <v>857.12000000000012</v>
      </c>
      <c r="Q43" s="2"/>
      <c r="R43" s="3">
        <f>(M43+M44)*1.5</f>
        <v>642.84000000000015</v>
      </c>
      <c r="S43" s="2"/>
      <c r="T43" s="3">
        <f>3*72</f>
        <v>216</v>
      </c>
      <c r="U43" s="2"/>
      <c r="V43" s="3">
        <f>6*72</f>
        <v>432</v>
      </c>
      <c r="W43" s="2"/>
      <c r="X43" s="3">
        <v>50</v>
      </c>
    </row>
    <row r="44" spans="1:24" x14ac:dyDescent="0.25">
      <c r="B44" t="s">
        <v>1</v>
      </c>
      <c r="C44">
        <v>3100</v>
      </c>
      <c r="D44">
        <v>3100</v>
      </c>
      <c r="G44">
        <v>13</v>
      </c>
      <c r="H44" t="s">
        <v>2</v>
      </c>
      <c r="J44">
        <f>(SUM(C44+D44))/1000</f>
        <v>6.2</v>
      </c>
      <c r="K44" t="s">
        <v>3</v>
      </c>
      <c r="M44">
        <f>G44*J44*1.1</f>
        <v>88.660000000000011</v>
      </c>
      <c r="N44" t="s">
        <v>4</v>
      </c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5"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L47" s="1" t="s">
        <v>15</v>
      </c>
      <c r="M47" s="1"/>
      <c r="N47" s="3">
        <f>P43+R43+T43+V43+X43</f>
        <v>2197.96</v>
      </c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t="s">
        <v>22</v>
      </c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B51" t="s">
        <v>0</v>
      </c>
      <c r="C51">
        <v>2500</v>
      </c>
      <c r="D51">
        <v>2500</v>
      </c>
      <c r="E51">
        <v>5300</v>
      </c>
      <c r="F51">
        <v>700</v>
      </c>
      <c r="G51">
        <v>30</v>
      </c>
      <c r="H51" t="s">
        <v>2</v>
      </c>
      <c r="J51">
        <f>((SUM(C51+D51+E51+F51))/1000)</f>
        <v>11</v>
      </c>
      <c r="K51" t="s">
        <v>3</v>
      </c>
      <c r="M51">
        <f>(G51*J51*1.1)</f>
        <v>363.00000000000006</v>
      </c>
      <c r="N51" t="s">
        <v>4</v>
      </c>
      <c r="P51" s="3">
        <f>(M51+M52)*2</f>
        <v>903.32000000000016</v>
      </c>
      <c r="Q51" s="2"/>
      <c r="R51" s="3">
        <f>(M51+M52)*1.5</f>
        <v>677.49000000000012</v>
      </c>
      <c r="S51" s="2"/>
      <c r="T51" s="3">
        <f>3*72</f>
        <v>216</v>
      </c>
      <c r="U51" s="2"/>
      <c r="V51" s="3">
        <f>6*72</f>
        <v>432</v>
      </c>
      <c r="W51" s="2"/>
      <c r="X51" s="3">
        <v>50</v>
      </c>
    </row>
    <row r="52" spans="1:24" x14ac:dyDescent="0.25">
      <c r="B52" t="s">
        <v>1</v>
      </c>
      <c r="C52">
        <v>3100</v>
      </c>
      <c r="D52">
        <v>3100</v>
      </c>
      <c r="G52">
        <v>13</v>
      </c>
      <c r="H52" t="s">
        <v>2</v>
      </c>
      <c r="J52">
        <f>(SUM(C52+D52))/1000</f>
        <v>6.2</v>
      </c>
      <c r="K52" t="s">
        <v>3</v>
      </c>
      <c r="M52">
        <f>G52*J52*1.1</f>
        <v>88.660000000000011</v>
      </c>
      <c r="N52" t="s">
        <v>4</v>
      </c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L55" s="1" t="s">
        <v>15</v>
      </c>
      <c r="M55" s="1"/>
      <c r="N55" s="3">
        <f>P51+R51+T51+V51+X51</f>
        <v>2278.8100000000004</v>
      </c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t="s">
        <v>23</v>
      </c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B59" t="s">
        <v>0</v>
      </c>
      <c r="C59">
        <v>2500</v>
      </c>
      <c r="D59">
        <v>2500</v>
      </c>
      <c r="E59">
        <v>5750</v>
      </c>
      <c r="G59">
        <v>30</v>
      </c>
      <c r="H59" t="s">
        <v>2</v>
      </c>
      <c r="J59">
        <f>((SUM(C59+D59+E59))/1000)</f>
        <v>10.75</v>
      </c>
      <c r="K59" t="s">
        <v>3</v>
      </c>
      <c r="M59">
        <f>(G59*J59*1.1)</f>
        <v>354.75000000000006</v>
      </c>
      <c r="N59" t="s">
        <v>4</v>
      </c>
      <c r="P59" s="3">
        <f>(M59+M60)*2</f>
        <v>886.82000000000016</v>
      </c>
      <c r="Q59" s="2"/>
      <c r="R59" s="3">
        <f>(M59+M60)*1.5</f>
        <v>665.11500000000012</v>
      </c>
      <c r="S59" s="2"/>
      <c r="T59" s="3">
        <f>3*72</f>
        <v>216</v>
      </c>
      <c r="U59" s="2"/>
      <c r="V59" s="3">
        <f>6*72</f>
        <v>432</v>
      </c>
      <c r="W59" s="2"/>
      <c r="X59" s="3">
        <v>50</v>
      </c>
    </row>
    <row r="60" spans="1:24" x14ac:dyDescent="0.25">
      <c r="B60" t="s">
        <v>1</v>
      </c>
      <c r="C60">
        <v>3100</v>
      </c>
      <c r="D60">
        <v>3100</v>
      </c>
      <c r="G60">
        <v>13</v>
      </c>
      <c r="H60" t="s">
        <v>2</v>
      </c>
      <c r="J60">
        <f>(SUM(C60+D60))/1000</f>
        <v>6.2</v>
      </c>
      <c r="K60" t="s">
        <v>3</v>
      </c>
      <c r="M60">
        <f>G60*J60*1.1</f>
        <v>88.660000000000011</v>
      </c>
      <c r="N60" t="s">
        <v>4</v>
      </c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5">
      <c r="L63" s="1" t="s">
        <v>15</v>
      </c>
      <c r="M63" s="1"/>
      <c r="N63" s="3">
        <f>P59+R59+T59+V59+X59</f>
        <v>2249.9350000000004</v>
      </c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5"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5"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5">
      <c r="A66" t="s">
        <v>24</v>
      </c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5">
      <c r="B67" t="s">
        <v>0</v>
      </c>
      <c r="C67">
        <v>2500</v>
      </c>
      <c r="D67">
        <v>2500</v>
      </c>
      <c r="E67">
        <v>6050</v>
      </c>
      <c r="G67">
        <v>30</v>
      </c>
      <c r="H67" t="s">
        <v>2</v>
      </c>
      <c r="J67">
        <f>((SUM(C67+D67+E67))/1000)</f>
        <v>11.05</v>
      </c>
      <c r="K67" t="s">
        <v>3</v>
      </c>
      <c r="M67">
        <f>(G67*J67*1.1)</f>
        <v>364.65000000000003</v>
      </c>
      <c r="N67" t="s">
        <v>4</v>
      </c>
      <c r="P67" s="3">
        <f>(M67+M68)*2</f>
        <v>906.62000000000012</v>
      </c>
      <c r="Q67" s="2"/>
      <c r="R67" s="3">
        <f>(M67+M68)*1.5</f>
        <v>679.96500000000015</v>
      </c>
      <c r="S67" s="2"/>
      <c r="T67" s="3">
        <f>3*72</f>
        <v>216</v>
      </c>
      <c r="U67" s="2"/>
      <c r="V67" s="3">
        <f>6*72</f>
        <v>432</v>
      </c>
      <c r="W67" s="2"/>
      <c r="X67" s="3">
        <v>50</v>
      </c>
    </row>
    <row r="68" spans="1:24" x14ac:dyDescent="0.25">
      <c r="B68" t="s">
        <v>1</v>
      </c>
      <c r="C68">
        <v>3100</v>
      </c>
      <c r="D68">
        <v>3100</v>
      </c>
      <c r="G68">
        <v>13</v>
      </c>
      <c r="H68" t="s">
        <v>2</v>
      </c>
      <c r="J68">
        <f>(SUM(C68+D68))/1000</f>
        <v>6.2</v>
      </c>
      <c r="K68" t="s">
        <v>3</v>
      </c>
      <c r="M68">
        <f>G68*J68*1.1</f>
        <v>88.660000000000011</v>
      </c>
      <c r="N68" t="s">
        <v>4</v>
      </c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5"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5"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5">
      <c r="L71" s="1" t="s">
        <v>15</v>
      </c>
      <c r="M71" s="1"/>
      <c r="N71" s="3">
        <f>P67+R67+T67+V67+X67</f>
        <v>2284.585</v>
      </c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5"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5"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5">
      <c r="A74" t="s">
        <v>25</v>
      </c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5">
      <c r="B75" t="s">
        <v>0</v>
      </c>
      <c r="C75">
        <v>2500</v>
      </c>
      <c r="D75">
        <v>2500</v>
      </c>
      <c r="E75">
        <v>4800</v>
      </c>
      <c r="F75">
        <v>700</v>
      </c>
      <c r="G75">
        <v>30</v>
      </c>
      <c r="H75" t="s">
        <v>2</v>
      </c>
      <c r="J75">
        <f>((SUM(C75+D75+E75+F75))/1000)</f>
        <v>10.5</v>
      </c>
      <c r="K75" t="s">
        <v>3</v>
      </c>
      <c r="M75">
        <f>(G75*J75*1.1)</f>
        <v>346.5</v>
      </c>
      <c r="N75" t="s">
        <v>4</v>
      </c>
      <c r="P75" s="3">
        <f>(M75+M76)*2</f>
        <v>870.32</v>
      </c>
      <c r="Q75" s="2"/>
      <c r="R75" s="3">
        <f>(M75+M76)*1.5</f>
        <v>652.74</v>
      </c>
      <c r="S75" s="2"/>
      <c r="T75" s="3">
        <f>3*72</f>
        <v>216</v>
      </c>
      <c r="U75" s="2"/>
      <c r="V75" s="3">
        <f>6*72</f>
        <v>432</v>
      </c>
      <c r="W75" s="2"/>
      <c r="X75" s="3">
        <v>50</v>
      </c>
    </row>
    <row r="76" spans="1:24" x14ac:dyDescent="0.25">
      <c r="B76" t="s">
        <v>1</v>
      </c>
      <c r="C76">
        <v>3100</v>
      </c>
      <c r="D76">
        <v>3100</v>
      </c>
      <c r="G76">
        <v>13</v>
      </c>
      <c r="H76" t="s">
        <v>2</v>
      </c>
      <c r="J76">
        <f>(SUM(C76+D76))/1000</f>
        <v>6.2</v>
      </c>
      <c r="K76" t="s">
        <v>3</v>
      </c>
      <c r="M76">
        <f>G76*J76*1.1</f>
        <v>88.660000000000011</v>
      </c>
      <c r="N76" t="s">
        <v>4</v>
      </c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5"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5"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5">
      <c r="L79" s="1" t="s">
        <v>15</v>
      </c>
      <c r="M79" s="1"/>
      <c r="N79" s="3">
        <f>P75+R75+T75+V75+X75</f>
        <v>2221.06</v>
      </c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5"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5"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5">
      <c r="A82" t="s">
        <v>26</v>
      </c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5">
      <c r="B83" t="s">
        <v>0</v>
      </c>
      <c r="C83">
        <v>2500</v>
      </c>
      <c r="D83">
        <v>2500</v>
      </c>
      <c r="E83">
        <v>5200</v>
      </c>
      <c r="G83">
        <v>30</v>
      </c>
      <c r="H83" t="s">
        <v>2</v>
      </c>
      <c r="J83">
        <f>((SUM(C83+D83+E83))/1000)</f>
        <v>10.199999999999999</v>
      </c>
      <c r="K83" t="s">
        <v>3</v>
      </c>
      <c r="M83">
        <f>(G83*J83*1.1)</f>
        <v>336.6</v>
      </c>
      <c r="N83" t="s">
        <v>4</v>
      </c>
      <c r="P83" s="3">
        <f>(M83+M84)*2</f>
        <v>850.5200000000001</v>
      </c>
      <c r="Q83" s="2"/>
      <c r="R83" s="3">
        <f>(M83+M84)*1.5</f>
        <v>637.8900000000001</v>
      </c>
      <c r="S83" s="2"/>
      <c r="T83" s="3">
        <f>3*72</f>
        <v>216</v>
      </c>
      <c r="U83" s="2"/>
      <c r="V83" s="3">
        <f>6*72</f>
        <v>432</v>
      </c>
      <c r="W83" s="2"/>
      <c r="X83" s="3">
        <v>50</v>
      </c>
    </row>
    <row r="84" spans="1:24" x14ac:dyDescent="0.25">
      <c r="B84" t="s">
        <v>1</v>
      </c>
      <c r="C84">
        <v>3100</v>
      </c>
      <c r="D84">
        <v>3100</v>
      </c>
      <c r="G84">
        <v>13</v>
      </c>
      <c r="H84" t="s">
        <v>2</v>
      </c>
      <c r="J84">
        <f>(SUM(C84+D84))/1000</f>
        <v>6.2</v>
      </c>
      <c r="K84" t="s">
        <v>3</v>
      </c>
      <c r="M84">
        <f>G84*J84*1.1</f>
        <v>88.660000000000011</v>
      </c>
      <c r="N84" t="s">
        <v>4</v>
      </c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5"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5"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5">
      <c r="L87" s="1" t="s">
        <v>15</v>
      </c>
      <c r="M87" s="1"/>
      <c r="N87" s="3">
        <f>P83+R83+T83+V83+X83</f>
        <v>2186.4100000000003</v>
      </c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5"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5"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5">
      <c r="A90" t="s">
        <v>27</v>
      </c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5">
      <c r="B91" t="s">
        <v>0</v>
      </c>
      <c r="C91">
        <v>2500</v>
      </c>
      <c r="D91">
        <v>2500</v>
      </c>
      <c r="E91">
        <v>5200</v>
      </c>
      <c r="F91">
        <v>700</v>
      </c>
      <c r="G91">
        <v>30</v>
      </c>
      <c r="H91" t="s">
        <v>2</v>
      </c>
      <c r="J91">
        <f>((SUM(C91+D91+E91+F91))/1000)</f>
        <v>10.9</v>
      </c>
      <c r="K91" t="s">
        <v>3</v>
      </c>
      <c r="M91">
        <f>(G91*J91*1.1)</f>
        <v>359.70000000000005</v>
      </c>
      <c r="N91" t="s">
        <v>4</v>
      </c>
      <c r="P91" s="3">
        <f>(M91+M92)*2</f>
        <v>896.72000000000014</v>
      </c>
      <c r="Q91" s="2"/>
      <c r="R91" s="3">
        <f>(M91+M92)*1.5</f>
        <v>672.54000000000008</v>
      </c>
      <c r="T91" s="3">
        <f>3*72</f>
        <v>216</v>
      </c>
      <c r="U91" s="2"/>
      <c r="V91" s="3">
        <f>6*72</f>
        <v>432</v>
      </c>
      <c r="W91" s="2"/>
      <c r="X91" s="3">
        <v>50</v>
      </c>
    </row>
    <row r="92" spans="1:24" x14ac:dyDescent="0.25">
      <c r="B92" t="s">
        <v>1</v>
      </c>
      <c r="C92">
        <v>3100</v>
      </c>
      <c r="D92">
        <v>3100</v>
      </c>
      <c r="G92">
        <v>13</v>
      </c>
      <c r="H92" t="s">
        <v>2</v>
      </c>
      <c r="J92">
        <f>(SUM(C92+D92))/1000</f>
        <v>6.2</v>
      </c>
      <c r="K92" t="s">
        <v>3</v>
      </c>
      <c r="M92">
        <f>G92*J92*1.1</f>
        <v>88.660000000000011</v>
      </c>
      <c r="N92" t="s">
        <v>4</v>
      </c>
    </row>
    <row r="95" spans="1:24" x14ac:dyDescent="0.25">
      <c r="L95" s="1" t="s">
        <v>15</v>
      </c>
      <c r="M95" s="1"/>
      <c r="N95" s="3">
        <f>P91+R91+T91+V91+X91</f>
        <v>2267.2600000000002</v>
      </c>
    </row>
    <row r="99" spans="14:14" x14ac:dyDescent="0.25">
      <c r="N99" s="5"/>
    </row>
  </sheetData>
  <pageMargins left="0.25" right="0.25" top="0.75" bottom="0.75" header="0.3" footer="0.3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Thys</dc:creator>
  <cp:lastModifiedBy>Pieter Thys</cp:lastModifiedBy>
  <cp:lastPrinted>2019-07-31T16:10:01Z</cp:lastPrinted>
  <dcterms:created xsi:type="dcterms:W3CDTF">2019-07-31T15:31:43Z</dcterms:created>
  <dcterms:modified xsi:type="dcterms:W3CDTF">2019-07-31T17:46:34Z</dcterms:modified>
</cp:coreProperties>
</file>