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st\Nextcloud\Thuis\Projecten\Fri3d\2024 Bluetooth Speaker\PCB design\JSP016RA (bluetooth speaker)\doc\"/>
    </mc:Choice>
  </mc:AlternateContent>
  <bookViews>
    <workbookView xWindow="0" yWindow="0" windowWidth="28800" windowHeight="1231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D33" i="1"/>
  <c r="D25" i="1"/>
  <c r="M20" i="1"/>
  <c r="J20" i="1"/>
  <c r="G20" i="1"/>
  <c r="D4" i="1"/>
  <c r="D13" i="1" s="1"/>
  <c r="D12" i="1" s="1"/>
  <c r="D15" i="1" s="1"/>
  <c r="D9" i="1" l="1"/>
  <c r="D8" i="1" s="1"/>
  <c r="D11" i="1" s="1"/>
</calcChain>
</file>

<file path=xl/sharedStrings.xml><?xml version="1.0" encoding="utf-8"?>
<sst xmlns="http://schemas.openxmlformats.org/spreadsheetml/2006/main" count="91" uniqueCount="42">
  <si>
    <t>Motor controller</t>
  </si>
  <si>
    <t>Vsense &gt; Vref ==&gt; output power disabled</t>
  </si>
  <si>
    <t>Vsense</t>
  </si>
  <si>
    <t>Rsense</t>
  </si>
  <si>
    <t>Iloadpk</t>
  </si>
  <si>
    <t>A</t>
  </si>
  <si>
    <t>Ohm</t>
  </si>
  <si>
    <t>Prsense</t>
  </si>
  <si>
    <t>W</t>
  </si>
  <si>
    <t>Vref</t>
  </si>
  <si>
    <t>Rtop</t>
  </si>
  <si>
    <t>Rbot</t>
  </si>
  <si>
    <t>VCC</t>
  </si>
  <si>
    <t>V</t>
  </si>
  <si>
    <t>0,1V &lt; Vref &lt; 0,5V</t>
  </si>
  <si>
    <t>(trip point)</t>
  </si>
  <si>
    <t>Motor selection</t>
  </si>
  <si>
    <t>150RPM</t>
  </si>
  <si>
    <t>3V</t>
  </si>
  <si>
    <t>Locked current</t>
  </si>
  <si>
    <t>12GAN20-30</t>
  </si>
  <si>
    <t>correct?</t>
  </si>
  <si>
    <t>Boost converter</t>
  </si>
  <si>
    <t>Vin</t>
  </si>
  <si>
    <t>f</t>
  </si>
  <si>
    <t>L</t>
  </si>
  <si>
    <t>Iout</t>
  </si>
  <si>
    <t>Ilpk</t>
  </si>
  <si>
    <t>n</t>
  </si>
  <si>
    <t>Vout</t>
  </si>
  <si>
    <t>Dworst</t>
  </si>
  <si>
    <t>Dbest</t>
  </si>
  <si>
    <t>Ilpk (worst)</t>
  </si>
  <si>
    <t>Hz</t>
  </si>
  <si>
    <t>H</t>
  </si>
  <si>
    <t>Dnom</t>
  </si>
  <si>
    <t xml:space="preserve"> ==&gt; may not go higher then this</t>
  </si>
  <si>
    <t>Worst case</t>
  </si>
  <si>
    <t>Output cap</t>
  </si>
  <si>
    <t>Cmin</t>
  </si>
  <si>
    <t>DV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</si>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</sst>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5" xfId="0" applyFill="1" applyBorder="1"/>
    <xf numFmtId="0" fontId="0" fillId="3" borderId="2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6" xfId="0" applyFill="1" applyBorder="1"/>
    <xf numFmtId="0" fontId="0" fillId="2" borderId="7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abSelected="1" zoomScale="91" workbookViewId="0">
      <selection activeCell="I29" sqref="I29"/>
    </sheetView>
  </sheetViews>
  <sheetFormatPr defaultRowHeight="15" x14ac:dyDescent="0.25"/>
  <cols>
    <col min="4" max="4" width="11" bestFit="1" customWidth="1"/>
    <col min="8" max="8" width="12.85546875" bestFit="1" customWidth="1"/>
  </cols>
  <sheetData>
    <row r="1" spans="2:13" ht="15.75" thickBot="1" x14ac:dyDescent="0.3"/>
    <row r="2" spans="2:13" x14ac:dyDescent="0.25">
      <c r="B2" s="19"/>
      <c r="C2" s="20" t="s">
        <v>0</v>
      </c>
      <c r="D2" s="20"/>
      <c r="E2" s="20"/>
      <c r="F2" s="20"/>
      <c r="G2" s="20"/>
      <c r="H2" s="20"/>
      <c r="I2" s="20" t="s">
        <v>16</v>
      </c>
      <c r="J2" s="20"/>
      <c r="K2" s="20"/>
      <c r="L2" s="20" t="s">
        <v>19</v>
      </c>
      <c r="M2" s="21"/>
    </row>
    <row r="3" spans="2:13" x14ac:dyDescent="0.25">
      <c r="B3" s="22"/>
      <c r="C3" s="5" t="s">
        <v>1</v>
      </c>
      <c r="D3" s="5"/>
      <c r="E3" s="5"/>
      <c r="F3" s="5"/>
      <c r="G3" s="5"/>
      <c r="H3" s="5"/>
      <c r="I3" s="5" t="s">
        <v>20</v>
      </c>
      <c r="J3" s="5" t="s">
        <v>17</v>
      </c>
      <c r="K3" s="5" t="s">
        <v>18</v>
      </c>
      <c r="L3" s="5">
        <v>0.23</v>
      </c>
      <c r="M3" s="23" t="s">
        <v>5</v>
      </c>
    </row>
    <row r="4" spans="2:13" x14ac:dyDescent="0.25">
      <c r="B4" s="22"/>
      <c r="C4" s="1" t="s">
        <v>9</v>
      </c>
      <c r="D4" s="12">
        <f>D7/(D5+D6)*D6</f>
        <v>0.41140583554376653</v>
      </c>
      <c r="E4" s="3" t="s">
        <v>13</v>
      </c>
      <c r="F4" s="5" t="s">
        <v>14</v>
      </c>
      <c r="G4" s="5"/>
      <c r="H4" s="5"/>
      <c r="I4" s="5"/>
      <c r="J4" s="5"/>
      <c r="K4" s="5"/>
      <c r="L4" s="5" t="s">
        <v>21</v>
      </c>
      <c r="M4" s="23"/>
    </row>
    <row r="5" spans="2:13" x14ac:dyDescent="0.25">
      <c r="B5" s="22"/>
      <c r="C5" s="4" t="s">
        <v>10</v>
      </c>
      <c r="D5" s="5">
        <v>330000</v>
      </c>
      <c r="E5" s="6" t="s">
        <v>6</v>
      </c>
      <c r="F5" s="5"/>
      <c r="G5" s="5"/>
      <c r="H5" s="5"/>
      <c r="I5" s="5"/>
      <c r="J5" s="5"/>
      <c r="K5" s="5"/>
      <c r="L5" s="5"/>
      <c r="M5" s="23"/>
    </row>
    <row r="6" spans="2:13" x14ac:dyDescent="0.25">
      <c r="B6" s="22"/>
      <c r="C6" s="4" t="s">
        <v>11</v>
      </c>
      <c r="D6" s="5">
        <v>47000</v>
      </c>
      <c r="E6" s="6" t="s">
        <v>6</v>
      </c>
      <c r="F6" s="5"/>
      <c r="G6" s="5"/>
      <c r="H6" s="5"/>
      <c r="I6" s="5"/>
      <c r="J6" s="5"/>
      <c r="K6" s="5"/>
      <c r="L6" s="5"/>
      <c r="M6" s="23"/>
    </row>
    <row r="7" spans="2:13" x14ac:dyDescent="0.25">
      <c r="B7" s="22"/>
      <c r="C7" s="7" t="s">
        <v>12</v>
      </c>
      <c r="D7" s="8">
        <v>3.3</v>
      </c>
      <c r="E7" s="9" t="s">
        <v>13</v>
      </c>
      <c r="F7" s="5"/>
      <c r="G7" s="5"/>
      <c r="H7" s="5"/>
      <c r="I7" s="5"/>
      <c r="J7" s="5"/>
      <c r="K7" s="5"/>
      <c r="L7" s="5"/>
      <c r="M7" s="23"/>
    </row>
    <row r="8" spans="2:13" x14ac:dyDescent="0.25">
      <c r="B8" s="22"/>
      <c r="C8" s="1" t="s">
        <v>3</v>
      </c>
      <c r="D8" s="12">
        <f>D9/D10</f>
        <v>0.82281167108753306</v>
      </c>
      <c r="E8" s="3" t="s">
        <v>6</v>
      </c>
      <c r="F8" s="5"/>
      <c r="G8" s="5"/>
      <c r="H8" s="5"/>
      <c r="I8" s="5"/>
      <c r="J8" s="5"/>
      <c r="K8" s="5"/>
      <c r="L8" s="5"/>
      <c r="M8" s="23"/>
    </row>
    <row r="9" spans="2:13" x14ac:dyDescent="0.25">
      <c r="B9" s="22"/>
      <c r="C9" s="4" t="s">
        <v>2</v>
      </c>
      <c r="D9" s="5">
        <f>D4</f>
        <v>0.41140583554376653</v>
      </c>
      <c r="E9" s="6" t="s">
        <v>13</v>
      </c>
      <c r="F9" s="5" t="s">
        <v>15</v>
      </c>
      <c r="G9" s="5"/>
      <c r="H9" s="5"/>
      <c r="I9" s="5"/>
      <c r="J9" s="5"/>
      <c r="K9" s="5"/>
      <c r="L9" s="5"/>
      <c r="M9" s="23"/>
    </row>
    <row r="10" spans="2:13" x14ac:dyDescent="0.25">
      <c r="B10" s="22"/>
      <c r="C10" s="4" t="s">
        <v>4</v>
      </c>
      <c r="D10" s="5">
        <v>0.5</v>
      </c>
      <c r="E10" s="6" t="s">
        <v>5</v>
      </c>
      <c r="F10" s="5"/>
      <c r="G10" s="5"/>
      <c r="H10" s="5"/>
      <c r="I10" s="5"/>
      <c r="J10" s="5"/>
      <c r="K10" s="5"/>
      <c r="L10" s="5"/>
      <c r="M10" s="23"/>
    </row>
    <row r="11" spans="2:13" x14ac:dyDescent="0.25">
      <c r="B11" s="22"/>
      <c r="C11" s="7" t="s">
        <v>7</v>
      </c>
      <c r="D11" s="16">
        <f>D8*D10*D10</f>
        <v>0.20570291777188326</v>
      </c>
      <c r="E11" s="9" t="s">
        <v>8</v>
      </c>
      <c r="F11" s="5"/>
      <c r="G11" s="5"/>
      <c r="H11" s="5"/>
      <c r="I11" s="5"/>
      <c r="J11" s="5"/>
      <c r="K11" s="5"/>
      <c r="L11" s="5"/>
      <c r="M11" s="23"/>
    </row>
    <row r="12" spans="2:13" x14ac:dyDescent="0.25">
      <c r="B12" s="22"/>
      <c r="C12" s="13" t="s">
        <v>4</v>
      </c>
      <c r="D12" s="12">
        <f>D13/D14</f>
        <v>0.51425729442970813</v>
      </c>
      <c r="E12" s="14" t="s">
        <v>5</v>
      </c>
      <c r="F12" s="5"/>
      <c r="G12" s="5"/>
      <c r="H12" s="5"/>
      <c r="I12" s="5"/>
      <c r="J12" s="5"/>
      <c r="K12" s="5"/>
      <c r="L12" s="5"/>
      <c r="M12" s="23"/>
    </row>
    <row r="13" spans="2:13" x14ac:dyDescent="0.25">
      <c r="B13" s="22"/>
      <c r="C13" s="10" t="s">
        <v>2</v>
      </c>
      <c r="D13" s="5">
        <f>D4</f>
        <v>0.41140583554376653</v>
      </c>
      <c r="E13" s="6" t="s">
        <v>13</v>
      </c>
      <c r="F13" s="5"/>
      <c r="G13" s="5"/>
      <c r="H13" s="5"/>
      <c r="I13" s="5"/>
      <c r="J13" s="5"/>
      <c r="K13" s="5"/>
      <c r="L13" s="5"/>
      <c r="M13" s="23"/>
    </row>
    <row r="14" spans="2:13" x14ac:dyDescent="0.25">
      <c r="B14" s="22"/>
      <c r="C14" s="10" t="s">
        <v>3</v>
      </c>
      <c r="D14" s="5">
        <v>0.8</v>
      </c>
      <c r="E14" s="6" t="s">
        <v>6</v>
      </c>
      <c r="F14" s="5"/>
      <c r="G14" s="5"/>
      <c r="H14" s="5"/>
      <c r="I14" s="5"/>
      <c r="J14" s="5"/>
      <c r="K14" s="5"/>
      <c r="L14" s="5"/>
      <c r="M14" s="23"/>
    </row>
    <row r="15" spans="2:13" x14ac:dyDescent="0.25">
      <c r="B15" s="22"/>
      <c r="C15" s="15" t="s">
        <v>7</v>
      </c>
      <c r="D15" s="16">
        <f>D14*D12*D12</f>
        <v>0.21156845189933082</v>
      </c>
      <c r="E15" s="18" t="s">
        <v>8</v>
      </c>
      <c r="F15" s="5"/>
      <c r="G15" s="5"/>
      <c r="H15" s="5"/>
      <c r="I15" s="5"/>
      <c r="J15" s="5"/>
      <c r="K15" s="5"/>
      <c r="L15" s="5"/>
      <c r="M15" s="23"/>
    </row>
    <row r="16" spans="2:13" ht="15.75" thickBot="1" x14ac:dyDescent="0.3"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6"/>
    </row>
    <row r="18" spans="2:14" ht="15.75" thickBot="1" x14ac:dyDescent="0.3"/>
    <row r="19" spans="2:14" x14ac:dyDescent="0.25">
      <c r="B19" s="19"/>
      <c r="C19" s="20" t="s">
        <v>22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</row>
    <row r="20" spans="2:14" x14ac:dyDescent="0.25">
      <c r="B20" s="22"/>
      <c r="C20" s="1" t="s">
        <v>23</v>
      </c>
      <c r="D20" s="2">
        <v>3.6</v>
      </c>
      <c r="E20" s="3" t="s">
        <v>13</v>
      </c>
      <c r="F20" s="2" t="s">
        <v>35</v>
      </c>
      <c r="G20" s="2">
        <f>1-(G22*G21)/G23</f>
        <v>0.371</v>
      </c>
      <c r="H20" s="3"/>
      <c r="I20" s="1" t="s">
        <v>30</v>
      </c>
      <c r="J20" s="2">
        <f>1-(J22*J21)/J23</f>
        <v>0.59499999999999997</v>
      </c>
      <c r="K20" s="3"/>
      <c r="L20" s="1" t="s">
        <v>31</v>
      </c>
      <c r="M20" s="2">
        <f>1-(M22*M21)/M23</f>
        <v>0.24399999999999999</v>
      </c>
      <c r="N20" s="27"/>
    </row>
    <row r="21" spans="2:14" x14ac:dyDescent="0.25">
      <c r="B21" s="22"/>
      <c r="C21" s="4" t="s">
        <v>35</v>
      </c>
      <c r="D21" s="5">
        <v>0.371</v>
      </c>
      <c r="E21" s="6"/>
      <c r="F21" s="5" t="s">
        <v>23</v>
      </c>
      <c r="G21" s="5">
        <v>3.7</v>
      </c>
      <c r="H21" s="6" t="s">
        <v>13</v>
      </c>
      <c r="I21" s="4" t="s">
        <v>23</v>
      </c>
      <c r="J21" s="5">
        <v>2.7</v>
      </c>
      <c r="K21" s="6" t="s">
        <v>13</v>
      </c>
      <c r="L21" s="4" t="s">
        <v>23</v>
      </c>
      <c r="M21" s="5">
        <v>4.2</v>
      </c>
      <c r="N21" s="23" t="s">
        <v>13</v>
      </c>
    </row>
    <row r="22" spans="2:14" x14ac:dyDescent="0.25">
      <c r="B22" s="22"/>
      <c r="C22" s="4" t="s">
        <v>24</v>
      </c>
      <c r="D22" s="5">
        <v>3800000</v>
      </c>
      <c r="E22" s="6" t="s">
        <v>33</v>
      </c>
      <c r="F22" s="5" t="s">
        <v>28</v>
      </c>
      <c r="G22" s="5">
        <v>0.85</v>
      </c>
      <c r="H22" s="6"/>
      <c r="I22" s="4" t="s">
        <v>28</v>
      </c>
      <c r="J22" s="5">
        <v>0.75</v>
      </c>
      <c r="K22" s="6"/>
      <c r="L22" s="4" t="s">
        <v>28</v>
      </c>
      <c r="M22" s="5">
        <v>0.9</v>
      </c>
      <c r="N22" s="23"/>
    </row>
    <row r="23" spans="2:14" x14ac:dyDescent="0.25">
      <c r="B23" s="22"/>
      <c r="C23" s="4" t="s">
        <v>25</v>
      </c>
      <c r="D23" s="5">
        <v>9.9999999999999995E-7</v>
      </c>
      <c r="E23" s="6" t="s">
        <v>34</v>
      </c>
      <c r="F23" s="8" t="s">
        <v>29</v>
      </c>
      <c r="G23" s="8">
        <v>5</v>
      </c>
      <c r="H23" s="9" t="s">
        <v>13</v>
      </c>
      <c r="I23" s="7" t="s">
        <v>29</v>
      </c>
      <c r="J23" s="8">
        <v>5</v>
      </c>
      <c r="K23" s="9" t="s">
        <v>13</v>
      </c>
      <c r="L23" s="7" t="s">
        <v>29</v>
      </c>
      <c r="M23" s="8">
        <v>5</v>
      </c>
      <c r="N23" s="28" t="s">
        <v>13</v>
      </c>
    </row>
    <row r="24" spans="2:14" x14ac:dyDescent="0.25">
      <c r="B24" s="22"/>
      <c r="C24" s="4" t="s">
        <v>26</v>
      </c>
      <c r="D24" s="5">
        <v>1.5</v>
      </c>
      <c r="E24" s="6" t="s">
        <v>5</v>
      </c>
      <c r="F24" s="5"/>
      <c r="G24" s="5"/>
      <c r="H24" s="5"/>
      <c r="I24" s="5"/>
      <c r="J24" s="5"/>
      <c r="K24" s="5"/>
      <c r="L24" s="5"/>
      <c r="M24" s="5"/>
      <c r="N24" s="23"/>
    </row>
    <row r="25" spans="2:14" x14ac:dyDescent="0.25">
      <c r="B25" s="22"/>
      <c r="C25" s="7" t="s">
        <v>27</v>
      </c>
      <c r="D25" s="8">
        <f>D20*D21/(2*D22*D23)+(D24)/(1-D21)</f>
        <v>2.5604745209605895</v>
      </c>
      <c r="E25" s="9" t="s">
        <v>5</v>
      </c>
      <c r="F25" s="5"/>
      <c r="G25" s="1" t="s">
        <v>38</v>
      </c>
      <c r="H25" s="2"/>
      <c r="I25" s="3"/>
      <c r="J25" s="5"/>
      <c r="K25" s="5"/>
      <c r="L25" s="5"/>
      <c r="M25" s="5"/>
      <c r="N25" s="23"/>
    </row>
    <row r="26" spans="2:14" x14ac:dyDescent="0.25">
      <c r="B26" s="22"/>
      <c r="C26" s="5"/>
      <c r="D26" s="5"/>
      <c r="E26" s="5"/>
      <c r="F26" s="5"/>
      <c r="G26" s="4" t="s">
        <v>39</v>
      </c>
      <c r="H26" s="5">
        <f>H27*(H28-H29)/(H30*H31*H28)</f>
        <v>9.0789473684210519E-6</v>
      </c>
      <c r="I26" s="11" t="s">
        <v>41</v>
      </c>
      <c r="J26" s="5"/>
      <c r="K26" s="5"/>
      <c r="L26" s="5"/>
      <c r="M26" s="5"/>
      <c r="N26" s="23"/>
    </row>
    <row r="27" spans="2:14" x14ac:dyDescent="0.25">
      <c r="B27" s="22"/>
      <c r="C27" s="5" t="s">
        <v>37</v>
      </c>
      <c r="D27" s="5"/>
      <c r="E27" s="5"/>
      <c r="F27" s="5"/>
      <c r="G27" s="4" t="s">
        <v>26</v>
      </c>
      <c r="H27" s="5">
        <v>1.5</v>
      </c>
      <c r="I27" s="11" t="s">
        <v>5</v>
      </c>
      <c r="J27" s="5"/>
      <c r="K27" s="5"/>
      <c r="L27" s="5"/>
      <c r="M27" s="5"/>
      <c r="N27" s="23"/>
    </row>
    <row r="28" spans="2:14" x14ac:dyDescent="0.25">
      <c r="B28" s="22"/>
      <c r="C28" s="1" t="s">
        <v>23</v>
      </c>
      <c r="D28" s="2">
        <v>3.6</v>
      </c>
      <c r="E28" s="3" t="s">
        <v>13</v>
      </c>
      <c r="F28" s="5"/>
      <c r="G28" s="10" t="s">
        <v>29</v>
      </c>
      <c r="H28" s="5">
        <v>5</v>
      </c>
      <c r="I28" s="11" t="s">
        <v>13</v>
      </c>
      <c r="J28" s="5"/>
      <c r="K28" s="5"/>
      <c r="L28" s="5"/>
      <c r="M28" s="5"/>
      <c r="N28" s="23"/>
    </row>
    <row r="29" spans="2:14" x14ac:dyDescent="0.25">
      <c r="B29" s="22"/>
      <c r="C29" s="4" t="s">
        <v>30</v>
      </c>
      <c r="D29" s="5">
        <v>0.59499999999999997</v>
      </c>
      <c r="E29" s="6"/>
      <c r="F29" s="5"/>
      <c r="G29" s="10" t="s">
        <v>23</v>
      </c>
      <c r="H29" s="5">
        <v>2.7</v>
      </c>
      <c r="I29" s="11" t="s">
        <v>13</v>
      </c>
      <c r="J29" s="5"/>
      <c r="K29" s="5"/>
      <c r="L29" s="5"/>
      <c r="M29" s="5"/>
      <c r="N29" s="23"/>
    </row>
    <row r="30" spans="2:14" x14ac:dyDescent="0.25">
      <c r="B30" s="22"/>
      <c r="C30" s="4" t="s">
        <v>24</v>
      </c>
      <c r="D30" s="5">
        <v>3800000</v>
      </c>
      <c r="E30" s="6" t="s">
        <v>33</v>
      </c>
      <c r="F30" s="5"/>
      <c r="G30" s="10" t="s">
        <v>24</v>
      </c>
      <c r="H30" s="17">
        <v>3800000</v>
      </c>
      <c r="I30" s="6" t="s">
        <v>33</v>
      </c>
      <c r="J30" s="5"/>
      <c r="K30" s="5"/>
      <c r="L30" s="5"/>
      <c r="M30" s="5"/>
      <c r="N30" s="23"/>
    </row>
    <row r="31" spans="2:14" x14ac:dyDescent="0.25">
      <c r="B31" s="22"/>
      <c r="C31" s="4" t="s">
        <v>25</v>
      </c>
      <c r="D31" s="5">
        <v>9.9999999999999995E-7</v>
      </c>
      <c r="E31" s="6" t="s">
        <v>34</v>
      </c>
      <c r="F31" s="5"/>
      <c r="G31" s="15" t="s">
        <v>40</v>
      </c>
      <c r="H31" s="31">
        <v>0.02</v>
      </c>
      <c r="I31" s="9" t="s">
        <v>13</v>
      </c>
      <c r="J31" s="5"/>
      <c r="K31" s="5"/>
      <c r="L31" s="5"/>
      <c r="M31" s="5"/>
      <c r="N31" s="23"/>
    </row>
    <row r="32" spans="2:14" x14ac:dyDescent="0.25">
      <c r="B32" s="22"/>
      <c r="C32" s="4" t="s">
        <v>26</v>
      </c>
      <c r="D32" s="5">
        <v>1.5</v>
      </c>
      <c r="E32" s="6" t="s">
        <v>5</v>
      </c>
      <c r="F32" s="5" t="s">
        <v>36</v>
      </c>
      <c r="G32" s="5"/>
      <c r="H32" s="5"/>
      <c r="I32" s="5"/>
      <c r="J32" s="5"/>
      <c r="K32" s="5"/>
      <c r="L32" s="5"/>
      <c r="M32" s="5"/>
      <c r="N32" s="23"/>
    </row>
    <row r="33" spans="2:14" ht="15.75" thickBot="1" x14ac:dyDescent="0.3">
      <c r="B33" s="24"/>
      <c r="C33" s="29" t="s">
        <v>32</v>
      </c>
      <c r="D33" s="25">
        <f>D28*D29/(2*D30*D31)+(D32)/(1-D29)</f>
        <v>3.9855458089668612</v>
      </c>
      <c r="E33" s="30" t="s">
        <v>5</v>
      </c>
      <c r="F33" s="25"/>
      <c r="G33" s="25"/>
      <c r="H33" s="25"/>
      <c r="I33" s="25"/>
      <c r="J33" s="25"/>
      <c r="K33" s="25"/>
      <c r="L33" s="25"/>
      <c r="M33" s="25"/>
      <c r="N33" s="2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Stappers</dc:creator>
  <cp:lastModifiedBy>Jan Stappers</cp:lastModifiedBy>
  <cp:lastPrinted>2024-04-21T17:03:35Z</cp:lastPrinted>
  <dcterms:created xsi:type="dcterms:W3CDTF">2024-04-21T17:00:52Z</dcterms:created>
  <dcterms:modified xsi:type="dcterms:W3CDTF">2024-04-28T20:53:36Z</dcterms:modified>
</cp:coreProperties>
</file>