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ut\Documents\GitHub\thesis\Model2\excel\DemR\results\"/>
    </mc:Choice>
  </mc:AlternateContent>
  <bookViews>
    <workbookView xWindow="0" yWindow="0" windowWidth="19200" windowHeight="11460" activeTab="1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2" i="2"/>
  <c r="E3" i="2"/>
  <c r="F3" i="2"/>
  <c r="F2" i="2"/>
  <c r="J6" i="2"/>
  <c r="J5" i="2"/>
  <c r="J4" i="2"/>
  <c r="J3" i="2"/>
  <c r="J2" i="2"/>
  <c r="I3" i="2"/>
  <c r="H3" i="2"/>
  <c r="H2" i="2"/>
  <c r="I2" i="2" l="1"/>
  <c r="I4" i="2"/>
  <c r="I5" i="2"/>
  <c r="I6" i="2"/>
  <c r="H4" i="2"/>
  <c r="H5" i="2"/>
  <c r="H6" i="2"/>
  <c r="E2" i="2"/>
  <c r="J2" i="3" l="1"/>
  <c r="J4" i="3" l="1"/>
  <c r="O4" i="3"/>
  <c r="O9" i="3"/>
  <c r="O7" i="3"/>
  <c r="O6" i="3"/>
  <c r="O5" i="3"/>
  <c r="O2" i="3"/>
  <c r="O3" i="3"/>
  <c r="O11" i="3" s="1"/>
  <c r="J3" i="3"/>
  <c r="J5" i="3"/>
  <c r="J6" i="3"/>
  <c r="J7" i="3"/>
  <c r="J9" i="3"/>
  <c r="J11" i="3" l="1"/>
  <c r="F4" i="2" l="1"/>
  <c r="F5" i="2"/>
  <c r="F6" i="2"/>
  <c r="E4" i="2"/>
  <c r="E5" i="2"/>
  <c r="E6" i="2"/>
  <c r="C7" i="2"/>
  <c r="B7" i="2"/>
</calcChain>
</file>

<file path=xl/sharedStrings.xml><?xml version="1.0" encoding="utf-8"?>
<sst xmlns="http://schemas.openxmlformats.org/spreadsheetml/2006/main" count="32" uniqueCount="28">
  <si>
    <t>noDR</t>
  </si>
  <si>
    <t>DR</t>
  </si>
  <si>
    <t>DR0_1</t>
  </si>
  <si>
    <t>DR0_2</t>
  </si>
  <si>
    <t>DR0_5</t>
  </si>
  <si>
    <t>DR1_0</t>
  </si>
  <si>
    <t>delta</t>
  </si>
  <si>
    <t>20(%)</t>
  </si>
  <si>
    <t>50(%)</t>
  </si>
  <si>
    <t>C_INV</t>
  </si>
  <si>
    <t>C_FOM</t>
  </si>
  <si>
    <t>C_FUEL</t>
  </si>
  <si>
    <t>C_VOM</t>
  </si>
  <si>
    <t>Nuclear</t>
  </si>
  <si>
    <t>Coal</t>
  </si>
  <si>
    <t>CCGT</t>
  </si>
  <si>
    <t>OCGT</t>
  </si>
  <si>
    <t>PV</t>
  </si>
  <si>
    <t>WIND</t>
  </si>
  <si>
    <t>C_E_INV</t>
  </si>
  <si>
    <t>C_P_C_INV</t>
  </si>
  <si>
    <t>C_P_D_INV</t>
  </si>
  <si>
    <t>STOR_S</t>
  </si>
  <si>
    <t>STOR_M_C</t>
  </si>
  <si>
    <t>STOR_M_E</t>
  </si>
  <si>
    <t>cap_cost</t>
  </si>
  <si>
    <t>gen_cost</t>
  </si>
  <si>
    <t>70(%)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</si>
</sst>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Sheet2!$E$2:$E$6</c:f>
              <c:numCache>
                <c:formatCode>General</c:formatCode>
                <c:ptCount val="5"/>
                <c:pt idx="0">
                  <c:v>0</c:v>
                </c:pt>
                <c:pt idx="1">
                  <c:v>0.28571524522117592</c:v>
                </c:pt>
                <c:pt idx="2">
                  <c:v>0.51976008489716963</c:v>
                </c:pt>
                <c:pt idx="3">
                  <c:v>0.65645527450532626</c:v>
                </c:pt>
                <c:pt idx="4">
                  <c:v>0.70061322085353894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93-4EC1-89D5-C76E195D559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Sheet2!$F$2:$F$6</c:f>
              <c:numCache>
                <c:formatCode>General</c:formatCode>
                <c:ptCount val="5"/>
                <c:pt idx="0">
                  <c:v>0</c:v>
                </c:pt>
                <c:pt idx="1">
                  <c:v>0.36107491637897454</c:v>
                </c:pt>
                <c:pt idx="2">
                  <c:v>0.62454831213142936</c:v>
                </c:pt>
                <c:pt idx="3">
                  <c:v>0.81246725682737131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93-4EC1-89D5-C76E195D559E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Sheet2!$G$2:$G$6</c:f>
              <c:numCache>
                <c:formatCode>General</c:formatCode>
                <c:ptCount val="5"/>
                <c:pt idx="0">
                  <c:v>0</c:v>
                </c:pt>
                <c:pt idx="1">
                  <c:v>0.3359012936071894</c:v>
                </c:pt>
                <c:pt idx="2">
                  <c:v>0.56276950149779026</c:v>
                </c:pt>
                <c:pt idx="3">
                  <c:v>0.70364238410596025</c:v>
                </c:pt>
                <c:pt idx="4">
                  <c:v>0.86902395121099363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CB-4F09-A95D-1BD99AD5B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8822120"/>
        <c:axId val="398814904"/>
      </c:lineChart>
      <c:catAx>
        <c:axId val="3988221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398814904"/>
        <c:crosses val="autoZero"/>
        <c:auto val="1"/>
        <c:lblAlgn val="ctr"/>
        <c:lblOffset val="100"/>
        <c:noMultiLvlLbl val="0"/>
      </c:catAx>
      <c:valAx>
        <c:axId val="398814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398822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271462</xdr:colOff>
      <xdr:row>11</xdr:row>
      <xdr:rowOff>38100</xdr:rowOff>
    </xdr:from>
    <xdr:to>
      <xdr:col>10</xdr:col>
      <xdr:colOff>576262</xdr:colOff>
      <xdr:row>25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K13" sqref="K13"/>
    </sheetView>
  </sheetViews>
  <sheetFormatPr defaultRowHeight="15" x14ac:dyDescent="0.25"/>
  <cols>
    <col min="2" max="9" width="11" bestFit="1" customWidth="1"/>
  </cols>
  <sheetData>
    <row r="1" spans="1:9" x14ac:dyDescent="0.25">
      <c r="B1">
        <v>0</v>
      </c>
      <c r="C1">
        <v>10</v>
      </c>
      <c r="D1">
        <v>20</v>
      </c>
      <c r="E1">
        <v>30</v>
      </c>
      <c r="F1">
        <v>40</v>
      </c>
      <c r="G1">
        <v>50</v>
      </c>
      <c r="H1">
        <v>60</v>
      </c>
      <c r="I1">
        <v>70</v>
      </c>
    </row>
    <row r="2" spans="1:9" x14ac:dyDescent="0.25">
      <c r="A2" t="s">
        <v>0</v>
      </c>
      <c r="B2">
        <v>7142677000</v>
      </c>
      <c r="C2">
        <v>7151943000</v>
      </c>
      <c r="D2">
        <v>7233022000</v>
      </c>
      <c r="E2">
        <v>7367417000</v>
      </c>
      <c r="F2">
        <v>7566654000</v>
      </c>
      <c r="G2">
        <v>7863149000</v>
      </c>
      <c r="H2">
        <v>8234777000</v>
      </c>
      <c r="I2">
        <v>8749765000</v>
      </c>
    </row>
    <row r="3" spans="1:9" x14ac:dyDescent="0.25">
      <c r="A3" t="s">
        <v>1</v>
      </c>
      <c r="B3">
        <v>7012927000</v>
      </c>
      <c r="C3">
        <v>7012921000</v>
      </c>
      <c r="D3">
        <v>7047429000</v>
      </c>
      <c r="E3">
        <v>7174322000</v>
      </c>
      <c r="F3">
        <v>7413343000</v>
      </c>
      <c r="G3">
        <v>7677048000</v>
      </c>
      <c r="H3">
        <v>8032766000</v>
      </c>
      <c r="I3">
        <v>8527162000</v>
      </c>
    </row>
    <row r="4" spans="1:9" x14ac:dyDescent="0.25">
      <c r="A4" t="s">
        <v>2</v>
      </c>
      <c r="C4">
        <v>6989785000</v>
      </c>
      <c r="E4">
        <v>7136864000</v>
      </c>
      <c r="G4">
        <v>7565377000</v>
      </c>
      <c r="H4">
        <v>7937351000</v>
      </c>
      <c r="I4">
        <v>8490944000</v>
      </c>
    </row>
    <row r="5" spans="1:9" x14ac:dyDescent="0.25">
      <c r="A5" t="s">
        <v>3</v>
      </c>
      <c r="C5">
        <v>6977712000</v>
      </c>
      <c r="E5">
        <v>7129253000</v>
      </c>
    </row>
    <row r="6" spans="1:9" x14ac:dyDescent="0.25">
      <c r="A6" t="s">
        <v>4</v>
      </c>
      <c r="C6">
        <v>6977359000</v>
      </c>
      <c r="E6">
        <v>7128891000</v>
      </c>
      <c r="G6">
        <v>7538106000</v>
      </c>
      <c r="I6">
        <v>8484928000</v>
      </c>
    </row>
    <row r="7" spans="1:9" x14ac:dyDescent="0.25">
      <c r="A7" t="s">
        <v>5</v>
      </c>
      <c r="C7">
        <v>6977324000</v>
      </c>
      <c r="E7">
        <v>7128861000</v>
      </c>
      <c r="F7">
        <v>7024399000</v>
      </c>
      <c r="G7">
        <v>7537978000</v>
      </c>
      <c r="H7">
        <v>7951910000</v>
      </c>
      <c r="I7">
        <v>8484753000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J2" sqref="J2"/>
    </sheetView>
  </sheetViews>
  <sheetFormatPr defaultRowHeight="15" x14ac:dyDescent="0.25"/>
  <cols>
    <col min="2" max="4" width="11" bestFit="1" customWidth="1"/>
    <col min="9" max="9" width="8.28515625" customWidth="1"/>
  </cols>
  <sheetData>
    <row r="1" spans="1:10" x14ac:dyDescent="0.25">
      <c r="B1">
        <v>20</v>
      </c>
      <c r="C1">
        <v>50</v>
      </c>
      <c r="D1">
        <v>70</v>
      </c>
      <c r="H1" t="s">
        <v>7</v>
      </c>
      <c r="I1" t="s">
        <v>8</v>
      </c>
      <c r="J1" t="s">
        <v>27</v>
      </c>
    </row>
    <row r="2" spans="1:10" x14ac:dyDescent="0.25">
      <c r="A2">
        <v>0</v>
      </c>
      <c r="B2">
        <v>7233022000</v>
      </c>
      <c r="C2">
        <v>7863149000</v>
      </c>
      <c r="D2">
        <v>8749765000</v>
      </c>
      <c r="E2">
        <f>($B$2-B2)/$C$7</f>
        <v>0</v>
      </c>
      <c r="F2">
        <f>(-C2+$C$2)/$C$7</f>
        <v>0</v>
      </c>
      <c r="G2">
        <f>($D$2-D2)/$C$7</f>
        <v>0</v>
      </c>
      <c r="H2">
        <f t="shared" ref="H2:J6" si="0">B$2-B2</f>
        <v>0</v>
      </c>
      <c r="I2">
        <f t="shared" si="0"/>
        <v>0</v>
      </c>
      <c r="J2">
        <f t="shared" si="0"/>
        <v>0</v>
      </c>
    </row>
    <row r="3" spans="1:10" x14ac:dyDescent="0.25">
      <c r="A3">
        <v>25</v>
      </c>
      <c r="B3">
        <v>7147944000</v>
      </c>
      <c r="C3">
        <v>7755631000</v>
      </c>
      <c r="D3">
        <v>8649743000</v>
      </c>
      <c r="E3">
        <f>($B$2-B3)/$C$7</f>
        <v>0.28571524522117592</v>
      </c>
      <c r="F3">
        <f>(-C3+$C$2)/$C$7</f>
        <v>0.36107491637897454</v>
      </c>
      <c r="G3">
        <f>($D$2-D3)/$C$7</f>
        <v>0.3359012936071894</v>
      </c>
      <c r="H3">
        <f t="shared" si="0"/>
        <v>85078000</v>
      </c>
      <c r="I3">
        <f t="shared" si="0"/>
        <v>107518000</v>
      </c>
      <c r="J3">
        <f t="shared" si="0"/>
        <v>100022000</v>
      </c>
    </row>
    <row r="4" spans="1:10" x14ac:dyDescent="0.25">
      <c r="A4">
        <v>50</v>
      </c>
      <c r="B4">
        <v>7078252000</v>
      </c>
      <c r="C4">
        <v>7677176000</v>
      </c>
      <c r="D4">
        <v>8582188000</v>
      </c>
      <c r="E4">
        <f>($B$2-B4)/$C$7</f>
        <v>0.51976008489716963</v>
      </c>
      <c r="F4">
        <f>(-C4+$C$2)/$C$7</f>
        <v>0.62454831213142936</v>
      </c>
      <c r="G4">
        <f t="shared" ref="G4:G6" si="1">($D$2-D4)/$C$7</f>
        <v>0.56276950149779026</v>
      </c>
      <c r="H4">
        <f t="shared" si="0"/>
        <v>154770000</v>
      </c>
      <c r="I4">
        <f t="shared" si="0"/>
        <v>185973000</v>
      </c>
      <c r="J4">
        <f t="shared" si="0"/>
        <v>167577000</v>
      </c>
    </row>
    <row r="5" spans="1:10" x14ac:dyDescent="0.25">
      <c r="A5">
        <v>75</v>
      </c>
      <c r="B5">
        <v>7037548000</v>
      </c>
      <c r="C5">
        <v>7621219000</v>
      </c>
      <c r="D5">
        <v>8540240000</v>
      </c>
      <c r="E5">
        <f>($B$2-B5)/$C$7</f>
        <v>0.65645527450532626</v>
      </c>
      <c r="F5">
        <f>(-C5+$C$2)/$C$7</f>
        <v>0.81246725682737131</v>
      </c>
      <c r="G5">
        <f t="shared" si="1"/>
        <v>0.70364238410596025</v>
      </c>
      <c r="H5">
        <f t="shared" si="0"/>
        <v>195474000</v>
      </c>
      <c r="I5">
        <f t="shared" si="0"/>
        <v>241930000</v>
      </c>
      <c r="J5">
        <f t="shared" si="0"/>
        <v>209525000</v>
      </c>
    </row>
    <row r="6" spans="1:10" x14ac:dyDescent="0.25">
      <c r="A6">
        <v>100</v>
      </c>
      <c r="B6">
        <v>7024399000</v>
      </c>
      <c r="C6">
        <v>7565377000</v>
      </c>
      <c r="D6">
        <v>8490994000</v>
      </c>
      <c r="E6">
        <f>($B$2-B6)/$C$7</f>
        <v>0.70061322085353894</v>
      </c>
      <c r="F6">
        <f>(-C6+$C$2)/$C$7</f>
        <v>1</v>
      </c>
      <c r="G6">
        <f t="shared" si="1"/>
        <v>0.86902395121099363</v>
      </c>
      <c r="H6">
        <f t="shared" si="0"/>
        <v>208623000</v>
      </c>
      <c r="I6">
        <f t="shared" si="0"/>
        <v>297772000</v>
      </c>
      <c r="J6">
        <f t="shared" si="0"/>
        <v>258771000</v>
      </c>
    </row>
    <row r="7" spans="1:10" x14ac:dyDescent="0.25">
      <c r="A7" t="s">
        <v>6</v>
      </c>
      <c r="B7">
        <f>B2-B6</f>
        <v>208623000</v>
      </c>
      <c r="C7">
        <f>C2-C6</f>
        <v>297772000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sqref="A1:XFD1048576"/>
    </sheetView>
  </sheetViews>
  <sheetFormatPr defaultRowHeight="15" x14ac:dyDescent="0.25"/>
  <sheetData>
    <row r="1" spans="1:15" x14ac:dyDescent="0.25">
      <c r="B1" s="1" t="s">
        <v>9</v>
      </c>
      <c r="C1" s="1" t="s">
        <v>10</v>
      </c>
      <c r="D1" s="1" t="s">
        <v>11</v>
      </c>
      <c r="E1" s="1" t="s">
        <v>12</v>
      </c>
      <c r="G1" s="1" t="s">
        <v>9</v>
      </c>
      <c r="H1" s="1" t="s">
        <v>10</v>
      </c>
      <c r="J1" t="s">
        <v>25</v>
      </c>
      <c r="L1" s="1" t="s">
        <v>11</v>
      </c>
      <c r="M1" s="1" t="s">
        <v>12</v>
      </c>
      <c r="O1" t="s">
        <v>26</v>
      </c>
    </row>
    <row r="2" spans="1:15" x14ac:dyDescent="0.25">
      <c r="A2" s="1" t="s">
        <v>15</v>
      </c>
      <c r="B2">
        <v>80</v>
      </c>
      <c r="C2">
        <v>21</v>
      </c>
      <c r="D2">
        <v>43</v>
      </c>
      <c r="E2">
        <v>10</v>
      </c>
      <c r="G2">
        <v>80</v>
      </c>
      <c r="H2">
        <v>21</v>
      </c>
      <c r="J2">
        <f>D2*1000*($M2+$N2)</f>
        <v>430000</v>
      </c>
      <c r="L2">
        <v>43</v>
      </c>
      <c r="M2">
        <v>10</v>
      </c>
      <c r="O2">
        <f>C2*($L2+$M2)</f>
        <v>1113</v>
      </c>
    </row>
    <row r="3" spans="1:15" x14ac:dyDescent="0.25">
      <c r="A3" s="1" t="s">
        <v>14</v>
      </c>
      <c r="B3">
        <v>146</v>
      </c>
      <c r="C3">
        <v>34</v>
      </c>
      <c r="D3">
        <v>26</v>
      </c>
      <c r="E3">
        <v>10</v>
      </c>
      <c r="G3">
        <v>146</v>
      </c>
      <c r="H3">
        <v>34</v>
      </c>
      <c r="J3">
        <f t="shared" ref="J3:J9" si="0">D3*1000*($M3+$N3)</f>
        <v>260000</v>
      </c>
      <c r="L3">
        <v>26</v>
      </c>
      <c r="M3">
        <v>10</v>
      </c>
      <c r="O3">
        <f t="shared" ref="O3:O9" si="1">C3*($L3+$M3)</f>
        <v>1224</v>
      </c>
    </row>
    <row r="4" spans="1:15" x14ac:dyDescent="0.25">
      <c r="A4" s="1" t="s">
        <v>13</v>
      </c>
      <c r="B4" s="2">
        <v>409</v>
      </c>
      <c r="C4">
        <v>43</v>
      </c>
      <c r="D4">
        <v>10</v>
      </c>
      <c r="E4">
        <v>5</v>
      </c>
      <c r="G4" s="2">
        <v>409</v>
      </c>
      <c r="H4">
        <v>43</v>
      </c>
      <c r="J4">
        <f>D4*1000*($M4+$N4)</f>
        <v>50000</v>
      </c>
      <c r="L4">
        <v>10</v>
      </c>
      <c r="M4">
        <v>5</v>
      </c>
      <c r="O4">
        <f>C4*($L4+$M4)</f>
        <v>645</v>
      </c>
    </row>
    <row r="5" spans="1:15" x14ac:dyDescent="0.25">
      <c r="A5" s="1" t="s">
        <v>16</v>
      </c>
      <c r="B5">
        <v>57</v>
      </c>
      <c r="C5">
        <v>12</v>
      </c>
      <c r="D5">
        <v>66</v>
      </c>
      <c r="E5">
        <v>10</v>
      </c>
      <c r="G5">
        <v>57</v>
      </c>
      <c r="H5">
        <v>12</v>
      </c>
      <c r="J5">
        <f>D5*1000*($M5+$N5)</f>
        <v>660000</v>
      </c>
      <c r="L5">
        <v>66</v>
      </c>
      <c r="M5">
        <v>10</v>
      </c>
      <c r="O5">
        <f>C5*($L5+$M5)</f>
        <v>912</v>
      </c>
    </row>
    <row r="6" spans="1:15" x14ac:dyDescent="0.25">
      <c r="A6" s="1" t="s">
        <v>17</v>
      </c>
      <c r="B6">
        <v>79</v>
      </c>
      <c r="C6">
        <v>13</v>
      </c>
      <c r="D6">
        <v>0</v>
      </c>
      <c r="E6">
        <v>0</v>
      </c>
      <c r="G6">
        <v>79</v>
      </c>
      <c r="H6">
        <v>13</v>
      </c>
      <c r="J6">
        <f>D6*1000*($M6+$N6)</f>
        <v>0</v>
      </c>
      <c r="L6">
        <v>0</v>
      </c>
      <c r="M6">
        <v>0</v>
      </c>
      <c r="O6">
        <f>C6*($L6+$M6)</f>
        <v>0</v>
      </c>
    </row>
    <row r="7" spans="1:15" x14ac:dyDescent="0.25">
      <c r="A7" s="1" t="s">
        <v>18</v>
      </c>
      <c r="B7">
        <v>119</v>
      </c>
      <c r="C7">
        <v>27</v>
      </c>
      <c r="D7">
        <v>0</v>
      </c>
      <c r="E7">
        <v>0</v>
      </c>
      <c r="G7">
        <v>119</v>
      </c>
      <c r="H7">
        <v>27</v>
      </c>
      <c r="J7">
        <f>D7*1000*($M7+$N7)</f>
        <v>0</v>
      </c>
      <c r="L7">
        <v>0</v>
      </c>
      <c r="M7">
        <v>0</v>
      </c>
      <c r="O7">
        <f>C7*($L7+$M7)</f>
        <v>0</v>
      </c>
    </row>
    <row r="9" spans="1:15" x14ac:dyDescent="0.25">
      <c r="H9">
        <v>27</v>
      </c>
      <c r="J9">
        <f t="shared" si="0"/>
        <v>0</v>
      </c>
      <c r="O9">
        <f t="shared" si="1"/>
        <v>0</v>
      </c>
    </row>
    <row r="10" spans="1:15" x14ac:dyDescent="0.25">
      <c r="A10" s="1"/>
    </row>
    <row r="11" spans="1:15" x14ac:dyDescent="0.25">
      <c r="A11" s="1"/>
      <c r="J11">
        <f>SUM(J3:J9)</f>
        <v>970000</v>
      </c>
      <c r="O11">
        <f>SUM(O3:O9)</f>
        <v>2781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workbookViewId="0">
      <selection sqref="A1:XFD1048576"/>
    </sheetView>
  </sheetViews>
  <sheetFormatPr defaultRowHeight="15" x14ac:dyDescent="0.25"/>
  <cols>
    <col min="1" max="1" width="10.42578125" bestFit="1" customWidth="1"/>
    <col min="2" max="2" width="8.42578125" bestFit="1" customWidth="1"/>
    <col min="3" max="3" width="10.7109375" bestFit="1" customWidth="1"/>
  </cols>
  <sheetData>
    <row r="2" spans="1:4" x14ac:dyDescent="0.25">
      <c r="B2" t="s">
        <v>19</v>
      </c>
      <c r="C2" t="s">
        <v>20</v>
      </c>
      <c r="D2" t="s">
        <v>21</v>
      </c>
    </row>
    <row r="3" spans="1:4" x14ac:dyDescent="0.25">
      <c r="A3" t="s">
        <v>22</v>
      </c>
      <c r="B3">
        <v>35</v>
      </c>
      <c r="C3">
        <v>70</v>
      </c>
      <c r="D3">
        <v>0</v>
      </c>
    </row>
    <row r="4" spans="1:4" x14ac:dyDescent="0.25">
      <c r="A4" t="s">
        <v>23</v>
      </c>
      <c r="B4">
        <v>0.84</v>
      </c>
      <c r="C4">
        <v>5.04</v>
      </c>
      <c r="D4">
        <v>5.04</v>
      </c>
    </row>
    <row r="5" spans="1:4" x14ac:dyDescent="0.25">
      <c r="A5" t="s">
        <v>24</v>
      </c>
      <c r="B5">
        <v>8.4</v>
      </c>
      <c r="C5">
        <v>50.400000000000006</v>
      </c>
      <c r="D5">
        <v>50.400000000000006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</dc:creator>
  <cp:lastModifiedBy>Wout</cp:lastModifiedBy>
  <dcterms:created xsi:type="dcterms:W3CDTF">2016-05-27T09:32:05Z</dcterms:created>
  <dcterms:modified xsi:type="dcterms:W3CDTF">2016-06-21T14:06:50Z</dcterms:modified>
</cp:coreProperties>
</file>