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05" windowWidth="21840" windowHeight="6435" activeTab="2"/>
  </bookViews>
  <sheets>
    <sheet name="All" sheetId="1" r:id="rId1"/>
    <sheet name="Dataset" sheetId="2" r:id="rId2"/>
    <sheet name="Data" sheetId="3" r:id="rId3"/>
  </sheets>
  <calcPr calcId="152511"/>
</workbook>
</file>

<file path=xl/calcChain.xml><?xml version="1.0" encoding="utf-8"?>
<calcChain xmlns="http://schemas.openxmlformats.org/spreadsheetml/2006/main">
  <c r="P4" i="3" l="1"/>
  <c r="O4" i="3"/>
  <c r="R4" i="3" s="1"/>
  <c r="N4" i="3"/>
  <c r="Q4" i="3" s="1"/>
  <c r="M4" i="3"/>
  <c r="Q7" i="3" l="1"/>
  <c r="M5" i="3" l="1"/>
  <c r="M6" i="3"/>
  <c r="M7" i="3"/>
  <c r="M8" i="3"/>
  <c r="M9" i="3"/>
  <c r="M10" i="3"/>
  <c r="M11" i="3"/>
  <c r="O5" i="3" l="1"/>
  <c r="R5" i="3" s="1"/>
  <c r="P5" i="3"/>
  <c r="O6" i="3"/>
  <c r="R6" i="3" s="1"/>
  <c r="P6" i="3"/>
  <c r="O7" i="3"/>
  <c r="R7" i="3" s="1"/>
  <c r="P7" i="3"/>
  <c r="O8" i="3"/>
  <c r="R8" i="3" s="1"/>
  <c r="P8" i="3"/>
  <c r="O9" i="3"/>
  <c r="R9" i="3" s="1"/>
  <c r="P9" i="3"/>
  <c r="O10" i="3"/>
  <c r="R10" i="3" s="1"/>
  <c r="P10" i="3"/>
  <c r="O11" i="3"/>
  <c r="R11" i="3" s="1"/>
  <c r="P11" i="3"/>
  <c r="N5" i="3"/>
  <c r="Q5" i="3" s="1"/>
  <c r="N6" i="3"/>
  <c r="Q6" i="3" s="1"/>
  <c r="N7" i="3"/>
  <c r="N8" i="3"/>
  <c r="Q8" i="3" s="1"/>
  <c r="N9" i="3"/>
  <c r="Q9" i="3" s="1"/>
  <c r="N10" i="3"/>
  <c r="Q10" i="3" s="1"/>
  <c r="N11" i="3"/>
  <c r="Q11" i="3" s="1"/>
</calcChain>
</file>

<file path=xl/sharedStrings.xml><?xml version="1.0" encoding="utf-8"?>
<sst xmlns="http://schemas.openxmlformats.org/spreadsheetml/2006/main" count="102" uniqueCount="68">
  <si>
    <t>Generation technologies</t>
  </si>
  <si>
    <t>Code</t>
  </si>
  <si>
    <t>Description</t>
  </si>
  <si>
    <t>Include?</t>
  </si>
  <si>
    <t>Technology parameters</t>
  </si>
  <si>
    <t>Technology data</t>
  </si>
  <si>
    <t>CO2</t>
  </si>
  <si>
    <t>LCG</t>
  </si>
  <si>
    <t>tCO2 per MWh</t>
  </si>
  <si>
    <t>tCO2,eq per MWh</t>
  </si>
  <si>
    <t>RAMP</t>
  </si>
  <si>
    <t>Nuclear</t>
  </si>
  <si>
    <t>CCGT</t>
  </si>
  <si>
    <t>MUT</t>
  </si>
  <si>
    <t>MDT</t>
  </si>
  <si>
    <t>SUC</t>
  </si>
  <si>
    <t>Minimum up time [hour]</t>
  </si>
  <si>
    <t>Minimum down time [hour]</t>
  </si>
  <si>
    <t>Typical minimum stable power of a single unit</t>
  </si>
  <si>
    <t>Typical maximum stable power of a single unit</t>
  </si>
  <si>
    <t>Start up cost [€]</t>
  </si>
  <si>
    <t>Variable O&amp;M [€/MWh]</t>
  </si>
  <si>
    <t>Fuel cost [€/MWh]</t>
  </si>
  <si>
    <t>Fixed O&amp;M [k€/MW/yr]</t>
  </si>
  <si>
    <t>Investment cost [k€/MW/yr]</t>
  </si>
  <si>
    <t>WIND_ON</t>
  </si>
  <si>
    <t>Onshore wind energy</t>
  </si>
  <si>
    <t>WIND_OFF</t>
  </si>
  <si>
    <t>Offshore wind energy</t>
  </si>
  <si>
    <t>Combined Cycle Gas Turbine</t>
  </si>
  <si>
    <t>PV</t>
  </si>
  <si>
    <t>Photovoltaic energy</t>
  </si>
  <si>
    <t>RES</t>
  </si>
  <si>
    <t>WIND</t>
  </si>
  <si>
    <t>Aggregate wind energy</t>
  </si>
  <si>
    <t>RC</t>
  </si>
  <si>
    <t>Ramping cost [€/deltaMW]</t>
  </si>
  <si>
    <t>OCGT</t>
  </si>
  <si>
    <t>Open Cycle Gas Turbine</t>
  </si>
  <si>
    <t>RA</t>
  </si>
  <si>
    <t>RM</t>
  </si>
  <si>
    <t>RH</t>
  </si>
  <si>
    <t>Ramping rate of commited generation [%/min]</t>
  </si>
  <si>
    <t>Ramping rate for automatic FRR</t>
  </si>
  <si>
    <t>Ramping rate for manual FRR</t>
  </si>
  <si>
    <t>Ramping rate for hourly balancing</t>
  </si>
  <si>
    <t>Gas</t>
  </si>
  <si>
    <t>Dispatchable</t>
  </si>
  <si>
    <t>EFF</t>
  </si>
  <si>
    <t>P_MAX</t>
  </si>
  <si>
    <t>P_MIN</t>
  </si>
  <si>
    <t>Average efficiency [%]</t>
  </si>
  <si>
    <t>C_INV</t>
  </si>
  <si>
    <t>C_FOM</t>
  </si>
  <si>
    <t>C_FUEL</t>
  </si>
  <si>
    <t>C_VOM</t>
  </si>
  <si>
    <t>RF</t>
  </si>
  <si>
    <t>Ramping rate for FCR</t>
  </si>
  <si>
    <t>RANS</t>
  </si>
  <si>
    <t>RMNS</t>
  </si>
  <si>
    <t>Ramping rate for automatic FRR - non-spinning</t>
  </si>
  <si>
    <t>Ramping rate for manual FRR - non-spinning</t>
  </si>
  <si>
    <t>CAP_MIN</t>
  </si>
  <si>
    <t>CAP_MAX</t>
  </si>
  <si>
    <t>Minimum installed capacity [MW]</t>
  </si>
  <si>
    <t>Maximum installed capacity [MW]</t>
  </si>
  <si>
    <t>Coal</t>
  </si>
  <si>
    <t>ramping veranderd bij 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</si>
</sst>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0" sqref="A10"/>
    </sheetView>
  </sheetViews>
  <sheetFormatPr defaultRowHeight="15" x14ac:dyDescent="0.25"/>
  <sheetData>
    <row r="1" spans="1:6" x14ac:dyDescent="0.25">
      <c r="A1" s="1" t="s">
        <v>0</v>
      </c>
    </row>
    <row r="3" spans="1:6" x14ac:dyDescent="0.25">
      <c r="A3" s="1" t="s">
        <v>3</v>
      </c>
      <c r="B3" s="1" t="s">
        <v>47</v>
      </c>
      <c r="C3" s="1" t="s">
        <v>46</v>
      </c>
      <c r="D3" s="1" t="s">
        <v>32</v>
      </c>
      <c r="E3" s="1" t="s">
        <v>1</v>
      </c>
      <c r="F3" s="1" t="s">
        <v>2</v>
      </c>
    </row>
    <row r="4" spans="1:6" x14ac:dyDescent="0.25">
      <c r="A4">
        <v>1</v>
      </c>
      <c r="B4">
        <v>1</v>
      </c>
      <c r="C4">
        <v>0</v>
      </c>
      <c r="D4">
        <v>0</v>
      </c>
      <c r="E4" s="2" t="s">
        <v>11</v>
      </c>
      <c r="F4" t="s">
        <v>11</v>
      </c>
    </row>
    <row r="5" spans="1:6" x14ac:dyDescent="0.25">
      <c r="A5">
        <v>1</v>
      </c>
      <c r="B5">
        <v>1</v>
      </c>
      <c r="C5">
        <v>0</v>
      </c>
      <c r="D5">
        <v>0</v>
      </c>
      <c r="E5" s="2" t="s">
        <v>66</v>
      </c>
      <c r="F5" t="s">
        <v>66</v>
      </c>
    </row>
    <row r="6" spans="1:6" x14ac:dyDescent="0.25">
      <c r="A6">
        <v>1</v>
      </c>
      <c r="B6">
        <v>1</v>
      </c>
      <c r="C6">
        <v>0</v>
      </c>
      <c r="D6">
        <v>0</v>
      </c>
      <c r="E6" s="2" t="s">
        <v>12</v>
      </c>
      <c r="F6" t="s">
        <v>29</v>
      </c>
    </row>
    <row r="7" spans="1:6" x14ac:dyDescent="0.25">
      <c r="A7">
        <v>1</v>
      </c>
      <c r="B7">
        <v>1</v>
      </c>
      <c r="C7">
        <v>0</v>
      </c>
      <c r="D7">
        <v>0</v>
      </c>
      <c r="E7" s="2" t="s">
        <v>37</v>
      </c>
      <c r="F7" t="s">
        <v>38</v>
      </c>
    </row>
    <row r="8" spans="1:6" x14ac:dyDescent="0.25">
      <c r="A8">
        <v>1</v>
      </c>
      <c r="B8">
        <v>0</v>
      </c>
      <c r="C8">
        <v>0</v>
      </c>
      <c r="D8">
        <v>1</v>
      </c>
      <c r="E8" t="s">
        <v>30</v>
      </c>
      <c r="F8" t="s">
        <v>31</v>
      </c>
    </row>
    <row r="9" spans="1:6" x14ac:dyDescent="0.25">
      <c r="A9">
        <v>0</v>
      </c>
      <c r="B9">
        <v>0</v>
      </c>
      <c r="C9">
        <v>0</v>
      </c>
      <c r="D9">
        <v>1</v>
      </c>
      <c r="E9" t="s">
        <v>33</v>
      </c>
      <c r="F9" t="s">
        <v>34</v>
      </c>
    </row>
    <row r="10" spans="1:6" x14ac:dyDescent="0.25">
      <c r="A10">
        <v>1</v>
      </c>
      <c r="B10">
        <v>0</v>
      </c>
      <c r="C10">
        <v>0</v>
      </c>
      <c r="D10">
        <v>1</v>
      </c>
      <c r="E10" t="s">
        <v>25</v>
      </c>
      <c r="F10" t="s">
        <v>26</v>
      </c>
    </row>
    <row r="11" spans="1:6" x14ac:dyDescent="0.25">
      <c r="A11">
        <v>1</v>
      </c>
      <c r="B11">
        <v>0</v>
      </c>
      <c r="C11">
        <v>0</v>
      </c>
      <c r="D11">
        <v>1</v>
      </c>
      <c r="E11" t="s">
        <v>27</v>
      </c>
      <c r="F11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workbookViewId="0">
      <selection activeCell="B12" sqref="B12"/>
    </sheetView>
  </sheetViews>
  <sheetFormatPr defaultRowHeight="15" x14ac:dyDescent="0.25"/>
  <sheetData>
    <row r="1" spans="1:23" x14ac:dyDescent="0.25">
      <c r="A1" s="1" t="s">
        <v>4</v>
      </c>
    </row>
    <row r="3" spans="1:23" x14ac:dyDescent="0.25">
      <c r="A3" s="1" t="s">
        <v>1</v>
      </c>
      <c r="B3" s="1" t="s">
        <v>2</v>
      </c>
    </row>
    <row r="4" spans="1:23" x14ac:dyDescent="0.25">
      <c r="A4" s="2" t="s">
        <v>52</v>
      </c>
      <c r="B4" t="s">
        <v>24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5">
      <c r="A5" s="2" t="s">
        <v>53</v>
      </c>
      <c r="B5" t="s">
        <v>23</v>
      </c>
    </row>
    <row r="6" spans="1:23" x14ac:dyDescent="0.25">
      <c r="A6" s="2" t="s">
        <v>54</v>
      </c>
      <c r="B6" t="s">
        <v>22</v>
      </c>
    </row>
    <row r="7" spans="1:23" x14ac:dyDescent="0.25">
      <c r="A7" s="2" t="s">
        <v>55</v>
      </c>
      <c r="B7" t="s">
        <v>21</v>
      </c>
    </row>
    <row r="8" spans="1:23" x14ac:dyDescent="0.25">
      <c r="A8" s="2" t="s">
        <v>35</v>
      </c>
      <c r="B8" t="s">
        <v>36</v>
      </c>
    </row>
    <row r="9" spans="1:23" x14ac:dyDescent="0.25">
      <c r="A9" s="2" t="s">
        <v>15</v>
      </c>
      <c r="B9" t="s">
        <v>20</v>
      </c>
    </row>
    <row r="10" spans="1:23" x14ac:dyDescent="0.25">
      <c r="A10" s="2" t="s">
        <v>62</v>
      </c>
      <c r="B10" t="s">
        <v>64</v>
      </c>
    </row>
    <row r="11" spans="1:23" x14ac:dyDescent="0.25">
      <c r="A11" s="2" t="s">
        <v>63</v>
      </c>
      <c r="B11" t="s">
        <v>65</v>
      </c>
    </row>
    <row r="12" spans="1:23" x14ac:dyDescent="0.25">
      <c r="A12" s="2" t="s">
        <v>49</v>
      </c>
      <c r="B12" t="s">
        <v>19</v>
      </c>
    </row>
    <row r="13" spans="1:23" x14ac:dyDescent="0.25">
      <c r="A13" s="2" t="s">
        <v>50</v>
      </c>
      <c r="B13" t="s">
        <v>18</v>
      </c>
    </row>
    <row r="14" spans="1:23" x14ac:dyDescent="0.25">
      <c r="A14" s="2" t="s">
        <v>10</v>
      </c>
      <c r="B14" t="s">
        <v>42</v>
      </c>
    </row>
    <row r="15" spans="1:23" x14ac:dyDescent="0.25">
      <c r="A15" s="2" t="s">
        <v>56</v>
      </c>
      <c r="B15" t="s">
        <v>57</v>
      </c>
    </row>
    <row r="16" spans="1:23" x14ac:dyDescent="0.25">
      <c r="A16" s="2" t="s">
        <v>39</v>
      </c>
      <c r="B16" t="s">
        <v>43</v>
      </c>
    </row>
    <row r="17" spans="1:2" x14ac:dyDescent="0.25">
      <c r="A17" s="2" t="s">
        <v>40</v>
      </c>
      <c r="B17" t="s">
        <v>44</v>
      </c>
    </row>
    <row r="18" spans="1:2" x14ac:dyDescent="0.25">
      <c r="A18" s="2" t="s">
        <v>41</v>
      </c>
      <c r="B18" t="s">
        <v>45</v>
      </c>
    </row>
    <row r="19" spans="1:2" x14ac:dyDescent="0.25">
      <c r="A19" s="2" t="s">
        <v>58</v>
      </c>
      <c r="B19" t="s">
        <v>60</v>
      </c>
    </row>
    <row r="20" spans="1:2" x14ac:dyDescent="0.25">
      <c r="A20" s="2" t="s">
        <v>59</v>
      </c>
      <c r="B20" t="s">
        <v>61</v>
      </c>
    </row>
    <row r="21" spans="1:2" x14ac:dyDescent="0.25">
      <c r="A21" s="2" t="s">
        <v>13</v>
      </c>
      <c r="B21" t="s">
        <v>16</v>
      </c>
    </row>
    <row r="22" spans="1:2" x14ac:dyDescent="0.25">
      <c r="A22" s="2" t="s">
        <v>14</v>
      </c>
      <c r="B22" t="s">
        <v>17</v>
      </c>
    </row>
    <row r="23" spans="1:2" x14ac:dyDescent="0.25">
      <c r="A23" s="2" t="s">
        <v>48</v>
      </c>
      <c r="B23" t="s">
        <v>51</v>
      </c>
    </row>
    <row r="24" spans="1:2" x14ac:dyDescent="0.25">
      <c r="A24" s="2" t="s">
        <v>6</v>
      </c>
      <c r="B24" t="s">
        <v>8</v>
      </c>
    </row>
    <row r="25" spans="1:2" x14ac:dyDescent="0.25">
      <c r="A25" s="2" t="s">
        <v>7</v>
      </c>
      <c r="B25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tabSelected="1" workbookViewId="0">
      <selection activeCell="L5" sqref="L5"/>
    </sheetView>
  </sheetViews>
  <sheetFormatPr defaultRowHeight="15" x14ac:dyDescent="0.25"/>
  <sheetData>
    <row r="1" spans="1:27" x14ac:dyDescent="0.25">
      <c r="A1" s="1" t="s">
        <v>5</v>
      </c>
    </row>
    <row r="3" spans="1:27" x14ac:dyDescent="0.25">
      <c r="B3" s="1" t="s">
        <v>52</v>
      </c>
      <c r="C3" s="1" t="s">
        <v>53</v>
      </c>
      <c r="D3" s="1" t="s">
        <v>54</v>
      </c>
      <c r="E3" s="1" t="s">
        <v>55</v>
      </c>
      <c r="F3" s="1" t="s">
        <v>15</v>
      </c>
      <c r="G3" s="1" t="s">
        <v>35</v>
      </c>
      <c r="H3" s="1" t="s">
        <v>62</v>
      </c>
      <c r="I3" s="1" t="s">
        <v>63</v>
      </c>
      <c r="J3" s="1" t="s">
        <v>49</v>
      </c>
      <c r="K3" s="1" t="s">
        <v>50</v>
      </c>
      <c r="L3" s="1" t="s">
        <v>10</v>
      </c>
      <c r="M3" s="1" t="s">
        <v>56</v>
      </c>
      <c r="N3" s="1" t="s">
        <v>39</v>
      </c>
      <c r="O3" s="1" t="s">
        <v>40</v>
      </c>
      <c r="P3" s="1" t="s">
        <v>41</v>
      </c>
      <c r="Q3" s="1" t="s">
        <v>58</v>
      </c>
      <c r="R3" s="1" t="s">
        <v>59</v>
      </c>
      <c r="S3" s="1" t="s">
        <v>13</v>
      </c>
      <c r="T3" s="1" t="s">
        <v>14</v>
      </c>
      <c r="U3" s="1" t="s">
        <v>48</v>
      </c>
      <c r="V3" s="1" t="s">
        <v>6</v>
      </c>
      <c r="W3" s="1" t="s">
        <v>7</v>
      </c>
      <c r="Z3" s="1"/>
      <c r="AA3" s="1"/>
    </row>
    <row r="4" spans="1:27" x14ac:dyDescent="0.25">
      <c r="A4" s="1" t="s">
        <v>11</v>
      </c>
      <c r="B4" s="4">
        <v>409</v>
      </c>
      <c r="C4" s="3">
        <v>43</v>
      </c>
      <c r="D4" s="3">
        <v>10</v>
      </c>
      <c r="E4" s="3">
        <v>5</v>
      </c>
      <c r="F4" s="3">
        <v>200</v>
      </c>
      <c r="G4" s="3">
        <v>1.3</v>
      </c>
      <c r="H4" s="3">
        <v>0</v>
      </c>
      <c r="I4" s="3">
        <v>100000</v>
      </c>
      <c r="J4" s="3">
        <v>400</v>
      </c>
      <c r="K4" s="3">
        <v>200</v>
      </c>
      <c r="L4" s="3">
        <v>2</v>
      </c>
      <c r="M4" s="3">
        <f>MIN(L4*0.5,100)</f>
        <v>1</v>
      </c>
      <c r="N4" s="3">
        <f t="shared" ref="N4" si="0">MIN(L4*7.5,100)</f>
        <v>15</v>
      </c>
      <c r="O4" s="3">
        <f t="shared" ref="O4" si="1">MIN(L4*15,100)</f>
        <v>30</v>
      </c>
      <c r="P4" s="3">
        <f t="shared" ref="P4" si="2">MIN(L4*60,100)</f>
        <v>100</v>
      </c>
      <c r="Q4" s="3">
        <f>N4</f>
        <v>15</v>
      </c>
      <c r="R4" s="3">
        <f>O4</f>
        <v>30</v>
      </c>
      <c r="S4" s="3">
        <v>20</v>
      </c>
      <c r="T4" s="3">
        <v>20</v>
      </c>
      <c r="U4" s="3">
        <v>36</v>
      </c>
      <c r="V4" s="3">
        <v>0</v>
      </c>
      <c r="W4" s="3">
        <v>1.21E-2</v>
      </c>
    </row>
    <row r="5" spans="1:27" x14ac:dyDescent="0.25">
      <c r="A5" s="1" t="s">
        <v>66</v>
      </c>
      <c r="B5">
        <v>146</v>
      </c>
      <c r="C5">
        <v>34</v>
      </c>
      <c r="D5">
        <v>26</v>
      </c>
      <c r="E5">
        <v>10</v>
      </c>
      <c r="F5">
        <v>50</v>
      </c>
      <c r="G5">
        <v>1.3</v>
      </c>
      <c r="H5">
        <v>0</v>
      </c>
      <c r="I5">
        <v>100000</v>
      </c>
      <c r="J5">
        <v>300</v>
      </c>
      <c r="K5">
        <v>150</v>
      </c>
      <c r="L5">
        <v>3</v>
      </c>
      <c r="M5">
        <f t="shared" ref="M5:M11" si="3">MIN(L5*0.5,100)</f>
        <v>1.5</v>
      </c>
      <c r="N5">
        <f t="shared" ref="N5:N11" si="4">MIN(L5*7.5,100)</f>
        <v>22.5</v>
      </c>
      <c r="O5">
        <f t="shared" ref="O5:O11" si="5">MIN(L5*15,100)</f>
        <v>45</v>
      </c>
      <c r="P5">
        <f t="shared" ref="P5:P11" si="6">MIN(L5*60,100)</f>
        <v>100</v>
      </c>
      <c r="Q5">
        <f t="shared" ref="Q5:Q11" si="7">N5</f>
        <v>22.5</v>
      </c>
      <c r="R5">
        <f t="shared" ref="R5:R11" si="8">O5</f>
        <v>45</v>
      </c>
      <c r="S5">
        <v>6</v>
      </c>
      <c r="T5">
        <v>4</v>
      </c>
      <c r="U5">
        <v>46</v>
      </c>
      <c r="V5">
        <v>0.9</v>
      </c>
      <c r="W5">
        <v>0.98</v>
      </c>
    </row>
    <row r="6" spans="1:27" x14ac:dyDescent="0.25">
      <c r="A6" s="1" t="s">
        <v>12</v>
      </c>
      <c r="B6">
        <v>80</v>
      </c>
      <c r="C6">
        <v>21</v>
      </c>
      <c r="D6">
        <v>43</v>
      </c>
      <c r="E6">
        <v>10</v>
      </c>
      <c r="F6">
        <v>37</v>
      </c>
      <c r="G6">
        <v>0.25</v>
      </c>
      <c r="H6">
        <v>0</v>
      </c>
      <c r="I6">
        <v>100000</v>
      </c>
      <c r="J6">
        <v>200</v>
      </c>
      <c r="K6">
        <v>100</v>
      </c>
      <c r="L6">
        <v>6</v>
      </c>
      <c r="M6">
        <f t="shared" si="3"/>
        <v>3</v>
      </c>
      <c r="N6">
        <f t="shared" si="4"/>
        <v>45</v>
      </c>
      <c r="O6">
        <f t="shared" si="5"/>
        <v>90</v>
      </c>
      <c r="P6">
        <f t="shared" si="6"/>
        <v>100</v>
      </c>
      <c r="Q6">
        <f t="shared" si="7"/>
        <v>45</v>
      </c>
      <c r="R6">
        <f t="shared" si="8"/>
        <v>90</v>
      </c>
      <c r="S6">
        <v>4</v>
      </c>
      <c r="T6">
        <v>1</v>
      </c>
      <c r="U6">
        <v>60</v>
      </c>
      <c r="V6">
        <v>0.41</v>
      </c>
      <c r="W6">
        <v>0.46899999999999997</v>
      </c>
    </row>
    <row r="7" spans="1:27" x14ac:dyDescent="0.25">
      <c r="A7" s="1" t="s">
        <v>37</v>
      </c>
      <c r="B7">
        <v>57</v>
      </c>
      <c r="C7">
        <v>12</v>
      </c>
      <c r="D7">
        <v>66</v>
      </c>
      <c r="E7">
        <v>10</v>
      </c>
      <c r="F7">
        <v>25</v>
      </c>
      <c r="G7">
        <v>0.66</v>
      </c>
      <c r="H7">
        <v>0</v>
      </c>
      <c r="I7">
        <v>100000</v>
      </c>
      <c r="J7">
        <v>100</v>
      </c>
      <c r="K7">
        <v>10</v>
      </c>
      <c r="L7">
        <v>10</v>
      </c>
      <c r="M7">
        <f t="shared" si="3"/>
        <v>5</v>
      </c>
      <c r="N7">
        <f t="shared" si="4"/>
        <v>75</v>
      </c>
      <c r="O7">
        <f t="shared" si="5"/>
        <v>100</v>
      </c>
      <c r="P7">
        <f t="shared" si="6"/>
        <v>100</v>
      </c>
      <c r="Q7">
        <f>9</f>
        <v>9</v>
      </c>
      <c r="R7">
        <f t="shared" si="8"/>
        <v>100</v>
      </c>
      <c r="S7">
        <v>0</v>
      </c>
      <c r="T7">
        <v>0</v>
      </c>
      <c r="U7">
        <v>39</v>
      </c>
      <c r="V7">
        <v>0.78</v>
      </c>
      <c r="W7">
        <v>0.84</v>
      </c>
    </row>
    <row r="8" spans="1:27" x14ac:dyDescent="0.25">
      <c r="A8" s="1" t="s">
        <v>30</v>
      </c>
      <c r="B8">
        <v>79</v>
      </c>
      <c r="C8">
        <v>13</v>
      </c>
      <c r="D8">
        <v>0</v>
      </c>
      <c r="E8">
        <v>0</v>
      </c>
      <c r="F8">
        <v>0</v>
      </c>
      <c r="G8">
        <v>0</v>
      </c>
      <c r="H8">
        <v>3000</v>
      </c>
      <c r="I8">
        <v>100000</v>
      </c>
      <c r="J8">
        <v>5</v>
      </c>
      <c r="K8">
        <v>0</v>
      </c>
      <c r="L8">
        <v>0</v>
      </c>
      <c r="M8">
        <f t="shared" si="3"/>
        <v>0</v>
      </c>
      <c r="N8">
        <f t="shared" si="4"/>
        <v>0</v>
      </c>
      <c r="O8">
        <f t="shared" si="5"/>
        <v>0</v>
      </c>
      <c r="P8">
        <f t="shared" si="6"/>
        <v>0</v>
      </c>
      <c r="Q8">
        <f t="shared" si="7"/>
        <v>0</v>
      </c>
      <c r="R8">
        <f t="shared" si="8"/>
        <v>0</v>
      </c>
      <c r="S8">
        <v>0</v>
      </c>
      <c r="T8">
        <v>0</v>
      </c>
      <c r="U8">
        <v>100</v>
      </c>
      <c r="V8">
        <v>0</v>
      </c>
      <c r="W8">
        <v>4.4999999999999998E-2</v>
      </c>
    </row>
    <row r="9" spans="1:27" x14ac:dyDescent="0.25">
      <c r="A9" s="1" t="s">
        <v>33</v>
      </c>
      <c r="B9">
        <v>119</v>
      </c>
      <c r="C9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100000</v>
      </c>
      <c r="J9">
        <v>5</v>
      </c>
      <c r="K9">
        <v>0</v>
      </c>
      <c r="L9">
        <v>0</v>
      </c>
      <c r="M9">
        <f t="shared" si="3"/>
        <v>0</v>
      </c>
      <c r="N9">
        <f t="shared" si="4"/>
        <v>0</v>
      </c>
      <c r="O9">
        <f t="shared" si="5"/>
        <v>0</v>
      </c>
      <c r="P9">
        <f t="shared" si="6"/>
        <v>0</v>
      </c>
      <c r="Q9">
        <f t="shared" si="7"/>
        <v>0</v>
      </c>
      <c r="R9">
        <f t="shared" si="8"/>
        <v>0</v>
      </c>
      <c r="S9">
        <v>0</v>
      </c>
      <c r="T9">
        <v>0</v>
      </c>
      <c r="U9">
        <v>100</v>
      </c>
      <c r="V9">
        <v>0</v>
      </c>
      <c r="W9">
        <v>1.0999999999999999E-2</v>
      </c>
    </row>
    <row r="10" spans="1:27" x14ac:dyDescent="0.25">
      <c r="A10" s="1" t="s">
        <v>25</v>
      </c>
      <c r="B10">
        <v>119</v>
      </c>
      <c r="C10">
        <v>27</v>
      </c>
      <c r="D10">
        <v>0</v>
      </c>
      <c r="E10">
        <v>0</v>
      </c>
      <c r="F10">
        <v>0</v>
      </c>
      <c r="G10">
        <v>0</v>
      </c>
      <c r="H10">
        <v>0</v>
      </c>
      <c r="I10">
        <v>100000</v>
      </c>
      <c r="J10">
        <v>5</v>
      </c>
      <c r="K10">
        <v>0</v>
      </c>
      <c r="L10">
        <v>0</v>
      </c>
      <c r="M10">
        <f t="shared" si="3"/>
        <v>0</v>
      </c>
      <c r="N10">
        <f t="shared" si="4"/>
        <v>0</v>
      </c>
      <c r="O10">
        <f t="shared" si="5"/>
        <v>0</v>
      </c>
      <c r="P10">
        <f t="shared" si="6"/>
        <v>0</v>
      </c>
      <c r="Q10">
        <f t="shared" si="7"/>
        <v>0</v>
      </c>
      <c r="R10">
        <f t="shared" si="8"/>
        <v>0</v>
      </c>
      <c r="S10">
        <v>0</v>
      </c>
      <c r="T10">
        <v>0</v>
      </c>
      <c r="U10">
        <v>100</v>
      </c>
      <c r="V10">
        <v>0</v>
      </c>
      <c r="W10">
        <v>1.0999999999999999E-2</v>
      </c>
    </row>
    <row r="11" spans="1:27" x14ac:dyDescent="0.25">
      <c r="A11" s="1" t="s">
        <v>27</v>
      </c>
      <c r="B11">
        <v>244</v>
      </c>
      <c r="C11">
        <v>80</v>
      </c>
      <c r="D11">
        <v>0</v>
      </c>
      <c r="E11">
        <v>0</v>
      </c>
      <c r="F11">
        <v>0</v>
      </c>
      <c r="G11">
        <v>0</v>
      </c>
      <c r="H11">
        <v>0</v>
      </c>
      <c r="I11">
        <v>100000</v>
      </c>
      <c r="J11">
        <v>5</v>
      </c>
      <c r="K11">
        <v>0</v>
      </c>
      <c r="L11">
        <v>0</v>
      </c>
      <c r="M11">
        <f t="shared" si="3"/>
        <v>0</v>
      </c>
      <c r="N11">
        <f t="shared" si="4"/>
        <v>0</v>
      </c>
      <c r="O11">
        <f t="shared" si="5"/>
        <v>0</v>
      </c>
      <c r="P11">
        <f t="shared" si="6"/>
        <v>0</v>
      </c>
      <c r="Q11">
        <f t="shared" si="7"/>
        <v>0</v>
      </c>
      <c r="R11">
        <f t="shared" si="8"/>
        <v>0</v>
      </c>
      <c r="S11">
        <v>0</v>
      </c>
      <c r="T11">
        <v>0</v>
      </c>
      <c r="U11">
        <v>100</v>
      </c>
      <c r="V11">
        <v>0</v>
      </c>
      <c r="W11">
        <v>1.0999999999999999E-2</v>
      </c>
    </row>
    <row r="23" spans="12:12" x14ac:dyDescent="0.25">
      <c r="L23" t="s">
        <v>67</v>
      </c>
    </row>
  </sheetData>
  <conditionalFormatting sqref="J11">
    <cfRule type="dataBar" priority="2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{E792A5BA-A863-47EA-B523-61E340924918}</x14:id>
        </ext>
      </extLst>
    </cfRule>
  </conditionalFormatting>
  <conditionalFormatting sqref="K11">
    <cfRule type="dataBar" priority="2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{21B51723-DC6E-42D5-AFFE-91470E18667F}</x14:id>
        </ext>
      </extLst>
    </cfRule>
  </conditionalFormatting>
  <conditionalFormatting sqref="J8">
    <cfRule type="dataBar" priority="2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{D8D5D391-83C3-48D1-A5F4-11E6B7E64005}</x14:id>
        </ext>
      </extLst>
    </cfRule>
  </conditionalFormatting>
  <conditionalFormatting sqref="K8">
    <cfRule type="dataBar" priority="2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{8AF4C0B6-82F1-47F0-BBA3-ECE93D3D912D}</x14:id>
        </ext>
      </extLst>
    </cfRule>
  </conditionalFormatting>
  <conditionalFormatting sqref="J8">
    <cfRule type="dataBar" priority="1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{2425E3DF-43FA-4097-B68B-23B3FEEFFDE8}</x14:id>
        </ext>
      </extLst>
    </cfRule>
  </conditionalFormatting>
  <conditionalFormatting sqref="K8">
    <cfRule type="dataBar" priority="1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{A371DCB8-7C9C-4B0B-89FF-B2F15F1D05F0}</x14:id>
        </ext>
      </extLst>
    </cfRule>
  </conditionalFormatting>
  <conditionalFormatting sqref="L10:L11 L8">
    <cfRule type="dataBar" priority="3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{DAF56FD8-E481-4867-A2F1-A73A9365F13A}</x14:id>
        </ext>
      </extLst>
    </cfRule>
  </conditionalFormatting>
  <conditionalFormatting sqref="J5:J7 J9:J11">
    <cfRule type="dataBar" priority="3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{86E9789A-F385-404C-963B-39C81F7AC86F}</x14:id>
        </ext>
      </extLst>
    </cfRule>
  </conditionalFormatting>
  <conditionalFormatting sqref="K5:K7 K9:K11 L9">
    <cfRule type="dataBar" priority="4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{91912EAC-ED74-4FF8-8767-6DFACE8EA9CC}</x14:id>
        </ext>
      </extLst>
    </cfRule>
  </conditionalFormatting>
  <conditionalFormatting sqref="J5:J7 J9:J10">
    <cfRule type="dataBar" priority="4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{95F284B4-BCB7-4F53-AEDA-F9263088435D}</x14:id>
        </ext>
      </extLst>
    </cfRule>
  </conditionalFormatting>
  <conditionalFormatting sqref="K5:K7 K9:K10 L9">
    <cfRule type="dataBar" priority="4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{D0E06125-2840-4942-9404-981897430BE2}</x14:id>
        </ext>
      </extLst>
    </cfRule>
  </conditionalFormatting>
  <conditionalFormatting sqref="J4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{328B720C-F186-48C0-9A4E-7D13D7C94249}</x14:id>
        </ext>
      </extLst>
    </cfRule>
  </conditionalFormatting>
  <conditionalFormatting sqref="K4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{5C792868-0930-4B84-A2F0-3FB05F1DF68E}</x14:id>
        </ext>
      </extLst>
    </cfRule>
  </conditionalFormatting>
  <conditionalFormatting sqref="J4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{74D457BE-D494-408D-9922-47610B122F79}</x14:id>
        </ext>
      </extLst>
    </cfRule>
  </conditionalFormatting>
  <conditionalFormatting sqref="K4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{E14D0531-F576-41FA-9147-DCE9CA46E950}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792A5BA-A863-47EA-B523-61E34092491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J11</xm:sqref>
        </x14:conditionalFormatting>
        <x14:conditionalFormatting xmlns:xm="http://schemas.microsoft.com/office/excel/2006/main">
          <x14:cfRule type="dataBar" id="{21B51723-DC6E-42D5-AFFE-91470E18667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K11</xm:sqref>
        </x14:conditionalFormatting>
        <x14:conditionalFormatting xmlns:xm="http://schemas.microsoft.com/office/excel/2006/main">
          <x14:cfRule type="dataBar" id="{D8D5D391-83C3-48D1-A5F4-11E6B7E6400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J8</xm:sqref>
        </x14:conditionalFormatting>
        <x14:conditionalFormatting xmlns:xm="http://schemas.microsoft.com/office/excel/2006/main">
          <x14:cfRule type="dataBar" id="{8AF4C0B6-82F1-47F0-BBA3-ECE93D3D912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K8</xm:sqref>
        </x14:conditionalFormatting>
        <x14:conditionalFormatting xmlns:xm="http://schemas.microsoft.com/office/excel/2006/main">
          <x14:cfRule type="dataBar" id="{2425E3DF-43FA-4097-B68B-23B3FEEFFDE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J8</xm:sqref>
        </x14:conditionalFormatting>
        <x14:conditionalFormatting xmlns:xm="http://schemas.microsoft.com/office/excel/2006/main">
          <x14:cfRule type="dataBar" id="{A371DCB8-7C9C-4B0B-89FF-B2F15F1D05F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K8</xm:sqref>
        </x14:conditionalFormatting>
        <x14:conditionalFormatting xmlns:xm="http://schemas.microsoft.com/office/excel/2006/main">
          <x14:cfRule type="dataBar" id="{DAF56FD8-E481-4867-A2F1-A73A9365F13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L10:L11 L8</xm:sqref>
        </x14:conditionalFormatting>
        <x14:conditionalFormatting xmlns:xm="http://schemas.microsoft.com/office/excel/2006/main">
          <x14:cfRule type="dataBar" id="{86E9789A-F385-404C-963B-39C81F7AC86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J5:J7 J9:J11</xm:sqref>
        </x14:conditionalFormatting>
        <x14:conditionalFormatting xmlns:xm="http://schemas.microsoft.com/office/excel/2006/main">
          <x14:cfRule type="dataBar" id="{91912EAC-ED74-4FF8-8767-6DFACE8EA9C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K5:K7 K9:K11 L9</xm:sqref>
        </x14:conditionalFormatting>
        <x14:conditionalFormatting xmlns:xm="http://schemas.microsoft.com/office/excel/2006/main">
          <x14:cfRule type="dataBar" id="{95F284B4-BCB7-4F53-AEDA-F9263088435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J5:J7 J9:J10</xm:sqref>
        </x14:conditionalFormatting>
        <x14:conditionalFormatting xmlns:xm="http://schemas.microsoft.com/office/excel/2006/main">
          <x14:cfRule type="dataBar" id="{D0E06125-2840-4942-9404-981897430BE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K5:K7 K9:K10 L9</xm:sqref>
        </x14:conditionalFormatting>
        <x14:conditionalFormatting xmlns:xm="http://schemas.microsoft.com/office/excel/2006/main">
          <x14:cfRule type="dataBar" id="{328B720C-F186-48C0-9A4E-7D13D7C9424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J4</xm:sqref>
        </x14:conditionalFormatting>
        <x14:conditionalFormatting xmlns:xm="http://schemas.microsoft.com/office/excel/2006/main">
          <x14:cfRule type="dataBar" id="{5C792868-0930-4B84-A2F0-3FB05F1DF68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K4</xm:sqref>
        </x14:conditionalFormatting>
        <x14:conditionalFormatting xmlns:xm="http://schemas.microsoft.com/office/excel/2006/main">
          <x14:cfRule type="dataBar" id="{74D457BE-D494-408D-9922-47610B122F7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J4</xm:sqref>
        </x14:conditionalFormatting>
        <x14:conditionalFormatting xmlns:xm="http://schemas.microsoft.com/office/excel/2006/main">
          <x14:cfRule type="dataBar" id="{E14D0531-F576-41FA-9147-DCE9CA46E95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Dataset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2016-03-09T16:10:21Z</dcterms:modified>
</cp:coreProperties>
</file>