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2 工作-iflytek\1 项目\2 后评价-江苏经研院\2 项目建设\上传模板\"/>
    </mc:Choice>
  </mc:AlternateContent>
  <xr:revisionPtr revIDLastSave="0" documentId="13_ncr:1_{11453E03-7342-4700-BB57-D99840406DE4}" xr6:coauthVersionLast="47" xr6:coauthVersionMax="47" xr10:uidLastSave="{00000000-0000-0000-0000-000000000000}"/>
  <bookViews>
    <workbookView xWindow="-120" yWindow="-120" windowWidth="29040" windowHeight="15990" tabRatio="927" activeTab="1" xr2:uid="{00000000-000D-0000-FFFF-FFFF00000000}"/>
  </bookViews>
  <sheets>
    <sheet name="填表须知" sheetId="17" r:id="rId1"/>
    <sheet name="1 项目基本信息" sheetId="2" r:id="rId2"/>
    <sheet name="1.2项目招标、合同管理与执行信息表" sheetId="4" r:id="rId3"/>
    <sheet name="1.1项目建设过程信息" sheetId="3" r:id="rId4"/>
    <sheet name="1.3项目投资控制信息表" sheetId="5" r:id="rId5"/>
    <sheet name="1.4项目运行安全信息" sheetId="16" r:id="rId6"/>
    <sheet name="1.5电源送出项目信息附加表" sheetId="7" r:id="rId7"/>
    <sheet name="1.6跨省输电通道项目相关线路信息" sheetId="8" r:id="rId8"/>
    <sheet name="2 项目投产主变信息" sheetId="9" r:id="rId9"/>
    <sheet name="3 项目投产线路信息" sheetId="10" r:id="rId10"/>
    <sheet name="3.1 项目投产串抗信息" sheetId="18" r:id="rId11"/>
    <sheet name="4、输变电工程决算基础数据统计" sheetId="11" r:id="rId12"/>
    <sheet name="5、输变电工程运营年度电量统计与预测" sheetId="12" r:id="rId13"/>
    <sheet name="6、工程历年运营期成本费用" sheetId="13" r:id="rId14"/>
    <sheet name="7、工程经济效益指标一览表" sheetId="14" r:id="rId15"/>
    <sheet name="8、省市级电网评价年电价" sheetId="15" r:id="rId16"/>
  </sheets>
  <externalReferences>
    <externalReference r:id="rId17"/>
  </externalReferences>
  <definedNames>
    <definedName name="_xlnm._FilterDatabase" localSheetId="12" hidden="1">'5、输变电工程运营年度电量统计与预测'!$A$3:$BI$14</definedName>
    <definedName name="保障电源送出" localSheetId="0">[1]参数表!$M$2:$M$17</definedName>
    <definedName name="保障电源送出">#REF!</definedName>
    <definedName name="电铁供电" localSheetId="0">[1]参数表!$R$2:$R$17</definedName>
    <definedName name="电铁供电">#REF!</definedName>
    <definedName name="电源类型" localSheetId="0">[1]参数表!$N$2:$N$12</definedName>
    <definedName name="电源类型">#REF!</definedName>
    <definedName name="服务新能源" localSheetId="0">[1]参数表!$N$2:$N$17</definedName>
    <definedName name="服务新能源">#REF!</definedName>
    <definedName name="加强输电通道" localSheetId="0">[1]参数表!$O$2:$O$17</definedName>
    <definedName name="加强输电通道">#REF!</definedName>
    <definedName name="满足用电需求" localSheetId="0">[1]参数表!$P$2:$P$17</definedName>
    <definedName name="满足用电需求">#REF!</definedName>
    <definedName name="优化网架结构" localSheetId="0">[1]参数表!$Q$2:$Q$17</definedName>
    <definedName name="优化网架结构">#REF!</definedName>
  </definedNames>
  <calcPr calcId="191029" iterate="1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2" l="1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AI4" i="11"/>
  <c r="AG4" i="11"/>
  <c r="AF4" i="11"/>
  <c r="AE4" i="11"/>
  <c r="AD4" i="11"/>
  <c r="AC4" i="11"/>
  <c r="AB4" i="11"/>
  <c r="BN5" i="5"/>
  <c r="BM5" i="5"/>
  <c r="BL5" i="5"/>
  <c r="BK5" i="5"/>
  <c r="BJ5" i="5"/>
  <c r="BI5" i="5"/>
  <c r="BH5" i="5"/>
  <c r="BG5" i="5"/>
  <c r="BF5" i="5"/>
  <c r="BE5" i="5"/>
  <c r="BD5" i="5"/>
  <c r="BC5" i="5"/>
  <c r="AN5" i="5"/>
  <c r="AM5" i="5"/>
  <c r="N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C8" authorId="0" shapeId="0" xr:uid="{00000000-0006-0000-0800-000001000000}">
      <text>
        <r>
          <rPr>
            <sz val="11"/>
            <color indexed="8"/>
            <rFont val="宋体"/>
            <family val="3"/>
            <charset val="134"/>
          </rPr>
          <t>△.此处为必填项！△.此处为必填项！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W16" authorId="0" shapeId="0" xr:uid="{00000000-0006-0000-0900-000001000000}">
      <text>
        <r>
          <rPr>
            <sz val="11"/>
            <color indexed="8"/>
            <rFont val="宋体"/>
            <family val="3"/>
            <charset val="134"/>
          </rPr>
          <t>△.此处为必填项！</t>
        </r>
      </text>
    </comment>
    <comment ref="BI16" authorId="0" shapeId="0" xr:uid="{00000000-0006-0000-0900-000002000000}">
      <text>
        <r>
          <rPr>
            <sz val="11"/>
            <color indexed="8"/>
            <rFont val="宋体"/>
            <family val="3"/>
            <charset val="134"/>
          </rPr>
          <t>△.此处为必填项！</t>
        </r>
      </text>
    </comment>
    <comment ref="AW17" authorId="0" shapeId="0" xr:uid="{00000000-0006-0000-0900-000003000000}">
      <text>
        <r>
          <rPr>
            <sz val="11"/>
            <color indexed="8"/>
            <rFont val="宋体"/>
            <family val="3"/>
            <charset val="134"/>
          </rPr>
          <t>△.此处为必填项！</t>
        </r>
      </text>
    </comment>
    <comment ref="BI17" authorId="0" shapeId="0" xr:uid="{00000000-0006-0000-0900-000004000000}">
      <text>
        <r>
          <rPr>
            <sz val="11"/>
            <color indexed="8"/>
            <rFont val="宋体"/>
            <family val="3"/>
            <charset val="134"/>
          </rPr>
          <t>△.此处为必填项！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Z2" authorId="0" shapeId="0" xr:uid="{00000000-0006-0000-0D00-000001000000}">
      <text>
        <r>
          <rPr>
            <sz val="11"/>
            <color indexed="8"/>
            <rFont val="宋体"/>
            <family val="3"/>
            <charset val="134"/>
          </rPr>
          <t>单位为%的字段信息，无需换算为小数，例如 20%，填写20即可，不要填写为0.2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F00-000001000000}">
      <text>
        <r>
          <rPr>
            <sz val="10"/>
            <rFont val="宋体"/>
            <family val="3"/>
            <charset val="134"/>
          </rPr>
          <t>注：1、本表不按项目填写，分电压等级填写各年数据，中间不要有其他空行；       2、收资数据为0则填“0”，缺失数据暂不填，勿以空格或其他符号代替；       3、电价含税，不含基金及附加。“各电压等级电价”即为各项目计算效益指标的电价，计算公式：各电压等级电价=省级电网综合输配电价×各电压等级固定资产占比；       4、固定资产总额为固定资产原值。       5、原则上，已发生年度电网工程收益按各年度输配电价和输配电量测算。为简化计算，若“省级电网综合输配电价”和“各电压等级固定资产比例”较为稳定时，允许以2018年“各电压等级电价”作为运营期的测算依据；如果两项数据变动较大，则按新分摊的电价来重新计算项目效益指标。</t>
        </r>
      </text>
    </comment>
  </commentList>
</comments>
</file>

<file path=xl/sharedStrings.xml><?xml version="1.0" encoding="utf-8"?>
<sst xmlns="http://schemas.openxmlformats.org/spreadsheetml/2006/main" count="509" uniqueCount="272">
  <si>
    <t>填表须知</t>
  </si>
  <si>
    <t>请严格按照模板要求据实填写，以便系统对本省指标进行准确计算！</t>
  </si>
  <si>
    <r>
      <rPr>
        <sz val="12"/>
        <rFont val="微软雅黑"/>
        <family val="2"/>
        <charset val="134"/>
      </rPr>
      <t>1、填写2020年</t>
    </r>
    <r>
      <rPr>
        <b/>
        <sz val="12"/>
        <color rgb="FFFF0000"/>
        <rFont val="微软雅黑"/>
        <family val="2"/>
        <charset val="134"/>
      </rPr>
      <t>新增</t>
    </r>
    <r>
      <rPr>
        <sz val="12"/>
        <rFont val="微软雅黑"/>
        <family val="2"/>
        <charset val="134"/>
      </rPr>
      <t>后评价工程，仔细阅读本页填表须知和各页</t>
    </r>
    <r>
      <rPr>
        <b/>
        <sz val="12"/>
        <color rgb="FFFF0000"/>
        <rFont val="微软雅黑"/>
        <family val="2"/>
        <charset val="134"/>
      </rPr>
      <t>注释</t>
    </r>
    <r>
      <rPr>
        <sz val="12"/>
        <rFont val="微软雅黑"/>
        <family val="2"/>
        <charset val="134"/>
      </rPr>
      <t>！表格较往年有优化改动，请填写时注意；</t>
    </r>
  </si>
  <si>
    <t>2、部分页签含有校验公式，方便自查，提交时请保留；</t>
  </si>
  <si>
    <t>3、提交时删除表格下方注释内容；</t>
  </si>
  <si>
    <r>
      <rPr>
        <sz val="12"/>
        <color indexed="8"/>
        <rFont val="微软雅黑"/>
        <family val="2"/>
        <charset val="134"/>
      </rPr>
      <t>4、若未能找到相应数据，表格中应为</t>
    </r>
    <r>
      <rPr>
        <b/>
        <sz val="12"/>
        <color indexed="10"/>
        <rFont val="微软雅黑"/>
        <family val="2"/>
        <charset val="134"/>
      </rPr>
      <t>空白</t>
    </r>
    <r>
      <rPr>
        <sz val="12"/>
        <color indexed="8"/>
        <rFont val="微软雅黑"/>
        <family val="2"/>
        <charset val="134"/>
      </rPr>
      <t>，不得填写任何字符；</t>
    </r>
  </si>
  <si>
    <t>5、“所属省公司名称”、“所属地市公司名称”、“所属县公司名称”，均应符合标准名称；</t>
  </si>
  <si>
    <t>6、每一行都应有项目名称，不能因与邻近行内容相同不填写或者合并单元格；</t>
  </si>
  <si>
    <t>7、数字类型填写规范：不得有非数字内容，保留小数位数不得超过5位；</t>
  </si>
  <si>
    <r>
      <rPr>
        <sz val="12"/>
        <color indexed="8"/>
        <rFont val="微软雅黑"/>
        <family val="2"/>
        <charset val="134"/>
      </rPr>
      <t>8、</t>
    </r>
    <r>
      <rPr>
        <b/>
        <sz val="12"/>
        <color indexed="10"/>
        <rFont val="微软雅黑"/>
        <family val="2"/>
        <charset val="134"/>
      </rPr>
      <t>日期</t>
    </r>
    <r>
      <rPr>
        <sz val="12"/>
        <color indexed="8"/>
        <rFont val="微软雅黑"/>
        <family val="2"/>
        <charset val="134"/>
      </rPr>
      <t>格式填写规范：统一格式为“yyyy-mm-dd”，例如，2017-8-1。</t>
    </r>
  </si>
  <si>
    <t>9、百分比格式数据填写规范：应为除去“%”后的整数部分，小数最多保留4位，例如电压合格率为80.45367%，应填写80.4537。</t>
  </si>
  <si>
    <t>10、电压等级的填写规范：只保留数字。例如，220kV应填写为220。</t>
  </si>
  <si>
    <t xml:space="preserve">11、所有注释行中标注的需要填写类型的内容，均应符合注释行中的标准内容。例如，电源送出类项目的“工程分类”必须填写为“保障电源送出”，不得修改为“电源送出”或“保障电源送出（风电）”。
</t>
  </si>
  <si>
    <t>12、所有年份、所有工程均填在一张表上（不要分年度填到不同的表格）。</t>
  </si>
  <si>
    <t>项目名称</t>
  </si>
  <si>
    <t>WBS编码</t>
  </si>
  <si>
    <t>电压等级</t>
  </si>
  <si>
    <t>所属省公司名称</t>
  </si>
  <si>
    <t>所属地市公司名称</t>
  </si>
  <si>
    <t>所属县公司名称</t>
  </si>
  <si>
    <t>规划投运年</t>
  </si>
  <si>
    <t>实际投运年</t>
  </si>
  <si>
    <t>工程分类</t>
  </si>
  <si>
    <t>“保障电源送出”和“服务新能源”项目电源类型</t>
  </si>
  <si>
    <t>“加强输电通道类”项目的输电通道类型</t>
  </si>
  <si>
    <t>决算投资（含税）（万元）</t>
  </si>
  <si>
    <t>新增输电能力（MW）</t>
  </si>
  <si>
    <t>公式列</t>
  </si>
  <si>
    <t>电源类型校核</t>
  </si>
  <si>
    <t>决算投资校核（对应表1.3工程决算）</t>
  </si>
  <si>
    <t>新增变电容量校核（对应表2新增主变容量）</t>
  </si>
  <si>
    <t>新增线路长度校核（对应表3新增线路长度）</t>
  </si>
  <si>
    <t>新增供电能力校核（对应表3线路供电能力）</t>
  </si>
  <si>
    <t>沭阳500千伏输变电工程</t>
  </si>
  <si>
    <t>1310K016002M</t>
  </si>
  <si>
    <t>国网江苏省电力公司</t>
  </si>
  <si>
    <t>满足用电需求</t>
  </si>
  <si>
    <t>江苏泰州靖江电厂2*660MW机组220kV送出工程</t>
  </si>
  <si>
    <t>1510701600Y7</t>
  </si>
  <si>
    <t>火电</t>
  </si>
  <si>
    <t>可研批复时间</t>
  </si>
  <si>
    <t>核准时间</t>
  </si>
  <si>
    <t>初设批复时间</t>
  </si>
  <si>
    <t>开工时间</t>
  </si>
  <si>
    <t>竣工时间</t>
  </si>
  <si>
    <t>投产时间</t>
  </si>
  <si>
    <t>结算完成时间</t>
  </si>
  <si>
    <t>竣工决算完成时间</t>
  </si>
  <si>
    <t>电源送出时间</t>
  </si>
  <si>
    <t>电铁投运时间</t>
  </si>
  <si>
    <t>支持文件信息</t>
  </si>
  <si>
    <t>计划</t>
  </si>
  <si>
    <t>实际</t>
  </si>
  <si>
    <t>电源计划投运时间</t>
  </si>
  <si>
    <t>电源实际投运时间</t>
  </si>
  <si>
    <t>电铁计划投运时间</t>
  </si>
  <si>
    <t>电铁实际投运时间</t>
  </si>
  <si>
    <t>可研批复名称</t>
  </si>
  <si>
    <t>可研批复文号</t>
  </si>
  <si>
    <t>核准文件名称</t>
  </si>
  <si>
    <t>核准文件文号</t>
  </si>
  <si>
    <t>初设批复名称</t>
  </si>
  <si>
    <t>初设批复文号</t>
  </si>
  <si>
    <t>结算批复文件名称</t>
  </si>
  <si>
    <t>结算批复文件文号</t>
  </si>
  <si>
    <t>竣工决算报告名称</t>
  </si>
  <si>
    <t>竣工决算报告文号</t>
  </si>
  <si>
    <t>所获奖励名称</t>
  </si>
  <si>
    <t>所获奖励文件文号（如有）</t>
  </si>
  <si>
    <t>WBS编码校核</t>
  </si>
  <si>
    <t>国家电网公司关于天津南特高压变电站配套等10项500千伏输变电工程可行性研究报告的批复</t>
  </si>
  <si>
    <t>国家电网发展[2015]279号</t>
  </si>
  <si>
    <t>省发展改革委关于沭阳500千伏输变电工程等电网项目核准的批复</t>
  </si>
  <si>
    <t>苏发改能源发[2015]719号</t>
  </si>
  <si>
    <t>国家电网公司关于江苏沭阳500千伏输变电工程初步设计的批复</t>
  </si>
  <si>
    <t>国家电网基建[2016]764号</t>
  </si>
  <si>
    <t>江苏宿迁沭阳500千伏输变电工程</t>
  </si>
  <si>
    <t>苏开基字[2019]223号</t>
  </si>
  <si>
    <t>宿迁沭阳500千伏输变电工程竣工决算审计报告</t>
  </si>
  <si>
    <t>苏正中专审[2020]第007号</t>
  </si>
  <si>
    <t>变电工程设计变更及变更设计情况</t>
  </si>
  <si>
    <t>线路工程设计变更及变更设计情况</t>
  </si>
  <si>
    <t>招标情况</t>
  </si>
  <si>
    <t>合同执行与管理情况</t>
  </si>
  <si>
    <t>物资类采购合同</t>
  </si>
  <si>
    <t>非物资类采购合同</t>
  </si>
  <si>
    <t>土建变更</t>
  </si>
  <si>
    <t>电气变更</t>
  </si>
  <si>
    <t>架空变更</t>
  </si>
  <si>
    <t>电缆变更</t>
  </si>
  <si>
    <t>实际招标项目</t>
  </si>
  <si>
    <t>全部合同数量（项）</t>
  </si>
  <si>
    <t>施工类合同</t>
  </si>
  <si>
    <t>其他服务类合同</t>
  </si>
  <si>
    <t>物资采购合同（对应表1工程决算投资）</t>
  </si>
  <si>
    <t>次数</t>
  </si>
  <si>
    <t>金额（万元）</t>
  </si>
  <si>
    <t>数量（项）</t>
  </si>
  <si>
    <t>合同变更次数（次）</t>
  </si>
  <si>
    <t>合同变更金额（万元）</t>
  </si>
  <si>
    <t>工程整体</t>
  </si>
  <si>
    <t>变电工程</t>
  </si>
  <si>
    <t>线路工程</t>
  </si>
  <si>
    <t>系统通信工程</t>
  </si>
  <si>
    <t>安稳工程</t>
  </si>
  <si>
    <t>投资估算</t>
  </si>
  <si>
    <t>批准概算</t>
  </si>
  <si>
    <t>工程结算</t>
  </si>
  <si>
    <t>竣工决算（含税）</t>
  </si>
  <si>
    <t>表1.3估算动态</t>
  </si>
  <si>
    <t>表1.3概算动态</t>
  </si>
  <si>
    <t>表1.3结算动态</t>
  </si>
  <si>
    <t>表1.3决算动态</t>
  </si>
  <si>
    <t>表1.3各分项静态之和等于整体工程静态投资</t>
  </si>
  <si>
    <t>表1.3各动态投资＞静态投资</t>
  </si>
  <si>
    <t>表1.3决算超概（决算-概算＜0）</t>
  </si>
  <si>
    <t>表1.3结余率=（概算-结算）/概算</t>
  </si>
  <si>
    <t>静态投资（万元）</t>
  </si>
  <si>
    <t>动态投资（万元）</t>
  </si>
  <si>
    <t>整体工程</t>
  </si>
  <si>
    <t>通信工程</t>
  </si>
  <si>
    <t>总额</t>
  </si>
  <si>
    <t>其中，建场费</t>
  </si>
  <si>
    <t>母线电压合格率（%）</t>
  </si>
  <si>
    <t>继电保护和安稳装置误动、拒动次数（次）</t>
  </si>
  <si>
    <t>影响电能质量考核次数（次）</t>
  </si>
  <si>
    <t>电源类型</t>
  </si>
  <si>
    <t>配套电源终期规模（MW）</t>
  </si>
  <si>
    <t>累计并网装机容量（MW）</t>
  </si>
  <si>
    <t>上网电量（万kWh）</t>
  </si>
  <si>
    <t>下网电量（万kWh）</t>
  </si>
  <si>
    <t>2019-6-18</t>
  </si>
  <si>
    <t>所属项目名称</t>
  </si>
  <si>
    <t>工程所在跨省断面其他线路名称</t>
  </si>
  <si>
    <t>首端厂站名称</t>
  </si>
  <si>
    <t>末端厂站名称</t>
  </si>
  <si>
    <t>长度（km）</t>
  </si>
  <si>
    <t>线路型号</t>
  </si>
  <si>
    <t>导线截面</t>
  </si>
  <si>
    <t>投产日期</t>
  </si>
  <si>
    <t>线路额定容量（MVA）</t>
  </si>
  <si>
    <t>经济输送功率（MW）</t>
  </si>
  <si>
    <t>断面最大负荷时刻有功功率（MW）</t>
  </si>
  <si>
    <t>断面最大负荷时刻无功功率（Mvar）</t>
  </si>
  <si>
    <t>正向输送电量（万kWh）</t>
  </si>
  <si>
    <t>反向输送电量（万kWh）</t>
  </si>
  <si>
    <t>线路损耗电量（万kWh）</t>
  </si>
  <si>
    <t>变电站名称</t>
  </si>
  <si>
    <t>主变名称</t>
  </si>
  <si>
    <t>电压比</t>
  </si>
  <si>
    <t>额定容量（MVA）</t>
  </si>
  <si>
    <t>变电站最大负荷时刻有功功率（MW）</t>
  </si>
  <si>
    <t>变电站最大负荷时刻无功功率（Mvar）</t>
  </si>
  <si>
    <t>电网最大负荷时刻有功功率（MW）</t>
  </si>
  <si>
    <t>电网最大负荷时刻无功功率（Mvar）</t>
  </si>
  <si>
    <t>变电损耗电量（万kWh）</t>
  </si>
  <si>
    <t>变压器强迫停运次数（次）</t>
  </si>
  <si>
    <t>变压器强迫停运时间（小时）</t>
  </si>
  <si>
    <t>#1主变</t>
  </si>
  <si>
    <t>500/220/35</t>
  </si>
  <si>
    <t>线路名称</t>
  </si>
  <si>
    <t>线路总长度（km）</t>
  </si>
  <si>
    <t>新增线路长度（km）</t>
  </si>
  <si>
    <t>新增线路类型</t>
  </si>
  <si>
    <t>线路最大负荷时刻有功功率（MW）</t>
  </si>
  <si>
    <t>线路最大负荷时刻无功功率（Mvar）</t>
  </si>
  <si>
    <t>线路强迫停运次数（次）</t>
  </si>
  <si>
    <t>线路强迫停运时间（小时）</t>
  </si>
  <si>
    <t>架空</t>
  </si>
  <si>
    <t>姚沭5629线</t>
  </si>
  <si>
    <t>沭阳</t>
  </si>
  <si>
    <t>姚湖</t>
  </si>
  <si>
    <t>4×LGJ-630</t>
  </si>
  <si>
    <t>姚阳5630线</t>
  </si>
  <si>
    <t>沭杰5K34线</t>
  </si>
  <si>
    <t>旗杰</t>
  </si>
  <si>
    <t>沭旗5K33线</t>
  </si>
  <si>
    <t>53..67</t>
  </si>
  <si>
    <t>串抗所在线路名称</t>
  </si>
  <si>
    <t>串抗阻值/Ω</t>
  </si>
  <si>
    <t>2016（投运前）</t>
  </si>
  <si>
    <t>2017（投运前）</t>
  </si>
  <si>
    <t>江苏苏州石牌-常熟南500千伏线路加装串抗工程项</t>
  </si>
  <si>
    <t>石牌~常熟南线路（5655）</t>
  </si>
  <si>
    <t>石牌</t>
  </si>
  <si>
    <t>常熟南</t>
  </si>
  <si>
    <t>建设期各年投资（万元）</t>
  </si>
  <si>
    <t>资本金（万元）</t>
  </si>
  <si>
    <t>第三方投资（万元）</t>
  </si>
  <si>
    <t>贷款额（含建设期利息）（万元）</t>
  </si>
  <si>
    <t>建设期利息（万元）</t>
  </si>
  <si>
    <t>可抵扣增值税（万元）</t>
  </si>
  <si>
    <t>固定资产（万元）</t>
  </si>
  <si>
    <t>无形资产（万元）</t>
  </si>
  <si>
    <t>流动资产（万元）</t>
  </si>
  <si>
    <t>长期待摊费用（万元）</t>
  </si>
  <si>
    <t>项目运营期（年）</t>
  </si>
  <si>
    <t>总投资（动态投资）</t>
  </si>
  <si>
    <t>建设期总投资</t>
  </si>
  <si>
    <t>建设期（年）</t>
  </si>
  <si>
    <t>含息</t>
  </si>
  <si>
    <t>不含息</t>
  </si>
  <si>
    <t>总投资=静态+利息</t>
  </si>
  <si>
    <t>总投资=资本金+第三方投资+含息贷款</t>
  </si>
  <si>
    <t>资本金占动态投资比率</t>
  </si>
  <si>
    <t>总投资=固+无+流+摊+税</t>
  </si>
  <si>
    <t>建设总投资=各年投资之和（含息）</t>
  </si>
  <si>
    <t>建设总投资=各年投资之和（不含息+利息）</t>
  </si>
  <si>
    <t>投资年限=建设年限</t>
  </si>
  <si>
    <t>转固率=固定资产/（总投资-可抵扣增值税）</t>
  </si>
  <si>
    <t>有贷款则有建设期利息</t>
  </si>
  <si>
    <t>第一年</t>
  </si>
  <si>
    <t>第二年</t>
  </si>
  <si>
    <t>第三年</t>
  </si>
  <si>
    <t>第四年</t>
  </si>
  <si>
    <t>第五年</t>
  </si>
  <si>
    <t>工程供（输）电量</t>
  </si>
  <si>
    <t>工程供（输）电量（万kWh）</t>
  </si>
  <si>
    <t>方案1预测值（万kWh）</t>
  </si>
  <si>
    <t>方案2预测值（万kWh）</t>
  </si>
  <si>
    <t>方案3预测值（万kWh）</t>
  </si>
  <si>
    <t>方案1预测值-2018年电量=0</t>
  </si>
  <si>
    <t>运营年份：表5=表4</t>
  </si>
  <si>
    <t>经营成本（总计）（万元）</t>
  </si>
  <si>
    <t>预测值（万元）</t>
  </si>
  <si>
    <t>折旧费</t>
  </si>
  <si>
    <t>摊销费</t>
  </si>
  <si>
    <t>财务费用</t>
  </si>
  <si>
    <t>折旧年限（年）</t>
  </si>
  <si>
    <t>年折旧额（万元）</t>
  </si>
  <si>
    <t>摊销年限（年）</t>
  </si>
  <si>
    <t>年摊销额（万元）</t>
  </si>
  <si>
    <t>建设期含息贷款额（万元）</t>
  </si>
  <si>
    <t>还款年限（年）</t>
  </si>
  <si>
    <t>长期贷款利率（%）</t>
  </si>
  <si>
    <t>短期贷款利率（%）</t>
  </si>
  <si>
    <t>还款方式</t>
  </si>
  <si>
    <t>残值额（固资-折旧费合计）≥0</t>
  </si>
  <si>
    <t>残值率（%）</t>
  </si>
  <si>
    <t>表6摊销费之和≤表4</t>
  </si>
  <si>
    <t>表6贷款额=表4含息贷款额</t>
  </si>
  <si>
    <t>经营成本/固定资产</t>
  </si>
  <si>
    <t>等额本金</t>
  </si>
  <si>
    <t>输变电工程动态投资（万元）</t>
  </si>
  <si>
    <t>电压等级输配电价（元/万kWh）</t>
  </si>
  <si>
    <t>工程补贴电价（元/万kWh）</t>
  </si>
  <si>
    <t>补贴收入（万元/年）</t>
  </si>
  <si>
    <t>方案一</t>
  </si>
  <si>
    <t>方案二</t>
  </si>
  <si>
    <t>方案三</t>
  </si>
  <si>
    <t>总投资内部收益率（税后）（%）</t>
  </si>
  <si>
    <t>资本金内部收益率（税后）（%）</t>
  </si>
  <si>
    <t>总投资财务净现值（税后）（万元）</t>
  </si>
  <si>
    <t>静态投资回收期（年）</t>
  </si>
  <si>
    <t>项目资本金净利润率（%）</t>
  </si>
  <si>
    <t>总投资收益率（%）</t>
  </si>
  <si>
    <t>利息备付率</t>
  </si>
  <si>
    <t>偿债备付率</t>
  </si>
  <si>
    <t>电压等级（kV）</t>
  </si>
  <si>
    <t>项目电价（元/kWh）</t>
  </si>
  <si>
    <t>省公司总有效资产</t>
  </si>
  <si>
    <t>变电资产</t>
  </si>
  <si>
    <t>线路资产</t>
  </si>
  <si>
    <t>省网公司年经营成本（万元）</t>
  </si>
  <si>
    <t>政府核定电压等级输电价（元/万kWh）</t>
  </si>
  <si>
    <t>省级电网综合输配电价（元/kWh）</t>
  </si>
  <si>
    <t>各电压等级电价</t>
  </si>
  <si>
    <t>13100114006B</t>
    <phoneticPr fontId="33" type="noConversion"/>
  </si>
  <si>
    <t>配套电源终期规模投运时间</t>
    <phoneticPr fontId="33" type="noConversion"/>
  </si>
  <si>
    <t>新增变电容量（MVA）</t>
    <phoneticPr fontId="33" type="noConversion"/>
  </si>
  <si>
    <t>新增线路长度（公里）</t>
    <phoneticPr fontId="33" type="noConversion"/>
  </si>
  <si>
    <t>沭阳变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</si>
</sst>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yyyy/mm/dd"/>
    <numFmt numFmtId="178" formatCode="_ \¥* #,##0.00_ ;_ \¥* \-#,##0.00_ ;_ \¥* &quot;-&quot;??_ ;_ @_ "/>
    <numFmt numFmtId="179" formatCode="_ \¥* #,##0_ ;_ \¥* \-#,##0_ ;_ \¥* &quot;-&quot;_ ;_ @_ "/>
    <numFmt numFmtId="180" formatCode="0.00_ "/>
    <numFmt numFmtId="181" formatCode="0.0"/>
    <numFmt numFmtId="182" formatCode="0.00_);[Red]\(0.00\)"/>
    <numFmt numFmtId="183" formatCode="0_ "/>
    <numFmt numFmtId="184" formatCode="yyyy/m/d;@"/>
  </numFmts>
  <fonts count="38">
    <font>
      <sz val="11"/>
      <color indexed="8"/>
      <name val="宋体"/>
      <charset val="134"/>
    </font>
    <font>
      <sz val="10"/>
      <color indexed="8"/>
      <name val="仿宋_GB2312"/>
      <charset val="134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.5"/>
      <color indexed="8"/>
      <name val="仿宋_GB2312"/>
      <charset val="134"/>
    </font>
    <font>
      <sz val="10.5"/>
      <color theme="1"/>
      <name val="仿宋_GB2312"/>
      <charset val="134"/>
    </font>
    <font>
      <sz val="10.5"/>
      <name val="仿宋_GB2312"/>
      <charset val="134"/>
    </font>
    <font>
      <sz val="10"/>
      <color theme="1"/>
      <name val="仿宋_GB2312"/>
      <charset val="134"/>
    </font>
    <font>
      <sz val="10"/>
      <name val="仿宋_GB2312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仿宋_GB2312"/>
      <charset val="134"/>
    </font>
    <font>
      <sz val="11"/>
      <color indexed="8"/>
      <name val="仿宋_GB2312"/>
      <charset val="134"/>
    </font>
    <font>
      <sz val="10.5"/>
      <color rgb="FF000000"/>
      <name val="仿宋_GB2312"/>
      <charset val="134"/>
    </font>
    <font>
      <sz val="11"/>
      <name val="仿宋_GB2312"/>
      <charset val="134"/>
    </font>
    <font>
      <sz val="10"/>
      <color rgb="FF000000"/>
      <name val="仿宋_GB2312"/>
      <charset val="134"/>
    </font>
    <font>
      <sz val="12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4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8"/>
      <name val="SansSerif"/>
      <family val="1"/>
    </font>
    <font>
      <sz val="12"/>
      <name val="Times New Roman"/>
      <family val="1"/>
    </font>
    <font>
      <sz val="10"/>
      <color indexed="8"/>
      <name val="Helv"/>
      <family val="2"/>
    </font>
    <font>
      <i/>
      <sz val="12"/>
      <color indexed="8"/>
      <name val="宋体"/>
      <family val="3"/>
      <charset val="134"/>
    </font>
    <font>
      <b/>
      <sz val="12"/>
      <color indexed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i/>
      <sz val="10"/>
      <color rgb="FFFF0000"/>
      <name val="仿宋_GB2312"/>
      <charset val="134"/>
    </font>
    <font>
      <i/>
      <sz val="10.5"/>
      <color rgb="FFFF0000"/>
      <name val="仿宋_GB2312"/>
      <charset val="134"/>
    </font>
    <font>
      <i/>
      <sz val="11"/>
      <color rgb="FFFF0000"/>
      <name val="仿宋_GB2312"/>
      <charset val="134"/>
    </font>
    <font>
      <i/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>
      <alignment vertical="center"/>
    </xf>
    <xf numFmtId="0" fontId="32" fillId="0" borderId="0">
      <alignment vertical="center"/>
    </xf>
    <xf numFmtId="178" fontId="24" fillId="0" borderId="0" applyFont="0" applyFill="0" applyBorder="0" applyAlignment="0" applyProtection="0"/>
    <xf numFmtId="0" fontId="32" fillId="0" borderId="0">
      <alignment vertical="center"/>
    </xf>
    <xf numFmtId="0" fontId="25" fillId="0" borderId="0" applyNumberFormat="0" applyBorder="0" applyProtection="0">
      <alignment vertical="center"/>
    </xf>
    <xf numFmtId="179" fontId="24" fillId="0" borderId="0" applyFont="0" applyFill="0" applyBorder="0" applyAlignment="0" applyProtection="0"/>
    <xf numFmtId="0" fontId="32" fillId="0" borderId="0" applyNumberFormat="0" applyBorder="0" applyProtection="0">
      <alignment vertical="center"/>
    </xf>
    <xf numFmtId="0" fontId="32" fillId="0" borderId="0" applyNumberFormat="0" applyBorder="0" applyProtection="0">
      <alignment vertical="center"/>
    </xf>
    <xf numFmtId="0" fontId="32" fillId="0" borderId="0" applyNumberFormat="0" applyBorder="0" applyProtection="0">
      <alignment vertical="center"/>
    </xf>
    <xf numFmtId="0" fontId="32" fillId="0" borderId="0" applyNumberFormat="0" applyBorder="0" applyProtection="0">
      <alignment vertical="center"/>
    </xf>
    <xf numFmtId="0" fontId="32" fillId="0" borderId="0">
      <alignment vertical="center"/>
    </xf>
    <xf numFmtId="0" fontId="32" fillId="0" borderId="0"/>
    <xf numFmtId="9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>
      <alignment vertical="center"/>
    </xf>
    <xf numFmtId="0" fontId="32" fillId="0" borderId="0" applyNumberFormat="0" applyBorder="0" applyProtection="0"/>
    <xf numFmtId="0" fontId="32" fillId="0" borderId="0" applyNumberFormat="0" applyBorder="0" applyProtection="0">
      <alignment vertical="center"/>
    </xf>
    <xf numFmtId="0" fontId="32" fillId="0" borderId="0">
      <alignment vertical="center"/>
    </xf>
    <xf numFmtId="0" fontId="3" fillId="0" borderId="0" applyBorder="0"/>
    <xf numFmtId="0" fontId="32" fillId="0" borderId="0">
      <alignment vertical="center"/>
    </xf>
    <xf numFmtId="0" fontId="32" fillId="0" borderId="0">
      <alignment vertical="center"/>
    </xf>
    <xf numFmtId="0" fontId="23" fillId="0" borderId="0" applyNumberFormat="0" applyBorder="0" applyProtection="0">
      <alignment vertical="top"/>
    </xf>
    <xf numFmtId="0" fontId="23" fillId="0" borderId="0" applyNumberFormat="0" applyBorder="0" applyProtection="0"/>
    <xf numFmtId="0" fontId="32" fillId="0" borderId="0" applyNumberFormat="0" applyBorder="0" applyProtection="0">
      <alignment vertical="center"/>
    </xf>
    <xf numFmtId="0" fontId="23" fillId="0" borderId="0" applyNumberFormat="0" applyBorder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 applyNumberFormat="0" applyBorder="0" applyProtection="0">
      <alignment vertical="center"/>
    </xf>
    <xf numFmtId="43" fontId="26" fillId="0" borderId="0" applyFont="0" applyFill="0" applyBorder="0" applyAlignment="0" applyProtection="0"/>
  </cellStyleXfs>
  <cellXfs count="301">
    <xf numFmtId="0" fontId="0" fillId="0" borderId="0" xfId="0" applyAlignment="1">
      <alignment vertical="center"/>
    </xf>
    <xf numFmtId="0" fontId="1" fillId="0" borderId="0" xfId="19" applyFont="1" applyFill="1" applyAlignment="1">
      <alignment horizontal="center" vertical="center"/>
    </xf>
    <xf numFmtId="0" fontId="2" fillId="0" borderId="1" xfId="11" applyFont="1" applyBorder="1" applyAlignment="1">
      <alignment horizontal="center" vertical="center"/>
    </xf>
    <xf numFmtId="0" fontId="2" fillId="0" borderId="6" xfId="11" applyNumberFormat="1" applyFont="1" applyFill="1" applyBorder="1" applyAlignment="1" applyProtection="1">
      <alignment horizontal="center"/>
      <protection locked="0"/>
    </xf>
    <xf numFmtId="0" fontId="2" fillId="0" borderId="9" xfId="11" applyFont="1" applyBorder="1" applyAlignment="1">
      <alignment horizontal="center" vertical="center"/>
    </xf>
    <xf numFmtId="0" fontId="3" fillId="0" borderId="0" xfId="11" applyFont="1" applyAlignment="1">
      <alignment horizontal="center" vertical="center"/>
    </xf>
    <xf numFmtId="0" fontId="4" fillId="2" borderId="0" xfId="19" applyFont="1" applyFill="1" applyBorder="1" applyAlignment="1">
      <alignment horizontal="center" vertical="center"/>
    </xf>
    <xf numFmtId="0" fontId="1" fillId="2" borderId="0" xfId="19" applyFont="1" applyFill="1" applyAlignment="1">
      <alignment vertical="center" wrapText="1"/>
    </xf>
    <xf numFmtId="0" fontId="1" fillId="2" borderId="0" xfId="19" applyFont="1" applyFill="1" applyAlignment="1">
      <alignment horizontal="center" vertical="center" wrapText="1"/>
    </xf>
    <xf numFmtId="0" fontId="4" fillId="2" borderId="0" xfId="19" applyFont="1" applyFill="1" applyAlignment="1">
      <alignment horizontal="center" vertical="center"/>
    </xf>
    <xf numFmtId="0" fontId="4" fillId="2" borderId="0" xfId="19" applyNumberFormat="1" applyFont="1" applyFill="1" applyAlignment="1">
      <alignment horizontal="center" vertical="center"/>
    </xf>
    <xf numFmtId="0" fontId="4" fillId="2" borderId="0" xfId="19" applyFont="1" applyFill="1" applyAlignment="1">
      <alignment vertical="center"/>
    </xf>
    <xf numFmtId="0" fontId="4" fillId="2" borderId="1" xfId="19" applyFont="1" applyFill="1" applyBorder="1" applyAlignment="1">
      <alignment horizontal="center" vertical="center"/>
    </xf>
    <xf numFmtId="0" fontId="4" fillId="2" borderId="15" xfId="19" applyFont="1" applyFill="1" applyBorder="1" applyAlignment="1">
      <alignment horizontal="center" vertical="center" wrapText="1"/>
    </xf>
    <xf numFmtId="0" fontId="1" fillId="0" borderId="1" xfId="11" applyFont="1" applyFill="1" applyBorder="1" applyAlignment="1">
      <alignment horizontal="center" vertical="center"/>
    </xf>
    <xf numFmtId="0" fontId="1" fillId="0" borderId="1" xfId="11" applyNumberFormat="1" applyFont="1" applyFill="1" applyBorder="1" applyAlignment="1">
      <alignment horizontal="center" vertical="center"/>
    </xf>
    <xf numFmtId="180" fontId="4" fillId="2" borderId="1" xfId="19" applyNumberFormat="1" applyFont="1" applyFill="1" applyBorder="1" applyAlignment="1">
      <alignment horizontal="center" vertical="center"/>
    </xf>
    <xf numFmtId="0" fontId="1" fillId="0" borderId="1" xfId="11" applyFont="1" applyFill="1" applyBorder="1" applyAlignment="1">
      <alignment horizontal="center" vertical="center" wrapText="1"/>
    </xf>
    <xf numFmtId="0" fontId="1" fillId="0" borderId="1" xfId="19" applyFont="1" applyFill="1" applyBorder="1" applyAlignment="1">
      <alignment horizontal="center" vertical="center" wrapText="1"/>
    </xf>
    <xf numFmtId="0" fontId="6" fillId="0" borderId="1" xfId="33" applyNumberFormat="1" applyFont="1" applyFill="1" applyBorder="1" applyAlignment="1">
      <alignment horizontal="center" vertical="center" wrapText="1"/>
    </xf>
    <xf numFmtId="0" fontId="1" fillId="2" borderId="1" xfId="19" applyFont="1" applyFill="1" applyBorder="1" applyAlignment="1">
      <alignment horizontal="center" vertical="center" wrapText="1"/>
    </xf>
    <xf numFmtId="0" fontId="7" fillId="2" borderId="1" xfId="19" applyFont="1" applyFill="1" applyBorder="1" applyAlignment="1">
      <alignment horizontal="center" vertical="center" wrapText="1"/>
    </xf>
    <xf numFmtId="0" fontId="6" fillId="0" borderId="1" xfId="33" applyFont="1" applyFill="1" applyBorder="1" applyAlignment="1">
      <alignment horizontal="center" vertical="center" wrapText="1"/>
    </xf>
    <xf numFmtId="0" fontId="6" fillId="2" borderId="1" xfId="19" applyFont="1" applyFill="1" applyBorder="1" applyAlignment="1">
      <alignment horizontal="center" vertical="center"/>
    </xf>
    <xf numFmtId="0" fontId="4" fillId="2" borderId="15" xfId="11" applyFont="1" applyFill="1" applyBorder="1" applyAlignment="1">
      <alignment horizontal="center" vertical="center" wrapText="1"/>
    </xf>
    <xf numFmtId="0" fontId="4" fillId="2" borderId="16" xfId="19" applyFont="1" applyFill="1" applyBorder="1" applyAlignment="1">
      <alignment vertical="center"/>
    </xf>
    <xf numFmtId="0" fontId="1" fillId="2" borderId="16" xfId="11" applyFont="1" applyFill="1" applyBorder="1" applyAlignment="1">
      <alignment horizontal="center" vertical="center" wrapText="1"/>
    </xf>
    <xf numFmtId="0" fontId="1" fillId="2" borderId="0" xfId="19" applyFont="1" applyFill="1" applyBorder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0" fillId="2" borderId="1" xfId="11" applyFont="1" applyFill="1" applyBorder="1" applyAlignment="1">
      <alignment horizontal="center" vertical="center"/>
    </xf>
    <xf numFmtId="0" fontId="0" fillId="2" borderId="15" xfId="11" applyFont="1" applyFill="1" applyBorder="1" applyAlignment="1">
      <alignment horizontal="center" vertical="center"/>
    </xf>
    <xf numFmtId="0" fontId="1" fillId="0" borderId="1" xfId="19" applyFont="1" applyFill="1" applyBorder="1" applyAlignment="1">
      <alignment horizontal="center" vertical="center"/>
    </xf>
    <xf numFmtId="0" fontId="1" fillId="2" borderId="1" xfId="19" applyFont="1" applyFill="1" applyBorder="1" applyAlignment="1">
      <alignment horizontal="center" vertical="center"/>
    </xf>
    <xf numFmtId="180" fontId="1" fillId="2" borderId="1" xfId="19" applyNumberFormat="1" applyFont="1" applyFill="1" applyBorder="1" applyAlignment="1">
      <alignment horizontal="center" vertical="center"/>
    </xf>
    <xf numFmtId="0" fontId="1" fillId="2" borderId="1" xfId="19" applyNumberFormat="1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vertical="center"/>
    </xf>
    <xf numFmtId="0" fontId="1" fillId="2" borderId="0" xfId="19" applyFont="1" applyFill="1" applyBorder="1" applyAlignment="1">
      <alignment vertical="center"/>
    </xf>
    <xf numFmtId="0" fontId="1" fillId="2" borderId="0" xfId="19" applyFont="1" applyFill="1" applyAlignment="1">
      <alignment vertical="center"/>
    </xf>
    <xf numFmtId="0" fontId="1" fillId="2" borderId="0" xfId="19" applyNumberFormat="1" applyFont="1" applyFill="1" applyAlignment="1">
      <alignment horizontal="center" vertical="center"/>
    </xf>
    <xf numFmtId="0" fontId="3" fillId="2" borderId="1" xfId="11" applyFont="1" applyFill="1" applyBorder="1" applyAlignment="1">
      <alignment horizontal="center" vertical="center"/>
    </xf>
    <xf numFmtId="0" fontId="1" fillId="0" borderId="1" xfId="11" applyFont="1" applyFill="1" applyBorder="1" applyAlignment="1">
      <alignment horizontal="center" vertical="center"/>
    </xf>
    <xf numFmtId="0" fontId="1" fillId="2" borderId="1" xfId="11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181" fontId="1" fillId="2" borderId="1" xfId="19" applyNumberFormat="1" applyFont="1" applyFill="1" applyBorder="1" applyAlignment="1">
      <alignment horizontal="center" vertical="center"/>
    </xf>
    <xf numFmtId="0" fontId="3" fillId="2" borderId="0" xfId="11" applyFont="1" applyFill="1" applyBorder="1" applyAlignment="1">
      <alignment horizontal="center" vertical="center"/>
    </xf>
    <xf numFmtId="0" fontId="1" fillId="2" borderId="15" xfId="19" applyFont="1" applyFill="1" applyBorder="1" applyAlignment="1">
      <alignment horizontal="center" vertical="center" wrapText="1"/>
    </xf>
    <xf numFmtId="0" fontId="1" fillId="0" borderId="1" xfId="33" applyFont="1" applyFill="1" applyBorder="1" applyAlignment="1">
      <alignment horizontal="center" vertical="center" wrapText="1"/>
    </xf>
    <xf numFmtId="0" fontId="8" fillId="2" borderId="9" xfId="19" applyFont="1" applyFill="1" applyBorder="1" applyAlignment="1">
      <alignment horizontal="center" vertical="center" wrapText="1"/>
    </xf>
    <xf numFmtId="0" fontId="8" fillId="2" borderId="1" xfId="19" applyFont="1" applyFill="1" applyBorder="1" applyAlignment="1">
      <alignment horizontal="center" vertical="center" wrapText="1"/>
    </xf>
    <xf numFmtId="180" fontId="1" fillId="2" borderId="0" xfId="19" applyNumberFormat="1" applyFont="1" applyFill="1" applyBorder="1" applyAlignment="1">
      <alignment horizontal="center" vertical="center"/>
    </xf>
    <xf numFmtId="10" fontId="1" fillId="2" borderId="0" xfId="19" applyNumberFormat="1" applyFont="1" applyFill="1" applyBorder="1" applyAlignment="1">
      <alignment horizontal="center" vertical="center"/>
    </xf>
    <xf numFmtId="0" fontId="8" fillId="2" borderId="0" xfId="19" applyFont="1" applyFill="1" applyBorder="1" applyAlignment="1">
      <alignment horizontal="center" vertical="center" wrapText="1"/>
    </xf>
    <xf numFmtId="0" fontId="8" fillId="2" borderId="0" xfId="11" applyFont="1" applyFill="1" applyBorder="1" applyAlignment="1">
      <alignment horizontal="center" vertical="center" wrapText="1"/>
    </xf>
    <xf numFmtId="0" fontId="4" fillId="2" borderId="0" xfId="11" applyFont="1" applyFill="1" applyBorder="1" applyAlignment="1">
      <alignment vertical="center"/>
    </xf>
    <xf numFmtId="0" fontId="4" fillId="2" borderId="0" xfId="11" applyFont="1" applyFill="1" applyAlignment="1">
      <alignment vertical="center"/>
    </xf>
    <xf numFmtId="0" fontId="4" fillId="2" borderId="0" xfId="11" applyNumberFormat="1" applyFont="1" applyFill="1" applyAlignment="1">
      <alignment vertical="center"/>
    </xf>
    <xf numFmtId="177" fontId="0" fillId="2" borderId="0" xfId="11" applyNumberFormat="1" applyFont="1" applyFill="1" applyAlignment="1"/>
    <xf numFmtId="0" fontId="1" fillId="2" borderId="1" xfId="11" applyFont="1" applyFill="1" applyBorder="1" applyAlignment="1">
      <alignment horizontal="center" vertical="center" wrapText="1"/>
    </xf>
    <xf numFmtId="0" fontId="1" fillId="2" borderId="1" xfId="11" applyNumberFormat="1" applyFont="1" applyFill="1" applyBorder="1" applyAlignment="1">
      <alignment horizontal="center" vertical="center"/>
    </xf>
    <xf numFmtId="0" fontId="1" fillId="2" borderId="9" xfId="11" applyFont="1" applyFill="1" applyBorder="1" applyAlignment="1">
      <alignment horizontal="center" vertical="center"/>
    </xf>
    <xf numFmtId="182" fontId="1" fillId="2" borderId="1" xfId="11" applyNumberFormat="1" applyFont="1" applyFill="1" applyBorder="1" applyAlignment="1">
      <alignment horizontal="center" vertical="center"/>
    </xf>
    <xf numFmtId="14" fontId="8" fillId="2" borderId="1" xfId="11" applyNumberFormat="1" applyFont="1" applyFill="1" applyBorder="1" applyAlignment="1">
      <alignment horizontal="center" vertical="center" wrapText="1"/>
    </xf>
    <xf numFmtId="0" fontId="7" fillId="2" borderId="0" xfId="11" applyFont="1" applyFill="1" applyAlignment="1">
      <alignment vertical="center"/>
    </xf>
    <xf numFmtId="10" fontId="1" fillId="2" borderId="0" xfId="11" applyNumberFormat="1" applyFont="1" applyFill="1" applyAlignment="1">
      <alignment horizontal="center" vertical="center"/>
    </xf>
    <xf numFmtId="0" fontId="1" fillId="2" borderId="0" xfId="11" applyFont="1" applyFill="1" applyAlignment="1">
      <alignment horizontal="center" vertical="center"/>
    </xf>
    <xf numFmtId="0" fontId="1" fillId="2" borderId="15" xfId="11" applyFont="1" applyFill="1" applyBorder="1" applyAlignment="1">
      <alignment horizontal="center" vertical="center" wrapText="1"/>
    </xf>
    <xf numFmtId="14" fontId="8" fillId="2" borderId="15" xfId="11" applyNumberFormat="1" applyFont="1" applyFill="1" applyBorder="1" applyAlignment="1">
      <alignment horizontal="center" vertical="center" wrapText="1"/>
    </xf>
    <xf numFmtId="14" fontId="1" fillId="2" borderId="1" xfId="11" applyNumberFormat="1" applyFont="1" applyFill="1" applyBorder="1" applyAlignment="1">
      <alignment horizontal="center" vertical="center" wrapText="1"/>
    </xf>
    <xf numFmtId="2" fontId="1" fillId="2" borderId="1" xfId="11" applyNumberFormat="1" applyFont="1" applyFill="1" applyBorder="1" applyAlignment="1">
      <alignment horizontal="center" vertical="center"/>
    </xf>
    <xf numFmtId="0" fontId="1" fillId="2" borderId="0" xfId="11" applyFont="1" applyFill="1" applyAlignment="1">
      <alignment horizontal="center" vertical="center" wrapText="1"/>
    </xf>
    <xf numFmtId="0" fontId="1" fillId="2" borderId="0" xfId="11" applyNumberFormat="1" applyFont="1" applyFill="1" applyAlignment="1">
      <alignment horizontal="center" vertical="center" wrapText="1"/>
    </xf>
    <xf numFmtId="177" fontId="3" fillId="2" borderId="0" xfId="11" applyNumberFormat="1" applyFont="1" applyFill="1" applyAlignment="1">
      <alignment horizontal="center" wrapText="1"/>
    </xf>
    <xf numFmtId="0" fontId="3" fillId="2" borderId="15" xfId="11" applyFont="1" applyFill="1" applyBorder="1" applyAlignment="1">
      <alignment horizontal="center" vertical="center" wrapText="1"/>
    </xf>
    <xf numFmtId="0" fontId="8" fillId="2" borderId="1" xfId="11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181" fontId="1" fillId="2" borderId="1" xfId="11" applyNumberFormat="1" applyFont="1" applyFill="1" applyBorder="1" applyAlignment="1">
      <alignment horizontal="center" vertical="center" wrapText="1"/>
    </xf>
    <xf numFmtId="0" fontId="1" fillId="2" borderId="1" xfId="11" applyNumberFormat="1" applyFont="1" applyFill="1" applyBorder="1" applyAlignment="1">
      <alignment horizontal="center" vertical="center" wrapText="1"/>
    </xf>
    <xf numFmtId="0" fontId="4" fillId="2" borderId="1" xfId="11" applyFont="1" applyFill="1" applyBorder="1" applyAlignment="1">
      <alignment vertical="center"/>
    </xf>
    <xf numFmtId="0" fontId="4" fillId="2" borderId="1" xfId="11" applyNumberFormat="1" applyFont="1" applyFill="1" applyBorder="1" applyAlignment="1">
      <alignment vertical="center"/>
    </xf>
    <xf numFmtId="0" fontId="4" fillId="2" borderId="0" xfId="11" applyNumberFormat="1" applyFont="1" applyFill="1" applyBorder="1" applyAlignment="1">
      <alignment vertical="center"/>
    </xf>
    <xf numFmtId="177" fontId="0" fillId="2" borderId="1" xfId="11" applyNumberFormat="1" applyFont="1" applyFill="1" applyBorder="1" applyAlignment="1"/>
    <xf numFmtId="177" fontId="0" fillId="2" borderId="0" xfId="11" applyNumberFormat="1" applyFont="1" applyFill="1" applyBorder="1" applyAlignment="1"/>
    <xf numFmtId="0" fontId="0" fillId="2" borderId="0" xfId="11" applyFont="1" applyFill="1" applyBorder="1" applyAlignment="1">
      <alignment vertical="center"/>
    </xf>
    <xf numFmtId="177" fontId="3" fillId="2" borderId="1" xfId="11" applyNumberFormat="1" applyFont="1" applyFill="1" applyBorder="1" applyAlignment="1">
      <alignment horizontal="center"/>
    </xf>
    <xf numFmtId="0" fontId="11" fillId="2" borderId="0" xfId="11" applyFont="1" applyFill="1" applyBorder="1" applyAlignment="1">
      <alignment horizontal="center" vertical="center"/>
    </xf>
    <xf numFmtId="0" fontId="11" fillId="2" borderId="1" xfId="11" applyFont="1" applyFill="1" applyBorder="1" applyAlignment="1">
      <alignment horizontal="center" vertical="center"/>
    </xf>
    <xf numFmtId="0" fontId="11" fillId="2" borderId="0" xfId="11" applyFont="1" applyFill="1" applyAlignment="1">
      <alignment horizontal="center" vertical="center"/>
    </xf>
    <xf numFmtId="0" fontId="0" fillId="2" borderId="0" xfId="11" applyFont="1" applyFill="1" applyAlignment="1">
      <alignment vertical="center"/>
    </xf>
    <xf numFmtId="0" fontId="11" fillId="2" borderId="15" xfId="11" applyFont="1" applyFill="1" applyBorder="1" applyAlignment="1">
      <alignment horizontal="center" vertical="center"/>
    </xf>
    <xf numFmtId="0" fontId="11" fillId="0" borderId="1" xfId="11" applyFont="1" applyFill="1" applyBorder="1" applyAlignment="1">
      <alignment horizontal="center" vertical="center"/>
    </xf>
    <xf numFmtId="0" fontId="11" fillId="2" borderId="1" xfId="11" applyNumberFormat="1" applyFont="1" applyFill="1" applyBorder="1" applyAlignment="1">
      <alignment horizontal="center" vertical="center"/>
    </xf>
    <xf numFmtId="183" fontId="4" fillId="2" borderId="15" xfId="11" applyNumberFormat="1" applyFont="1" applyFill="1" applyBorder="1" applyAlignment="1" applyProtection="1">
      <alignment horizontal="center" vertical="center"/>
    </xf>
    <xf numFmtId="183" fontId="11" fillId="2" borderId="15" xfId="11" applyNumberFormat="1" applyFont="1" applyFill="1" applyBorder="1" applyAlignment="1">
      <alignment horizontal="center" vertical="center"/>
    </xf>
    <xf numFmtId="0" fontId="0" fillId="2" borderId="1" xfId="11" applyFont="1" applyFill="1" applyBorder="1" applyAlignment="1">
      <alignment vertical="center"/>
    </xf>
    <xf numFmtId="0" fontId="11" fillId="2" borderId="8" xfId="11" applyFont="1" applyFill="1" applyBorder="1" applyAlignment="1">
      <alignment horizontal="center" vertical="center"/>
    </xf>
    <xf numFmtId="0" fontId="1" fillId="2" borderId="15" xfId="26" applyFont="1" applyFill="1" applyBorder="1" applyAlignment="1">
      <alignment horizontal="center" vertical="center" wrapText="1"/>
    </xf>
    <xf numFmtId="180" fontId="4" fillId="2" borderId="0" xfId="11" applyNumberFormat="1" applyFont="1" applyFill="1" applyAlignment="1">
      <alignment horizontal="center" vertical="center"/>
    </xf>
    <xf numFmtId="0" fontId="4" fillId="2" borderId="1" xfId="11" applyFont="1" applyFill="1" applyBorder="1" applyAlignment="1">
      <alignment horizontal="center" vertical="center" wrapText="1"/>
    </xf>
    <xf numFmtId="0" fontId="4" fillId="2" borderId="0" xfId="11" applyFont="1" applyFill="1" applyAlignment="1">
      <alignment horizontal="center" vertical="center"/>
    </xf>
    <xf numFmtId="0" fontId="4" fillId="2" borderId="0" xfId="11" applyFont="1" applyFill="1" applyBorder="1" applyAlignment="1">
      <alignment horizontal="center" vertical="center"/>
    </xf>
    <xf numFmtId="0" fontId="4" fillId="0" borderId="1" xfId="33" applyFont="1" applyFill="1" applyBorder="1" applyAlignment="1">
      <alignment horizontal="center" vertical="center" wrapText="1"/>
    </xf>
    <xf numFmtId="180" fontId="1" fillId="2" borderId="1" xfId="11" applyNumberFormat="1" applyFont="1" applyFill="1" applyBorder="1" applyAlignment="1">
      <alignment horizontal="center" vertical="center"/>
    </xf>
    <xf numFmtId="0" fontId="4" fillId="2" borderId="1" xfId="26" applyFont="1" applyFill="1" applyBorder="1" applyAlignment="1">
      <alignment horizontal="center" vertical="center" wrapText="1"/>
    </xf>
    <xf numFmtId="0" fontId="11" fillId="2" borderId="9" xfId="11" applyFont="1" applyFill="1" applyBorder="1" applyAlignment="1">
      <alignment horizontal="center" vertical="center" wrapText="1"/>
    </xf>
    <xf numFmtId="0" fontId="6" fillId="2" borderId="9" xfId="11" applyFont="1" applyFill="1" applyBorder="1" applyAlignment="1">
      <alignment horizontal="center" vertical="center" wrapText="1"/>
    </xf>
    <xf numFmtId="0" fontId="4" fillId="2" borderId="1" xfId="11" applyNumberFormat="1" applyFont="1" applyFill="1" applyBorder="1" applyAlignment="1" applyProtection="1">
      <alignment vertical="center"/>
    </xf>
    <xf numFmtId="0" fontId="11" fillId="2" borderId="1" xfId="11" applyFont="1" applyFill="1" applyBorder="1" applyAlignment="1">
      <alignment horizontal="center" vertical="center" wrapText="1"/>
    </xf>
    <xf numFmtId="0" fontId="6" fillId="2" borderId="1" xfId="11" applyFont="1" applyFill="1" applyBorder="1" applyAlignment="1">
      <alignment horizontal="center" vertical="center" wrapText="1"/>
    </xf>
    <xf numFmtId="0" fontId="11" fillId="2" borderId="0" xfId="11" applyFont="1" applyFill="1" applyBorder="1" applyAlignment="1">
      <alignment vertical="center" wrapText="1"/>
    </xf>
    <xf numFmtId="0" fontId="11" fillId="2" borderId="0" xfId="11" applyFont="1" applyFill="1" applyBorder="1" applyAlignment="1">
      <alignment horizontal="center" vertical="center" wrapText="1"/>
    </xf>
    <xf numFmtId="0" fontId="11" fillId="2" borderId="0" xfId="11" applyFont="1" applyFill="1" applyAlignment="1">
      <alignment vertical="center" wrapText="1"/>
    </xf>
    <xf numFmtId="0" fontId="11" fillId="2" borderId="0" xfId="11" applyNumberFormat="1" applyFont="1" applyFill="1" applyAlignment="1">
      <alignment vertical="center" wrapText="1"/>
    </xf>
    <xf numFmtId="184" fontId="11" fillId="2" borderId="0" xfId="11" applyNumberFormat="1" applyFont="1" applyFill="1" applyAlignment="1">
      <alignment vertical="center" wrapText="1"/>
    </xf>
    <xf numFmtId="14" fontId="11" fillId="2" borderId="0" xfId="11" applyNumberFormat="1" applyFont="1" applyFill="1" applyAlignment="1">
      <alignment vertical="center" wrapText="1"/>
    </xf>
    <xf numFmtId="177" fontId="4" fillId="2" borderId="1" xfId="33" applyNumberFormat="1" applyFont="1" applyFill="1" applyBorder="1" applyAlignment="1">
      <alignment horizontal="center" vertical="center" wrapText="1"/>
    </xf>
    <xf numFmtId="177" fontId="11" fillId="2" borderId="1" xfId="11" applyNumberFormat="1" applyFont="1" applyFill="1" applyBorder="1" applyAlignment="1">
      <alignment horizontal="center" vertical="center" wrapText="1"/>
    </xf>
    <xf numFmtId="177" fontId="6" fillId="2" borderId="1" xfId="33" applyNumberFormat="1" applyFont="1" applyFill="1" applyBorder="1" applyAlignment="1">
      <alignment horizontal="center" vertical="center" wrapText="1"/>
    </xf>
    <xf numFmtId="177" fontId="13" fillId="2" borderId="1" xfId="11" applyNumberFormat="1" applyFont="1" applyFill="1" applyBorder="1" applyAlignment="1">
      <alignment horizontal="center" vertical="center" wrapText="1"/>
    </xf>
    <xf numFmtId="180" fontId="11" fillId="2" borderId="0" xfId="11" applyNumberFormat="1" applyFont="1" applyFill="1" applyAlignment="1">
      <alignment vertical="center" wrapText="1"/>
    </xf>
    <xf numFmtId="184" fontId="1" fillId="2" borderId="1" xfId="11" applyNumberFormat="1" applyFont="1" applyFill="1" applyBorder="1" applyAlignment="1">
      <alignment horizontal="center" vertical="center" wrapText="1"/>
    </xf>
    <xf numFmtId="14" fontId="11" fillId="2" borderId="1" xfId="11" applyNumberFormat="1" applyFont="1" applyFill="1" applyBorder="1" applyAlignment="1">
      <alignment horizontal="center" vertical="center" wrapText="1"/>
    </xf>
    <xf numFmtId="0" fontId="4" fillId="2" borderId="1" xfId="26" applyFont="1" applyFill="1" applyBorder="1" applyAlignment="1" applyProtection="1">
      <alignment horizontal="center" vertical="center" wrapText="1"/>
      <protection locked="0"/>
    </xf>
    <xf numFmtId="0" fontId="11" fillId="2" borderId="1" xfId="11" applyNumberFormat="1" applyFont="1" applyFill="1" applyBorder="1" applyAlignment="1" applyProtection="1">
      <alignment horizontal="center" vertical="center" wrapText="1"/>
    </xf>
    <xf numFmtId="0" fontId="14" fillId="2" borderId="1" xfId="11" applyFont="1" applyFill="1" applyBorder="1" applyAlignment="1">
      <alignment horizontal="center" vertical="center" wrapText="1"/>
    </xf>
    <xf numFmtId="0" fontId="4" fillId="0" borderId="0" xfId="11" applyFont="1" applyFill="1" applyBorder="1" applyAlignment="1">
      <alignment vertical="center"/>
    </xf>
    <xf numFmtId="0" fontId="6" fillId="0" borderId="0" xfId="11" applyFont="1" applyFill="1" applyAlignment="1">
      <alignment vertical="center"/>
    </xf>
    <xf numFmtId="0" fontId="4" fillId="0" borderId="0" xfId="11" applyFont="1" applyFill="1" applyAlignment="1">
      <alignment horizontal="center" vertical="center"/>
    </xf>
    <xf numFmtId="0" fontId="4" fillId="0" borderId="0" xfId="11" applyNumberFormat="1" applyFont="1" applyFill="1" applyAlignment="1">
      <alignment horizontal="center" vertical="center"/>
    </xf>
    <xf numFmtId="0" fontId="4" fillId="0" borderId="0" xfId="11" applyFont="1" applyFill="1" applyAlignment="1">
      <alignment vertical="center"/>
    </xf>
    <xf numFmtId="0" fontId="14" fillId="0" borderId="1" xfId="11" applyFont="1" applyFill="1" applyBorder="1" applyAlignment="1">
      <alignment horizontal="center" vertical="center" wrapText="1"/>
    </xf>
    <xf numFmtId="0" fontId="6" fillId="2" borderId="1" xfId="33" applyFont="1" applyFill="1" applyBorder="1" applyAlignment="1">
      <alignment horizontal="center" vertical="center" wrapText="1"/>
    </xf>
    <xf numFmtId="0" fontId="6" fillId="0" borderId="1" xfId="11" applyFont="1" applyFill="1" applyBorder="1" applyAlignment="1">
      <alignment vertical="center" wrapText="1"/>
    </xf>
    <xf numFmtId="180" fontId="1" fillId="0" borderId="1" xfId="11" applyNumberFormat="1" applyFont="1" applyFill="1" applyBorder="1" applyAlignment="1">
      <alignment horizontal="center" vertical="center"/>
    </xf>
    <xf numFmtId="0" fontId="8" fillId="0" borderId="1" xfId="11" applyFont="1" applyFill="1" applyBorder="1" applyAlignment="1">
      <alignment horizontal="center" vertical="center"/>
    </xf>
    <xf numFmtId="0" fontId="4" fillId="0" borderId="1" xfId="11" applyNumberFormat="1" applyFont="1" applyFill="1" applyBorder="1" applyAlignment="1" applyProtection="1">
      <alignment vertical="center"/>
    </xf>
    <xf numFmtId="0" fontId="4" fillId="0" borderId="1" xfId="26" applyFont="1" applyFill="1" applyBorder="1" applyAlignment="1">
      <alignment horizontal="center" vertical="center" wrapText="1"/>
    </xf>
    <xf numFmtId="0" fontId="1" fillId="3" borderId="1" xfId="11" applyFont="1" applyFill="1" applyBorder="1" applyAlignment="1">
      <alignment horizontal="center" vertical="center" wrapText="1"/>
    </xf>
    <xf numFmtId="0" fontId="4" fillId="0" borderId="1" xfId="33" applyFont="1" applyBorder="1" applyAlignment="1">
      <alignment horizontal="center" vertical="center" wrapText="1"/>
    </xf>
    <xf numFmtId="2" fontId="4" fillId="4" borderId="1" xfId="26" applyNumberFormat="1" applyFont="1" applyFill="1" applyBorder="1" applyAlignment="1">
      <alignment horizontal="center" vertical="center" wrapText="1"/>
    </xf>
    <xf numFmtId="0" fontId="15" fillId="0" borderId="0" xfId="11" applyFont="1" applyFill="1" applyBorder="1" applyAlignment="1">
      <alignment vertical="center"/>
    </xf>
    <xf numFmtId="0" fontId="16" fillId="0" borderId="0" xfId="11" applyFont="1" applyFill="1" applyBorder="1" applyAlignment="1">
      <alignment vertical="center"/>
    </xf>
    <xf numFmtId="0" fontId="17" fillId="0" borderId="0" xfId="11" applyFont="1" applyFill="1" applyBorder="1" applyAlignment="1">
      <alignment vertical="center"/>
    </xf>
    <xf numFmtId="0" fontId="1" fillId="0" borderId="1" xfId="11" quotePrefix="1" applyNumberFormat="1" applyFont="1" applyFill="1" applyBorder="1" applyAlignment="1">
      <alignment horizontal="center" vertical="center"/>
    </xf>
    <xf numFmtId="0" fontId="6" fillId="0" borderId="1" xfId="33" quotePrefix="1" applyNumberFormat="1" applyFont="1" applyFill="1" applyBorder="1" applyAlignment="1">
      <alignment horizontal="center" vertical="center" wrapText="1"/>
    </xf>
    <xf numFmtId="0" fontId="34" fillId="0" borderId="1" xfId="11" applyFont="1" applyFill="1" applyBorder="1" applyAlignment="1">
      <alignment horizontal="center" vertical="center" wrapText="1"/>
    </xf>
    <xf numFmtId="0" fontId="34" fillId="0" borderId="1" xfId="11" applyNumberFormat="1" applyFont="1" applyFill="1" applyBorder="1" applyAlignment="1">
      <alignment horizontal="center" vertical="center"/>
    </xf>
    <xf numFmtId="0" fontId="34" fillId="0" borderId="1" xfId="11" applyFont="1" applyFill="1" applyBorder="1" applyAlignment="1">
      <alignment horizontal="center" vertical="center"/>
    </xf>
    <xf numFmtId="180" fontId="34" fillId="0" borderId="1" xfId="11" applyNumberFormat="1" applyFont="1" applyFill="1" applyBorder="1" applyAlignment="1">
      <alignment horizontal="center" vertical="center"/>
    </xf>
    <xf numFmtId="0" fontId="35" fillId="0" borderId="1" xfId="11" applyNumberFormat="1" applyFont="1" applyFill="1" applyBorder="1" applyAlignment="1" applyProtection="1">
      <alignment vertical="center"/>
    </xf>
    <xf numFmtId="0" fontId="35" fillId="0" borderId="0" xfId="11" applyFont="1" applyFill="1" applyBorder="1" applyAlignment="1">
      <alignment vertical="center"/>
    </xf>
    <xf numFmtId="0" fontId="34" fillId="2" borderId="1" xfId="11" applyFont="1" applyFill="1" applyBorder="1" applyAlignment="1">
      <alignment horizontal="center" vertical="center"/>
    </xf>
    <xf numFmtId="180" fontId="34" fillId="2" borderId="1" xfId="11" applyNumberFormat="1" applyFont="1" applyFill="1" applyBorder="1" applyAlignment="1">
      <alignment horizontal="center" vertical="center"/>
    </xf>
    <xf numFmtId="0" fontId="35" fillId="2" borderId="1" xfId="11" applyNumberFormat="1" applyFont="1" applyFill="1" applyBorder="1" applyAlignment="1" applyProtection="1">
      <alignment vertical="center"/>
    </xf>
    <xf numFmtId="0" fontId="35" fillId="2" borderId="0" xfId="11" applyFont="1" applyFill="1" applyBorder="1" applyAlignment="1">
      <alignment vertical="center"/>
    </xf>
    <xf numFmtId="14" fontId="34" fillId="2" borderId="1" xfId="11" applyNumberFormat="1" applyFont="1" applyFill="1" applyBorder="1" applyAlignment="1">
      <alignment horizontal="center" vertical="center" wrapText="1"/>
    </xf>
    <xf numFmtId="184" fontId="34" fillId="2" borderId="1" xfId="11" applyNumberFormat="1" applyFont="1" applyFill="1" applyBorder="1" applyAlignment="1">
      <alignment horizontal="center" vertical="center" wrapText="1"/>
    </xf>
    <xf numFmtId="0" fontId="34" fillId="2" borderId="1" xfId="11" applyFont="1" applyFill="1" applyBorder="1" applyAlignment="1">
      <alignment horizontal="center" vertical="center" wrapText="1"/>
    </xf>
    <xf numFmtId="0" fontId="36" fillId="2" borderId="1" xfId="11" applyNumberFormat="1" applyFont="1" applyFill="1" applyBorder="1" applyAlignment="1" applyProtection="1">
      <alignment horizontal="center" vertical="center" wrapText="1"/>
    </xf>
    <xf numFmtId="0" fontId="36" fillId="2" borderId="0" xfId="11" applyFont="1" applyFill="1" applyBorder="1" applyAlignment="1">
      <alignment vertical="center" wrapText="1"/>
    </xf>
    <xf numFmtId="180" fontId="35" fillId="2" borderId="0" xfId="11" applyNumberFormat="1" applyFont="1" applyFill="1" applyAlignment="1">
      <alignment horizontal="center" vertical="center"/>
    </xf>
    <xf numFmtId="0" fontId="35" fillId="2" borderId="0" xfId="11" applyFont="1" applyFill="1" applyAlignment="1">
      <alignment horizontal="center" vertical="center"/>
    </xf>
    <xf numFmtId="0" fontId="35" fillId="2" borderId="18" xfId="11" applyFont="1" applyFill="1" applyBorder="1" applyAlignment="1">
      <alignment horizontal="center" vertical="center"/>
    </xf>
    <xf numFmtId="0" fontId="35" fillId="2" borderId="19" xfId="11" applyFont="1" applyFill="1" applyBorder="1" applyAlignment="1">
      <alignment vertical="center"/>
    </xf>
    <xf numFmtId="0" fontId="35" fillId="2" borderId="15" xfId="11" applyFont="1" applyFill="1" applyBorder="1" applyAlignment="1">
      <alignment vertical="center"/>
    </xf>
    <xf numFmtId="0" fontId="36" fillId="2" borderId="1" xfId="11" applyFont="1" applyFill="1" applyBorder="1" applyAlignment="1">
      <alignment horizontal="center" vertical="center"/>
    </xf>
    <xf numFmtId="0" fontId="37" fillId="2" borderId="1" xfId="11" applyFont="1" applyFill="1" applyBorder="1" applyAlignment="1">
      <alignment vertical="center"/>
    </xf>
    <xf numFmtId="0" fontId="36" fillId="2" borderId="0" xfId="11" applyFont="1" applyFill="1" applyBorder="1" applyAlignment="1">
      <alignment horizontal="center" vertical="center"/>
    </xf>
    <xf numFmtId="49" fontId="34" fillId="2" borderId="1" xfId="11" applyNumberFormat="1" applyFont="1" applyFill="1" applyBorder="1" applyAlignment="1">
      <alignment horizontal="center" vertical="center" wrapText="1"/>
    </xf>
    <xf numFmtId="182" fontId="35" fillId="2" borderId="1" xfId="11" applyNumberFormat="1" applyFont="1" applyFill="1" applyBorder="1" applyAlignment="1">
      <alignment vertical="center"/>
    </xf>
    <xf numFmtId="0" fontId="35" fillId="2" borderId="0" xfId="11" applyFont="1" applyFill="1" applyAlignment="1">
      <alignment vertical="center"/>
    </xf>
    <xf numFmtId="0" fontId="34" fillId="2" borderId="15" xfId="11" applyFont="1" applyFill="1" applyBorder="1" applyAlignment="1">
      <alignment horizontal="center" vertical="center" wrapText="1"/>
    </xf>
    <xf numFmtId="14" fontId="34" fillId="2" borderId="15" xfId="11" applyNumberFormat="1" applyFont="1" applyFill="1" applyBorder="1" applyAlignment="1">
      <alignment horizontal="center" vertical="center" wrapText="1"/>
    </xf>
    <xf numFmtId="0" fontId="34" fillId="2" borderId="15" xfId="29" applyFont="1" applyFill="1" applyBorder="1" applyAlignment="1">
      <alignment horizontal="center" vertical="center" wrapText="1"/>
    </xf>
    <xf numFmtId="0" fontId="34" fillId="2" borderId="15" xfId="30" applyFont="1" applyFill="1" applyBorder="1" applyAlignment="1">
      <alignment horizontal="center" vertical="center" wrapText="1"/>
    </xf>
    <xf numFmtId="0" fontId="34" fillId="2" borderId="15" xfId="31" applyFont="1" applyFill="1" applyBorder="1" applyAlignment="1">
      <alignment horizontal="center" vertical="center" wrapText="1"/>
    </xf>
    <xf numFmtId="0" fontId="34" fillId="2" borderId="15" xfId="10" applyFont="1" applyFill="1" applyBorder="1" applyAlignment="1">
      <alignment horizontal="center" vertical="center" wrapText="1"/>
    </xf>
    <xf numFmtId="0" fontId="34" fillId="2" borderId="1" xfId="11" applyFont="1" applyFill="1" applyBorder="1" applyAlignment="1">
      <alignment vertical="center"/>
    </xf>
    <xf numFmtId="0" fontId="34" fillId="2" borderId="0" xfId="11" applyFont="1" applyFill="1" applyBorder="1" applyAlignment="1">
      <alignment horizontal="center" vertical="center" wrapText="1"/>
    </xf>
    <xf numFmtId="182" fontId="34" fillId="2" borderId="1" xfId="11" applyNumberFormat="1" applyFont="1" applyFill="1" applyBorder="1" applyAlignment="1">
      <alignment horizontal="center" vertical="center"/>
    </xf>
    <xf numFmtId="0" fontId="34" fillId="2" borderId="1" xfId="11" applyNumberFormat="1" applyFont="1" applyFill="1" applyBorder="1" applyAlignment="1">
      <alignment horizontal="center" vertical="center"/>
    </xf>
    <xf numFmtId="0" fontId="34" fillId="2" borderId="6" xfId="11" applyFont="1" applyFill="1" applyBorder="1" applyAlignment="1" applyProtection="1">
      <alignment horizontal="center" vertical="center"/>
      <protection locked="0"/>
    </xf>
    <xf numFmtId="176" fontId="34" fillId="2" borderId="1" xfId="11" applyNumberFormat="1" applyFont="1" applyFill="1" applyBorder="1" applyAlignment="1">
      <alignment horizontal="center" vertical="center"/>
    </xf>
    <xf numFmtId="0" fontId="34" fillId="2" borderId="0" xfId="11" applyFont="1" applyFill="1" applyBorder="1" applyAlignment="1">
      <alignment horizontal="center" vertical="center"/>
    </xf>
    <xf numFmtId="182" fontId="34" fillId="2" borderId="15" xfId="11" applyNumberFormat="1" applyFont="1" applyFill="1" applyBorder="1" applyAlignment="1">
      <alignment horizontal="center" vertical="center"/>
    </xf>
    <xf numFmtId="0" fontId="34" fillId="2" borderId="15" xfId="11" applyNumberFormat="1" applyFont="1" applyFill="1" applyBorder="1" applyAlignment="1">
      <alignment horizontal="center" vertical="center"/>
    </xf>
    <xf numFmtId="0" fontId="34" fillId="2" borderId="3" xfId="11" applyFont="1" applyFill="1" applyBorder="1" applyAlignment="1" applyProtection="1">
      <alignment horizontal="center" vertical="center"/>
      <protection locked="0"/>
    </xf>
    <xf numFmtId="176" fontId="34" fillId="2" borderId="15" xfId="11" applyNumberFormat="1" applyFont="1" applyFill="1" applyBorder="1" applyAlignment="1">
      <alignment horizontal="center" vertical="center"/>
    </xf>
    <xf numFmtId="0" fontId="34" fillId="2" borderId="15" xfId="11" applyFont="1" applyFill="1" applyBorder="1" applyAlignment="1">
      <alignment horizontal="center" vertical="center"/>
    </xf>
    <xf numFmtId="0" fontId="34" fillId="2" borderId="9" xfId="11" applyFont="1" applyFill="1" applyBorder="1" applyAlignment="1">
      <alignment horizontal="center" vertical="center"/>
    </xf>
    <xf numFmtId="180" fontId="34" fillId="2" borderId="1" xfId="19" applyNumberFormat="1" applyFont="1" applyFill="1" applyBorder="1" applyAlignment="1">
      <alignment horizontal="center" vertical="center"/>
    </xf>
    <xf numFmtId="0" fontId="34" fillId="2" borderId="1" xfId="19" applyFont="1" applyFill="1" applyBorder="1" applyAlignment="1">
      <alignment horizontal="center" vertical="center"/>
    </xf>
    <xf numFmtId="180" fontId="34" fillId="2" borderId="0" xfId="19" applyNumberFormat="1" applyFont="1" applyFill="1" applyBorder="1" applyAlignment="1">
      <alignment horizontal="center" vertical="center"/>
    </xf>
    <xf numFmtId="10" fontId="34" fillId="2" borderId="0" xfId="19" applyNumberFormat="1" applyFont="1" applyFill="1" applyBorder="1" applyAlignment="1">
      <alignment horizontal="center" vertical="center"/>
    </xf>
    <xf numFmtId="0" fontId="34" fillId="2" borderId="0" xfId="19" applyFont="1" applyFill="1" applyBorder="1" applyAlignment="1">
      <alignment vertical="center"/>
    </xf>
    <xf numFmtId="0" fontId="34" fillId="2" borderId="0" xfId="19" applyFont="1" applyFill="1" applyBorder="1" applyAlignment="1">
      <alignment horizontal="center" vertical="center"/>
    </xf>
    <xf numFmtId="0" fontId="34" fillId="2" borderId="1" xfId="3" applyFont="1" applyFill="1" applyBorder="1" applyAlignment="1">
      <alignment horizontal="center" vertical="center"/>
    </xf>
    <xf numFmtId="0" fontId="35" fillId="2" borderId="0" xfId="19" applyFont="1" applyFill="1" applyAlignment="1">
      <alignment vertical="center"/>
    </xf>
    <xf numFmtId="0" fontId="35" fillId="2" borderId="1" xfId="19" applyFont="1" applyFill="1" applyBorder="1" applyAlignment="1">
      <alignment horizontal="center" vertical="center"/>
    </xf>
    <xf numFmtId="180" fontId="35" fillId="2" borderId="1" xfId="19" applyNumberFormat="1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vertical="center"/>
    </xf>
    <xf numFmtId="0" fontId="35" fillId="2" borderId="0" xfId="19" applyFont="1" applyFill="1" applyBorder="1" applyAlignment="1">
      <alignment horizontal="center" vertical="center"/>
    </xf>
    <xf numFmtId="0" fontId="35" fillId="2" borderId="16" xfId="19" applyFont="1" applyFill="1" applyBorder="1" applyAlignment="1">
      <alignment vertical="center"/>
    </xf>
    <xf numFmtId="0" fontId="17" fillId="0" borderId="0" xfId="11" applyFont="1" applyFill="1" applyBorder="1" applyAlignment="1">
      <alignment horizontal="center" vertical="center"/>
    </xf>
    <xf numFmtId="0" fontId="15" fillId="0" borderId="0" xfId="11" applyFont="1" applyFill="1" applyBorder="1" applyAlignment="1">
      <alignment horizontal="center" vertical="center"/>
    </xf>
    <xf numFmtId="0" fontId="21" fillId="0" borderId="0" xfId="11" applyFont="1" applyFill="1" applyBorder="1" applyAlignment="1">
      <alignment horizontal="left" vertical="center" wrapText="1"/>
    </xf>
    <xf numFmtId="0" fontId="21" fillId="0" borderId="0" xfId="11" applyFont="1" applyFill="1" applyBorder="1" applyAlignment="1">
      <alignment horizontal="left" vertical="center"/>
    </xf>
    <xf numFmtId="0" fontId="22" fillId="0" borderId="0" xfId="11" applyFont="1" applyFill="1" applyBorder="1" applyAlignment="1">
      <alignment horizontal="left" vertical="center"/>
    </xf>
    <xf numFmtId="0" fontId="21" fillId="0" borderId="0" xfId="11" applyFont="1" applyFill="1" applyBorder="1" applyAlignment="1">
      <alignment horizontal="center" vertical="center"/>
    </xf>
    <xf numFmtId="0" fontId="18" fillId="0" borderId="0" xfId="11" applyFont="1" applyFill="1" applyBorder="1" applyAlignment="1">
      <alignment horizontal="center" vertical="center"/>
    </xf>
    <xf numFmtId="0" fontId="19" fillId="0" borderId="0" xfId="11" applyFont="1" applyFill="1" applyBorder="1" applyAlignment="1">
      <alignment horizontal="center" vertical="center"/>
    </xf>
    <xf numFmtId="0" fontId="20" fillId="0" borderId="0" xfId="11" applyFont="1" applyFill="1" applyBorder="1" applyAlignment="1">
      <alignment horizontal="left" vertical="center" wrapText="1"/>
    </xf>
    <xf numFmtId="0" fontId="6" fillId="0" borderId="4" xfId="11" applyFont="1" applyFill="1" applyBorder="1" applyAlignment="1">
      <alignment horizontal="center" vertical="center" wrapText="1"/>
    </xf>
    <xf numFmtId="0" fontId="6" fillId="0" borderId="5" xfId="11" applyFont="1" applyFill="1" applyBorder="1" applyAlignment="1">
      <alignment horizontal="center" vertical="center" wrapText="1"/>
    </xf>
    <xf numFmtId="0" fontId="6" fillId="0" borderId="8" xfId="11" applyFont="1" applyFill="1" applyBorder="1" applyAlignment="1">
      <alignment horizontal="center" vertical="center" wrapText="1"/>
    </xf>
    <xf numFmtId="0" fontId="1" fillId="0" borderId="1" xfId="33" applyFont="1" applyFill="1" applyBorder="1" applyAlignment="1">
      <alignment horizontal="center" vertical="center" wrapText="1"/>
    </xf>
    <xf numFmtId="0" fontId="11" fillId="2" borderId="15" xfId="11" applyFont="1" applyFill="1" applyBorder="1" applyAlignment="1">
      <alignment horizontal="center" vertical="center" wrapText="1"/>
    </xf>
    <xf numFmtId="0" fontId="11" fillId="2" borderId="9" xfId="11" applyFont="1" applyFill="1" applyBorder="1" applyAlignment="1">
      <alignment horizontal="center" vertical="center" wrapText="1"/>
    </xf>
    <xf numFmtId="0" fontId="6" fillId="2" borderId="15" xfId="11" applyFont="1" applyFill="1" applyBorder="1" applyAlignment="1">
      <alignment horizontal="center" vertical="center" wrapText="1"/>
    </xf>
    <xf numFmtId="0" fontId="6" fillId="2" borderId="9" xfId="11" applyFont="1" applyFill="1" applyBorder="1" applyAlignment="1">
      <alignment horizontal="center" vertical="center" wrapText="1"/>
    </xf>
    <xf numFmtId="0" fontId="1" fillId="2" borderId="20" xfId="26" applyFont="1" applyFill="1" applyBorder="1" applyAlignment="1">
      <alignment horizontal="center" vertical="center"/>
    </xf>
    <xf numFmtId="0" fontId="1" fillId="2" borderId="18" xfId="26" applyFont="1" applyFill="1" applyBorder="1" applyAlignment="1">
      <alignment horizontal="center" vertical="center"/>
    </xf>
    <xf numFmtId="0" fontId="1" fillId="2" borderId="21" xfId="26" applyFont="1" applyFill="1" applyBorder="1" applyAlignment="1">
      <alignment horizontal="center" vertical="center"/>
    </xf>
    <xf numFmtId="0" fontId="1" fillId="2" borderId="22" xfId="26" applyFont="1" applyFill="1" applyBorder="1" applyAlignment="1">
      <alignment horizontal="center" vertical="center"/>
    </xf>
    <xf numFmtId="0" fontId="1" fillId="2" borderId="1" xfId="26" applyFont="1" applyFill="1" applyBorder="1" applyAlignment="1">
      <alignment horizontal="center" vertical="center"/>
    </xf>
    <xf numFmtId="0" fontId="11" fillId="2" borderId="4" xfId="11" applyFont="1" applyFill="1" applyBorder="1" applyAlignment="1">
      <alignment horizontal="center" vertical="center" wrapText="1"/>
    </xf>
    <xf numFmtId="0" fontId="11" fillId="2" borderId="8" xfId="11" applyFont="1" applyFill="1" applyBorder="1" applyAlignment="1">
      <alignment horizontal="center" vertical="center" wrapText="1"/>
    </xf>
    <xf numFmtId="0" fontId="1" fillId="2" borderId="1" xfId="33" applyFont="1" applyFill="1" applyBorder="1" applyAlignment="1">
      <alignment horizontal="center" vertical="center" wrapText="1"/>
    </xf>
    <xf numFmtId="0" fontId="1" fillId="2" borderId="15" xfId="33" applyFont="1" applyFill="1" applyBorder="1" applyAlignment="1">
      <alignment horizontal="center" vertical="center" wrapText="1"/>
    </xf>
    <xf numFmtId="0" fontId="1" fillId="2" borderId="17" xfId="33" applyFont="1" applyFill="1" applyBorder="1" applyAlignment="1">
      <alignment horizontal="center" vertical="center" wrapText="1"/>
    </xf>
    <xf numFmtId="0" fontId="1" fillId="2" borderId="1" xfId="26" applyFont="1" applyFill="1" applyBorder="1" applyAlignment="1">
      <alignment horizontal="center" vertical="center" wrapText="1"/>
    </xf>
    <xf numFmtId="0" fontId="1" fillId="2" borderId="15" xfId="26" applyFont="1" applyFill="1" applyBorder="1" applyAlignment="1">
      <alignment horizontal="center" vertical="center" wrapText="1"/>
    </xf>
    <xf numFmtId="0" fontId="1" fillId="2" borderId="1" xfId="11" applyFont="1" applyFill="1" applyBorder="1" applyAlignment="1">
      <alignment horizontal="center" vertical="center" wrapText="1"/>
    </xf>
    <xf numFmtId="0" fontId="1" fillId="2" borderId="4" xfId="26" applyFont="1" applyFill="1" applyBorder="1" applyAlignment="1">
      <alignment horizontal="center" vertical="center" wrapText="1"/>
    </xf>
    <xf numFmtId="0" fontId="1" fillId="2" borderId="8" xfId="26" applyFont="1" applyFill="1" applyBorder="1" applyAlignment="1">
      <alignment horizontal="center" vertical="center" wrapText="1"/>
    </xf>
    <xf numFmtId="0" fontId="1" fillId="2" borderId="4" xfId="11" applyFont="1" applyFill="1" applyBorder="1" applyAlignment="1">
      <alignment horizontal="center" vertical="center"/>
    </xf>
    <xf numFmtId="0" fontId="1" fillId="2" borderId="5" xfId="11" applyFont="1" applyFill="1" applyBorder="1" applyAlignment="1">
      <alignment horizontal="center" vertical="center"/>
    </xf>
    <xf numFmtId="0" fontId="1" fillId="2" borderId="8" xfId="11" applyFont="1" applyFill="1" applyBorder="1" applyAlignment="1">
      <alignment horizontal="center" vertical="center"/>
    </xf>
    <xf numFmtId="0" fontId="1" fillId="2" borderId="4" xfId="11" applyFont="1" applyFill="1" applyBorder="1" applyAlignment="1">
      <alignment horizontal="center" vertical="center" wrapText="1"/>
    </xf>
    <xf numFmtId="0" fontId="1" fillId="2" borderId="8" xfId="11" applyFont="1" applyFill="1" applyBorder="1" applyAlignment="1">
      <alignment horizontal="center" vertical="center" wrapText="1"/>
    </xf>
    <xf numFmtId="14" fontId="1" fillId="2" borderId="1" xfId="11" applyNumberFormat="1" applyFont="1" applyFill="1" applyBorder="1" applyAlignment="1">
      <alignment horizontal="center" vertical="center" wrapText="1"/>
    </xf>
    <xf numFmtId="0" fontId="4" fillId="2" borderId="15" xfId="11" applyFont="1" applyFill="1" applyBorder="1" applyAlignment="1">
      <alignment horizontal="center" vertical="center" wrapText="1"/>
    </xf>
    <xf numFmtId="0" fontId="4" fillId="2" borderId="17" xfId="11" applyFont="1" applyFill="1" applyBorder="1" applyAlignment="1">
      <alignment horizontal="center" vertical="center" wrapText="1"/>
    </xf>
    <xf numFmtId="0" fontId="4" fillId="2" borderId="9" xfId="11" applyFont="1" applyFill="1" applyBorder="1" applyAlignment="1">
      <alignment horizontal="center" vertical="center" wrapText="1"/>
    </xf>
    <xf numFmtId="0" fontId="4" fillId="2" borderId="4" xfId="11" applyFont="1" applyFill="1" applyBorder="1" applyAlignment="1">
      <alignment horizontal="center" vertical="center" wrapText="1"/>
    </xf>
    <xf numFmtId="0" fontId="4" fillId="2" borderId="5" xfId="11" applyFont="1" applyFill="1" applyBorder="1" applyAlignment="1">
      <alignment horizontal="center" vertical="center" wrapText="1"/>
    </xf>
    <xf numFmtId="0" fontId="4" fillId="2" borderId="8" xfId="11" applyFont="1" applyFill="1" applyBorder="1" applyAlignment="1">
      <alignment horizontal="center" vertical="center" wrapText="1"/>
    </xf>
    <xf numFmtId="0" fontId="4" fillId="2" borderId="1" xfId="11" applyFont="1" applyFill="1" applyBorder="1" applyAlignment="1">
      <alignment horizontal="center" vertical="center" wrapText="1"/>
    </xf>
    <xf numFmtId="0" fontId="4" fillId="2" borderId="1" xfId="11" applyFont="1" applyFill="1" applyBorder="1" applyAlignment="1">
      <alignment horizontal="center" vertical="center"/>
    </xf>
    <xf numFmtId="0" fontId="12" fillId="2" borderId="15" xfId="11" applyFont="1" applyFill="1" applyBorder="1" applyAlignment="1">
      <alignment horizontal="center" vertical="center" wrapText="1"/>
    </xf>
    <xf numFmtId="0" fontId="11" fillId="2" borderId="1" xfId="11" applyFont="1" applyFill="1" applyBorder="1" applyAlignment="1">
      <alignment horizontal="center" vertical="center"/>
    </xf>
    <xf numFmtId="0" fontId="11" fillId="2" borderId="2" xfId="11" applyNumberFormat="1" applyFont="1" applyFill="1" applyBorder="1" applyAlignment="1" applyProtection="1">
      <alignment horizontal="center" vertical="center"/>
      <protection locked="0"/>
    </xf>
    <xf numFmtId="0" fontId="11" fillId="2" borderId="7" xfId="11" applyNumberFormat="1" applyFont="1" applyFill="1" applyBorder="1" applyAlignment="1" applyProtection="1">
      <alignment horizontal="center" vertical="center"/>
      <protection locked="0"/>
    </xf>
    <xf numFmtId="0" fontId="11" fillId="2" borderId="3" xfId="11" applyNumberFormat="1" applyFont="1" applyFill="1" applyBorder="1" applyAlignment="1" applyProtection="1">
      <alignment horizontal="center" vertical="center"/>
      <protection locked="0"/>
    </xf>
    <xf numFmtId="0" fontId="3" fillId="2" borderId="1" xfId="11" applyFont="1" applyFill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3" fillId="2" borderId="1" xfId="11" applyNumberFormat="1" applyFont="1" applyFill="1" applyBorder="1" applyAlignment="1" applyProtection="1">
      <alignment horizontal="center" vertical="center"/>
      <protection locked="0"/>
    </xf>
    <xf numFmtId="0" fontId="0" fillId="2" borderId="1" xfId="11" applyFont="1" applyFill="1" applyBorder="1" applyAlignment="1">
      <alignment horizontal="center" vertical="center"/>
    </xf>
    <xf numFmtId="0" fontId="0" fillId="2" borderId="1" xfId="11" applyNumberFormat="1" applyFont="1" applyFill="1" applyBorder="1" applyAlignment="1" applyProtection="1">
      <alignment vertical="center"/>
      <protection locked="0"/>
    </xf>
    <xf numFmtId="0" fontId="3" fillId="2" borderId="1" xfId="11" applyFont="1" applyFill="1" applyBorder="1" applyAlignment="1">
      <alignment horizontal="center" vertical="center" wrapText="1"/>
    </xf>
    <xf numFmtId="0" fontId="3" fillId="2" borderId="15" xfId="1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1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11" applyFont="1" applyFill="1" applyBorder="1" applyAlignment="1">
      <alignment horizontal="center" vertical="center" wrapText="1"/>
    </xf>
    <xf numFmtId="0" fontId="9" fillId="2" borderId="1" xfId="11" applyFont="1" applyFill="1" applyBorder="1" applyAlignment="1">
      <alignment horizontal="center" vertical="center"/>
    </xf>
    <xf numFmtId="0" fontId="6" fillId="2" borderId="15" xfId="19" applyFont="1" applyFill="1" applyBorder="1" applyAlignment="1">
      <alignment horizontal="center" vertical="center" wrapText="1"/>
    </xf>
    <xf numFmtId="0" fontId="6" fillId="2" borderId="17" xfId="19" applyFont="1" applyFill="1" applyBorder="1" applyAlignment="1">
      <alignment horizontal="center" vertical="center" wrapText="1"/>
    </xf>
    <xf numFmtId="0" fontId="6" fillId="2" borderId="17" xfId="11" applyFont="1" applyFill="1" applyBorder="1" applyAlignment="1">
      <alignment horizontal="center" vertical="center" wrapText="1"/>
    </xf>
    <xf numFmtId="180" fontId="6" fillId="2" borderId="15" xfId="19" applyNumberFormat="1" applyFont="1" applyFill="1" applyBorder="1" applyAlignment="1">
      <alignment horizontal="center" vertical="center" wrapText="1"/>
    </xf>
    <xf numFmtId="180" fontId="6" fillId="2" borderId="17" xfId="19" applyNumberFormat="1" applyFont="1" applyFill="1" applyBorder="1" applyAlignment="1">
      <alignment horizontal="center" vertical="center" wrapText="1"/>
    </xf>
    <xf numFmtId="0" fontId="1" fillId="2" borderId="1" xfId="19" applyFont="1" applyFill="1" applyBorder="1" applyAlignment="1">
      <alignment horizontal="center" vertical="center" wrapText="1"/>
    </xf>
    <xf numFmtId="0" fontId="1" fillId="2" borderId="15" xfId="19" applyFont="1" applyFill="1" applyBorder="1" applyAlignment="1">
      <alignment horizontal="center" vertical="center" wrapText="1"/>
    </xf>
    <xf numFmtId="0" fontId="1" fillId="2" borderId="15" xfId="33" applyNumberFormat="1" applyFont="1" applyFill="1" applyBorder="1" applyAlignment="1">
      <alignment horizontal="center" vertical="center" wrapText="1"/>
    </xf>
    <xf numFmtId="180" fontId="6" fillId="2" borderId="4" xfId="19" applyNumberFormat="1" applyFont="1" applyFill="1" applyBorder="1" applyAlignment="1">
      <alignment horizontal="center" vertical="center" wrapText="1"/>
    </xf>
    <xf numFmtId="180" fontId="6" fillId="2" borderId="5" xfId="19" applyNumberFormat="1" applyFont="1" applyFill="1" applyBorder="1" applyAlignment="1">
      <alignment horizontal="center" vertical="center" wrapText="1"/>
    </xf>
    <xf numFmtId="180" fontId="6" fillId="2" borderId="8" xfId="19" applyNumberFormat="1" applyFont="1" applyFill="1" applyBorder="1" applyAlignment="1">
      <alignment horizontal="center" vertical="center" wrapText="1"/>
    </xf>
    <xf numFmtId="0" fontId="8" fillId="2" borderId="1" xfId="19" applyFont="1" applyFill="1" applyBorder="1" applyAlignment="1">
      <alignment horizontal="center" vertical="center" wrapText="1"/>
    </xf>
    <xf numFmtId="0" fontId="8" fillId="2" borderId="15" xfId="19" applyFont="1" applyFill="1" applyBorder="1" applyAlignment="1">
      <alignment horizontal="center" vertical="center" wrapText="1"/>
    </xf>
    <xf numFmtId="0" fontId="0" fillId="2" borderId="2" xfId="11" applyNumberFormat="1" applyFont="1" applyFill="1" applyBorder="1" applyAlignment="1" applyProtection="1">
      <alignment vertical="center"/>
      <protection locked="0"/>
    </xf>
    <xf numFmtId="0" fontId="0" fillId="2" borderId="7" xfId="11" applyNumberFormat="1" applyFont="1" applyFill="1" applyBorder="1" applyAlignment="1" applyProtection="1">
      <alignment vertical="center"/>
      <protection locked="0"/>
    </xf>
    <xf numFmtId="0" fontId="0" fillId="2" borderId="2" xfId="11" applyNumberFormat="1" applyFont="1" applyFill="1" applyBorder="1" applyAlignment="1" applyProtection="1">
      <alignment horizontal="left" vertical="center"/>
      <protection locked="0"/>
    </xf>
    <xf numFmtId="0" fontId="0" fillId="2" borderId="7" xfId="11" applyNumberFormat="1" applyFont="1" applyFill="1" applyBorder="1" applyAlignment="1" applyProtection="1">
      <alignment horizontal="left" vertical="center"/>
      <protection locked="0"/>
    </xf>
    <xf numFmtId="0" fontId="0" fillId="2" borderId="6" xfId="11" applyNumberFormat="1" applyFont="1" applyFill="1" applyBorder="1" applyAlignment="1" applyProtection="1">
      <alignment vertical="center"/>
      <protection locked="0"/>
    </xf>
    <xf numFmtId="0" fontId="0" fillId="2" borderId="7" xfId="11" applyNumberFormat="1" applyFont="1" applyFill="1" applyBorder="1" applyAlignment="1" applyProtection="1">
      <alignment horizontal="center" vertical="center"/>
      <protection locked="0"/>
    </xf>
    <xf numFmtId="0" fontId="0" fillId="2" borderId="2" xfId="11" applyNumberFormat="1" applyFont="1" applyFill="1" applyBorder="1" applyAlignment="1" applyProtection="1">
      <alignment horizontal="center" vertical="center"/>
      <protection locked="0"/>
    </xf>
    <xf numFmtId="0" fontId="0" fillId="2" borderId="3" xfId="11" applyNumberFormat="1" applyFont="1" applyFill="1" applyBorder="1" applyAlignment="1" applyProtection="1">
      <alignment horizontal="center" vertical="center"/>
      <protection locked="0"/>
    </xf>
    <xf numFmtId="0" fontId="0" fillId="2" borderId="10" xfId="11" applyNumberFormat="1" applyFont="1" applyFill="1" applyBorder="1" applyAlignment="1" applyProtection="1">
      <alignment horizontal="center" vertical="center"/>
      <protection locked="0"/>
    </xf>
    <xf numFmtId="0" fontId="4" fillId="2" borderId="1" xfId="19" applyFont="1" applyFill="1" applyBorder="1" applyAlignment="1">
      <alignment horizontal="center" vertical="center"/>
    </xf>
    <xf numFmtId="0" fontId="4" fillId="2" borderId="1" xfId="19" applyFont="1" applyFill="1" applyBorder="1" applyAlignment="1">
      <alignment horizontal="center" vertical="center" wrapText="1"/>
    </xf>
    <xf numFmtId="0" fontId="5" fillId="2" borderId="1" xfId="19" applyFont="1" applyFill="1" applyBorder="1" applyAlignment="1">
      <alignment horizontal="center" vertical="center" wrapText="1"/>
    </xf>
    <xf numFmtId="0" fontId="2" fillId="0" borderId="1" xfId="11" applyFont="1" applyBorder="1" applyAlignment="1">
      <alignment horizontal="center" vertical="center"/>
    </xf>
    <xf numFmtId="0" fontId="2" fillId="0" borderId="10" xfId="11" applyNumberFormat="1" applyFont="1" applyFill="1" applyBorder="1" applyAlignment="1" applyProtection="1">
      <alignment horizontal="center"/>
      <protection locked="0"/>
    </xf>
    <xf numFmtId="0" fontId="2" fillId="0" borderId="13" xfId="11" applyNumberFormat="1" applyFont="1" applyFill="1" applyBorder="1" applyAlignment="1" applyProtection="1">
      <alignment horizontal="center"/>
      <protection locked="0"/>
    </xf>
    <xf numFmtId="0" fontId="2" fillId="0" borderId="11" xfId="11" applyNumberFormat="1" applyFont="1" applyFill="1" applyBorder="1" applyAlignment="1" applyProtection="1">
      <alignment horizontal="center"/>
      <protection locked="0"/>
    </xf>
    <xf numFmtId="0" fontId="2" fillId="0" borderId="12" xfId="11" applyNumberFormat="1" applyFont="1" applyFill="1" applyBorder="1" applyAlignment="1" applyProtection="1">
      <alignment horizontal="center"/>
      <protection locked="0"/>
    </xf>
    <xf numFmtId="0" fontId="2" fillId="0" borderId="14" xfId="11" applyNumberFormat="1" applyFont="1" applyFill="1" applyBorder="1" applyAlignment="1" applyProtection="1">
      <alignment horizontal="center"/>
      <protection locked="0"/>
    </xf>
    <xf numFmtId="0" fontId="2" fillId="0" borderId="2" xfId="11" applyNumberFormat="1" applyFont="1" applyFill="1" applyBorder="1" applyAlignment="1" applyProtection="1">
      <alignment horizontal="center"/>
      <protection locked="0"/>
    </xf>
    <xf numFmtId="0" fontId="2" fillId="0" borderId="7" xfId="11" applyNumberFormat="1" applyFont="1" applyFill="1" applyBorder="1" applyAlignment="1" applyProtection="1">
      <alignment horizontal="center"/>
      <protection locked="0"/>
    </xf>
    <xf numFmtId="0" fontId="2" fillId="0" borderId="4" xfId="11" applyFont="1" applyBorder="1" applyAlignment="1">
      <alignment horizontal="center" vertical="center"/>
    </xf>
    <xf numFmtId="0" fontId="2" fillId="0" borderId="5" xfId="11" applyFont="1" applyBorder="1" applyAlignment="1">
      <alignment horizontal="center" vertical="center"/>
    </xf>
    <xf numFmtId="0" fontId="2" fillId="0" borderId="8" xfId="11" applyFont="1" applyBorder="1" applyAlignment="1">
      <alignment horizontal="center" vertical="center"/>
    </xf>
    <xf numFmtId="0" fontId="2" fillId="0" borderId="3" xfId="11" applyNumberFormat="1" applyFont="1" applyFill="1" applyBorder="1" applyAlignment="1" applyProtection="1">
      <alignment horizontal="center"/>
      <protection locked="0"/>
    </xf>
    <xf numFmtId="0" fontId="2" fillId="0" borderId="6" xfId="11" applyNumberFormat="1" applyFont="1" applyFill="1" applyBorder="1" applyAlignment="1" applyProtection="1">
      <alignment horizontal="center"/>
      <protection locked="0"/>
    </xf>
  </cellXfs>
  <cellStyles count="35">
    <cellStyle name="_基建" xfId="15" xr:uid="{00000000-0005-0000-0000-000000000000}"/>
    <cellStyle name="Comma" xfId="14" xr:uid="{00000000-0005-0000-0000-000001000000}"/>
    <cellStyle name="Comma [0]" xfId="13" xr:uid="{00000000-0005-0000-0000-000002000000}"/>
    <cellStyle name="Currency" xfId="2" xr:uid="{00000000-0005-0000-0000-000003000000}"/>
    <cellStyle name="Currency [0]" xfId="5" xr:uid="{00000000-0005-0000-0000-000004000000}"/>
    <cellStyle name="Normal" xfId="11" xr:uid="{00000000-0005-0000-0000-000005000000}"/>
    <cellStyle name="Percent" xfId="12" xr:uid="{00000000-0005-0000-0000-000006000000}"/>
    <cellStyle name="RowLevel_1" xfId="17" xr:uid="{00000000-0005-0000-0000-000007000000}"/>
    <cellStyle name="百分比 2 2 2" xfId="6" xr:uid="{00000000-0005-0000-0000-000008000000}"/>
    <cellStyle name="常规" xfId="0" builtinId="0"/>
    <cellStyle name="常规 10" xfId="10" xr:uid="{00000000-0005-0000-0000-00000A000000}"/>
    <cellStyle name="常规 10 2 3" xfId="18" xr:uid="{00000000-0005-0000-0000-00000B000000}"/>
    <cellStyle name="常规 10 3 2" xfId="20" xr:uid="{00000000-0005-0000-0000-00000C000000}"/>
    <cellStyle name="常规 11" xfId="21" xr:uid="{00000000-0005-0000-0000-00000D000000}"/>
    <cellStyle name="常规 13" xfId="22" xr:uid="{00000000-0005-0000-0000-00000E000000}"/>
    <cellStyle name="常规 13 2" xfId="1" xr:uid="{00000000-0005-0000-0000-00000F000000}"/>
    <cellStyle name="常规 18" xfId="23" xr:uid="{00000000-0005-0000-0000-000010000000}"/>
    <cellStyle name="常规 2" xfId="19" xr:uid="{00000000-0005-0000-0000-000011000000}"/>
    <cellStyle name="常规 2 2" xfId="9" xr:uid="{00000000-0005-0000-0000-000012000000}"/>
    <cellStyle name="常规 2 2 2" xfId="7" xr:uid="{00000000-0005-0000-0000-000013000000}"/>
    <cellStyle name="常规 2 2 8" xfId="8" xr:uid="{00000000-0005-0000-0000-000014000000}"/>
    <cellStyle name="常规 2_1 项目基本信息" xfId="25" xr:uid="{00000000-0005-0000-0000-000015000000}"/>
    <cellStyle name="常规 3" xfId="26" xr:uid="{00000000-0005-0000-0000-000016000000}"/>
    <cellStyle name="常规 4" xfId="27" xr:uid="{00000000-0005-0000-0000-000017000000}"/>
    <cellStyle name="常规 5" xfId="28" xr:uid="{00000000-0005-0000-0000-000018000000}"/>
    <cellStyle name="常规 6" xfId="3" xr:uid="{00000000-0005-0000-0000-000019000000}"/>
    <cellStyle name="常规 7" xfId="29" xr:uid="{00000000-0005-0000-0000-00001A000000}"/>
    <cellStyle name="常规 8" xfId="30" xr:uid="{00000000-0005-0000-0000-00001B000000}"/>
    <cellStyle name="常规 9" xfId="31" xr:uid="{00000000-0005-0000-0000-00001C000000}"/>
    <cellStyle name="常规 9 3 2" xfId="32" xr:uid="{00000000-0005-0000-0000-00001D000000}"/>
    <cellStyle name="常规_Sheet1_1" xfId="33" xr:uid="{00000000-0005-0000-0000-00001E000000}"/>
    <cellStyle name="货币[0] 2" xfId="4" xr:uid="{00000000-0005-0000-0000-00001F000000}"/>
    <cellStyle name="千位分隔 2" xfId="34" xr:uid="{00000000-0005-0000-0000-000020000000}"/>
    <cellStyle name="数量 2" xfId="24" xr:uid="{00000000-0005-0000-0000-000021000000}"/>
    <cellStyle name="样式 1" xfId="16" xr:uid="{00000000-0005-0000-0000-00002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037;&#20316;\2020&#24180;&#39033;&#30446;\5&#12289;&#22269;&#32593;&#21518;&#35780;&#20215;\XX&#20844;&#21496;_&#39033;&#30446;&#25968;&#25454;&#34920;2020-V1.1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Sheet1"/>
      <sheetName val="填表须知"/>
      <sheetName val="1 项目基本信息"/>
      <sheetName val="1.1项目建设过程信息"/>
      <sheetName val="1.2项目招标、合同管理与执行信息表"/>
      <sheetName val="1.3项目投资控制信息表"/>
      <sheetName val="1.4项目运行安全信息 "/>
      <sheetName val="1.5电源送出项目信息附加表 "/>
      <sheetName val="1.6跨省输电通道项目相关线路信息"/>
      <sheetName val="2 项目投产主变信息"/>
      <sheetName val="3 项目投产线路信息"/>
      <sheetName val="4、输变电工程决算基础数据统计"/>
      <sheetName val="5、输变电工程运营年度电量统计与预测"/>
      <sheetName val="6、工程历年运营期成本费用"/>
      <sheetName val="7、工程经济效益指标一览表"/>
      <sheetName val="8、省市级电网评价年电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K14" sqref="K14:L14"/>
    </sheetView>
  </sheetViews>
  <sheetFormatPr defaultColWidth="8.875" defaultRowHeight="18.75"/>
  <cols>
    <col min="1" max="16384" width="8.875" style="141"/>
  </cols>
  <sheetData>
    <row r="1" spans="1:10" ht="36" customHeight="1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</row>
    <row r="2" spans="1:10" s="139" customFormat="1" ht="24.75" customHeight="1">
      <c r="A2" s="209" t="s">
        <v>1</v>
      </c>
      <c r="B2" s="209"/>
      <c r="C2" s="209"/>
      <c r="D2" s="209"/>
      <c r="E2" s="209"/>
      <c r="F2" s="209"/>
      <c r="G2" s="209"/>
      <c r="H2" s="209"/>
      <c r="I2" s="209"/>
      <c r="J2" s="209"/>
    </row>
    <row r="3" spans="1:10" s="139" customFormat="1" ht="52.5" customHeight="1">
      <c r="A3" s="210" t="s">
        <v>2</v>
      </c>
      <c r="B3" s="210"/>
      <c r="C3" s="210"/>
      <c r="D3" s="210"/>
      <c r="E3" s="210"/>
      <c r="F3" s="210"/>
      <c r="G3" s="210"/>
      <c r="H3" s="210"/>
      <c r="I3" s="210"/>
      <c r="J3" s="210"/>
    </row>
    <row r="4" spans="1:10" s="139" customFormat="1" ht="24.75" customHeight="1">
      <c r="A4" s="205" t="s">
        <v>3</v>
      </c>
      <c r="B4" s="205"/>
      <c r="C4" s="205"/>
      <c r="D4" s="205"/>
      <c r="E4" s="205"/>
      <c r="F4" s="205"/>
      <c r="G4" s="205"/>
      <c r="H4" s="205"/>
      <c r="I4" s="205"/>
      <c r="J4" s="205"/>
    </row>
    <row r="5" spans="1:10" s="139" customFormat="1" ht="24.75" customHeight="1">
      <c r="A5" s="205" t="s">
        <v>4</v>
      </c>
      <c r="B5" s="205"/>
      <c r="C5" s="205"/>
      <c r="D5" s="205"/>
      <c r="E5" s="205"/>
      <c r="F5" s="205"/>
      <c r="G5" s="205"/>
      <c r="H5" s="205"/>
      <c r="I5" s="205"/>
      <c r="J5" s="205"/>
    </row>
    <row r="6" spans="1:10" s="139" customFormat="1" ht="24.75" customHeight="1">
      <c r="A6" s="205" t="s">
        <v>5</v>
      </c>
      <c r="B6" s="205"/>
      <c r="C6" s="205"/>
      <c r="D6" s="205"/>
      <c r="E6" s="205"/>
      <c r="F6" s="205"/>
      <c r="G6" s="205"/>
      <c r="H6" s="205"/>
      <c r="I6" s="205"/>
      <c r="J6" s="205"/>
    </row>
    <row r="7" spans="1:10" s="139" customFormat="1" ht="24.75" customHeight="1">
      <c r="A7" s="205" t="s">
        <v>6</v>
      </c>
      <c r="B7" s="205"/>
      <c r="C7" s="205"/>
      <c r="D7" s="205"/>
      <c r="E7" s="205"/>
      <c r="F7" s="205"/>
      <c r="G7" s="205"/>
      <c r="H7" s="205"/>
      <c r="I7" s="205"/>
      <c r="J7" s="205"/>
    </row>
    <row r="8" spans="1:10" s="139" customFormat="1" ht="24.75" customHeight="1">
      <c r="A8" s="205" t="s">
        <v>7</v>
      </c>
      <c r="B8" s="205"/>
      <c r="C8" s="205"/>
      <c r="D8" s="205"/>
      <c r="E8" s="205"/>
      <c r="F8" s="205"/>
      <c r="G8" s="205"/>
      <c r="H8" s="205"/>
      <c r="I8" s="205"/>
      <c r="J8" s="205"/>
    </row>
    <row r="9" spans="1:10" s="139" customFormat="1" ht="24.75" customHeight="1">
      <c r="A9" s="204" t="s">
        <v>8</v>
      </c>
      <c r="B9" s="205"/>
      <c r="C9" s="205"/>
      <c r="D9" s="205"/>
      <c r="E9" s="205"/>
      <c r="F9" s="205"/>
      <c r="G9" s="205"/>
      <c r="H9" s="205"/>
      <c r="I9" s="205"/>
      <c r="J9" s="205"/>
    </row>
    <row r="10" spans="1:10" s="139" customFormat="1" ht="24.75" customHeight="1">
      <c r="A10" s="205" t="s">
        <v>9</v>
      </c>
      <c r="B10" s="205"/>
      <c r="C10" s="205"/>
      <c r="D10" s="205"/>
      <c r="E10" s="205"/>
      <c r="F10" s="205"/>
      <c r="G10" s="205"/>
      <c r="H10" s="205"/>
      <c r="I10" s="205"/>
      <c r="J10" s="205"/>
    </row>
    <row r="11" spans="1:10" s="139" customFormat="1" ht="49.5" customHeight="1">
      <c r="A11" s="204" t="s">
        <v>10</v>
      </c>
      <c r="B11" s="204"/>
      <c r="C11" s="204"/>
      <c r="D11" s="204"/>
      <c r="E11" s="204"/>
      <c r="F11" s="204"/>
      <c r="G11" s="204"/>
      <c r="H11" s="204"/>
      <c r="I11" s="204"/>
      <c r="J11" s="204"/>
    </row>
    <row r="12" spans="1:10" s="139" customFormat="1" ht="28.5" customHeight="1">
      <c r="A12" s="205" t="s">
        <v>11</v>
      </c>
      <c r="B12" s="205"/>
      <c r="C12" s="205"/>
      <c r="D12" s="205"/>
      <c r="E12" s="205"/>
      <c r="F12" s="205"/>
      <c r="G12" s="205"/>
      <c r="H12" s="205"/>
      <c r="I12" s="205"/>
      <c r="J12" s="205"/>
    </row>
    <row r="13" spans="1:10" s="139" customFormat="1" ht="63.75" customHeight="1">
      <c r="A13" s="204" t="s">
        <v>12</v>
      </c>
      <c r="B13" s="205"/>
      <c r="C13" s="205"/>
      <c r="D13" s="205"/>
      <c r="E13" s="205"/>
      <c r="F13" s="205"/>
      <c r="G13" s="205"/>
      <c r="H13" s="205"/>
      <c r="I13" s="205"/>
      <c r="J13" s="205"/>
    </row>
    <row r="14" spans="1:10" s="140" customFormat="1" ht="24.75" customHeight="1">
      <c r="A14" s="206" t="s">
        <v>13</v>
      </c>
      <c r="B14" s="206"/>
      <c r="C14" s="206"/>
      <c r="D14" s="206"/>
      <c r="E14" s="206"/>
      <c r="F14" s="206"/>
      <c r="G14" s="206"/>
      <c r="H14" s="206"/>
      <c r="I14" s="206"/>
      <c r="J14" s="206"/>
    </row>
    <row r="15" spans="1:10" s="139" customFormat="1" ht="24.75" customHeight="1">
      <c r="A15" s="207"/>
      <c r="B15" s="207"/>
      <c r="C15" s="207"/>
      <c r="D15" s="207"/>
      <c r="E15" s="207"/>
      <c r="F15" s="207"/>
      <c r="G15" s="207"/>
      <c r="H15" s="207"/>
      <c r="I15" s="207"/>
      <c r="J15" s="207"/>
    </row>
    <row r="16" spans="1:10" s="139" customFormat="1" ht="24.75" customHeight="1">
      <c r="A16" s="203"/>
      <c r="B16" s="203"/>
      <c r="C16" s="203"/>
      <c r="D16" s="203"/>
      <c r="E16" s="203"/>
      <c r="F16" s="203"/>
      <c r="G16" s="203"/>
      <c r="H16" s="203"/>
      <c r="I16" s="203"/>
      <c r="J16" s="203"/>
    </row>
    <row r="17" spans="1:10">
      <c r="A17" s="202"/>
      <c r="B17" s="202"/>
      <c r="C17" s="202"/>
      <c r="D17" s="202"/>
      <c r="E17" s="202"/>
      <c r="F17" s="202"/>
      <c r="G17" s="202"/>
      <c r="H17" s="202"/>
      <c r="I17" s="202"/>
      <c r="J17" s="202"/>
    </row>
    <row r="18" spans="1:10">
      <c r="A18" s="202"/>
      <c r="B18" s="202"/>
      <c r="C18" s="202"/>
      <c r="D18" s="202"/>
      <c r="E18" s="202"/>
      <c r="F18" s="202"/>
      <c r="G18" s="202"/>
      <c r="H18" s="202"/>
      <c r="I18" s="202"/>
      <c r="J18" s="202"/>
    </row>
    <row r="19" spans="1:10">
      <c r="A19" s="202"/>
      <c r="B19" s="202"/>
      <c r="C19" s="202"/>
      <c r="D19" s="202"/>
      <c r="E19" s="202"/>
      <c r="F19" s="202"/>
      <c r="G19" s="202"/>
      <c r="H19" s="202"/>
      <c r="I19" s="202"/>
      <c r="J19" s="202"/>
    </row>
    <row r="20" spans="1:10">
      <c r="A20" s="202"/>
      <c r="B20" s="202"/>
      <c r="C20" s="202"/>
      <c r="D20" s="202"/>
      <c r="E20" s="202"/>
      <c r="F20" s="202"/>
      <c r="G20" s="202"/>
      <c r="H20" s="202"/>
      <c r="I20" s="202"/>
      <c r="J20" s="202"/>
    </row>
    <row r="21" spans="1:10">
      <c r="A21" s="202"/>
      <c r="B21" s="202"/>
      <c r="C21" s="202"/>
      <c r="D21" s="202"/>
      <c r="E21" s="202"/>
      <c r="F21" s="202"/>
      <c r="G21" s="202"/>
      <c r="H21" s="202"/>
      <c r="I21" s="202"/>
      <c r="J21" s="202"/>
    </row>
    <row r="22" spans="1:10">
      <c r="A22" s="202"/>
      <c r="B22" s="202"/>
      <c r="C22" s="202"/>
      <c r="D22" s="202"/>
      <c r="E22" s="202"/>
      <c r="F22" s="202"/>
      <c r="G22" s="202"/>
      <c r="H22" s="202"/>
      <c r="I22" s="202"/>
      <c r="J22" s="202"/>
    </row>
    <row r="23" spans="1:10">
      <c r="A23" s="202"/>
      <c r="B23" s="202"/>
      <c r="C23" s="202"/>
      <c r="D23" s="202"/>
      <c r="E23" s="202"/>
      <c r="F23" s="202"/>
      <c r="G23" s="202"/>
      <c r="H23" s="202"/>
      <c r="I23" s="202"/>
      <c r="J23" s="202"/>
    </row>
    <row r="24" spans="1:10">
      <c r="A24" s="202"/>
      <c r="B24" s="202"/>
      <c r="C24" s="202"/>
      <c r="D24" s="202"/>
      <c r="E24" s="202"/>
      <c r="F24" s="202"/>
      <c r="G24" s="202"/>
      <c r="H24" s="202"/>
      <c r="I24" s="202"/>
      <c r="J24" s="202"/>
    </row>
  </sheetData>
  <mergeCells count="24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0:J10"/>
    <mergeCell ref="A11:J11"/>
    <mergeCell ref="A12:J12"/>
    <mergeCell ref="A13:J13"/>
    <mergeCell ref="A14:J14"/>
    <mergeCell ref="A15:J15"/>
    <mergeCell ref="A21:J21"/>
    <mergeCell ref="A22:J22"/>
    <mergeCell ref="A23:J23"/>
    <mergeCell ref="A24:J24"/>
    <mergeCell ref="A16:J16"/>
    <mergeCell ref="A17:J17"/>
    <mergeCell ref="A18:J18"/>
    <mergeCell ref="A19:J19"/>
    <mergeCell ref="A20:J20"/>
  </mergeCells>
  <phoneticPr fontId="3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S26"/>
  <sheetViews>
    <sheetView topLeftCell="M1" zoomScale="130" zoomScaleNormal="130" workbookViewId="0">
      <selection activeCell="A9" sqref="A9"/>
    </sheetView>
  </sheetViews>
  <sheetFormatPr defaultColWidth="8.875" defaultRowHeight="13.5"/>
  <cols>
    <col min="1" max="1" width="36" style="54" customWidth="1"/>
    <col min="2" max="2" width="13.5" style="55" customWidth="1"/>
    <col min="3" max="3" width="11.625" style="54" customWidth="1"/>
    <col min="4" max="4" width="10.875" style="54" customWidth="1"/>
    <col min="5" max="5" width="8.75" style="54" customWidth="1"/>
    <col min="6" max="6" width="9" style="54" customWidth="1"/>
    <col min="7" max="7" width="12" style="54" customWidth="1"/>
    <col min="8" max="8" width="9.875" style="54" customWidth="1"/>
    <col min="9" max="9" width="9.25" style="54" customWidth="1"/>
    <col min="10" max="10" width="9.875" style="54" customWidth="1"/>
    <col min="11" max="11" width="6.125" style="54" customWidth="1"/>
    <col min="12" max="12" width="11.25" style="56" customWidth="1"/>
    <col min="13" max="13" width="7.5" style="54" customWidth="1"/>
    <col min="14" max="14" width="6.625" style="54" customWidth="1"/>
    <col min="15" max="23" width="5.5" style="54" customWidth="1"/>
    <col min="24" max="24" width="7.75" style="54" customWidth="1"/>
    <col min="25" max="25" width="6.75" style="54" customWidth="1"/>
    <col min="26" max="26" width="6.875" style="54" customWidth="1"/>
    <col min="27" max="31" width="5.5" style="54" customWidth="1"/>
    <col min="32" max="32" width="7.25" style="54" customWidth="1"/>
    <col min="33" max="33" width="8.5" style="54" customWidth="1"/>
    <col min="34" max="34" width="10.125" style="54" customWidth="1"/>
    <col min="35" max="35" width="8.25" style="54" customWidth="1"/>
    <col min="36" max="37" width="8" style="54" customWidth="1"/>
    <col min="38" max="38" width="7" style="54" customWidth="1"/>
    <col min="39" max="47" width="5.5" style="54" customWidth="1"/>
    <col min="48" max="48" width="7.75" style="54" customWidth="1"/>
    <col min="49" max="49" width="6.875" style="54" customWidth="1"/>
    <col min="50" max="50" width="7.875" style="54" customWidth="1"/>
    <col min="51" max="56" width="5.5" style="54" customWidth="1"/>
    <col min="57" max="57" width="7.375" style="54" customWidth="1"/>
    <col min="58" max="58" width="8.625" style="54" customWidth="1"/>
    <col min="59" max="59" width="7.5" style="54" customWidth="1"/>
    <col min="60" max="61" width="8" style="54" customWidth="1"/>
    <col min="62" max="62" width="7.75" style="54" customWidth="1"/>
    <col min="63" max="71" width="5.5" style="54" customWidth="1"/>
    <col min="72" max="72" width="9.5" style="54" customWidth="1"/>
    <col min="73" max="74" width="8.875" style="54" customWidth="1"/>
    <col min="75" max="83" width="5.5" style="54" customWidth="1"/>
    <col min="84" max="84" width="7.5" style="54" customWidth="1"/>
    <col min="85" max="85" width="9.625" style="54" customWidth="1"/>
    <col min="86" max="86" width="10.125" style="54" customWidth="1"/>
    <col min="87" max="95" width="5.5" style="54" customWidth="1"/>
    <col min="96" max="96" width="8" style="54" customWidth="1"/>
    <col min="97" max="97" width="8.25" style="54" customWidth="1"/>
    <col min="98" max="98" width="7.5" style="54" customWidth="1"/>
    <col min="99" max="122" width="5.5" style="54" customWidth="1"/>
    <col min="123" max="123" width="13.125" style="54" customWidth="1"/>
    <col min="124" max="16384" width="8.875" style="54"/>
  </cols>
  <sheetData>
    <row r="1" spans="1:123" s="53" customFormat="1" ht="13.9" customHeight="1">
      <c r="A1" s="253" t="s">
        <v>132</v>
      </c>
      <c r="B1" s="253" t="s">
        <v>15</v>
      </c>
      <c r="C1" s="253" t="s">
        <v>160</v>
      </c>
      <c r="D1" s="258" t="s">
        <v>134</v>
      </c>
      <c r="E1" s="258" t="s">
        <v>135</v>
      </c>
      <c r="F1" s="258" t="s">
        <v>16</v>
      </c>
      <c r="G1" s="258" t="s">
        <v>161</v>
      </c>
      <c r="H1" s="258" t="s">
        <v>162</v>
      </c>
      <c r="I1" s="258" t="s">
        <v>163</v>
      </c>
      <c r="J1" s="258" t="s">
        <v>137</v>
      </c>
      <c r="K1" s="258" t="s">
        <v>138</v>
      </c>
      <c r="L1" s="261" t="s">
        <v>139</v>
      </c>
      <c r="M1" s="258" t="s">
        <v>140</v>
      </c>
      <c r="N1" s="258" t="s">
        <v>141</v>
      </c>
      <c r="O1" s="253" t="s">
        <v>164</v>
      </c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 t="s">
        <v>165</v>
      </c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 t="s">
        <v>153</v>
      </c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 t="s">
        <v>154</v>
      </c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 t="s">
        <v>144</v>
      </c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 t="s">
        <v>145</v>
      </c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 t="s">
        <v>146</v>
      </c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 t="s">
        <v>166</v>
      </c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 t="s">
        <v>167</v>
      </c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9" t="s">
        <v>27</v>
      </c>
    </row>
    <row r="2" spans="1:123" s="53" customFormat="1" ht="33" customHeight="1">
      <c r="A2" s="255"/>
      <c r="B2" s="255"/>
      <c r="C2" s="255"/>
      <c r="D2" s="260"/>
      <c r="E2" s="260"/>
      <c r="F2" s="260"/>
      <c r="G2" s="260"/>
      <c r="H2" s="260"/>
      <c r="I2" s="260"/>
      <c r="J2" s="260"/>
      <c r="K2" s="260"/>
      <c r="L2" s="261"/>
      <c r="M2" s="260"/>
      <c r="N2" s="260"/>
      <c r="O2" s="39">
        <v>2009</v>
      </c>
      <c r="P2" s="39">
        <v>2010</v>
      </c>
      <c r="Q2" s="39">
        <v>2011</v>
      </c>
      <c r="R2" s="39">
        <v>2012</v>
      </c>
      <c r="S2" s="39">
        <v>2013</v>
      </c>
      <c r="T2" s="39">
        <v>2014</v>
      </c>
      <c r="U2" s="39">
        <v>2015</v>
      </c>
      <c r="V2" s="39">
        <v>2016</v>
      </c>
      <c r="W2" s="39">
        <v>2017</v>
      </c>
      <c r="X2" s="39">
        <v>2018</v>
      </c>
      <c r="Y2" s="39">
        <v>2019</v>
      </c>
      <c r="Z2" s="39">
        <v>2020</v>
      </c>
      <c r="AA2" s="39">
        <v>2009</v>
      </c>
      <c r="AB2" s="39">
        <v>2010</v>
      </c>
      <c r="AC2" s="39">
        <v>2011</v>
      </c>
      <c r="AD2" s="39">
        <v>2012</v>
      </c>
      <c r="AE2" s="39">
        <v>2013</v>
      </c>
      <c r="AF2" s="39">
        <v>2014</v>
      </c>
      <c r="AG2" s="39">
        <v>2015</v>
      </c>
      <c r="AH2" s="39">
        <v>2016</v>
      </c>
      <c r="AI2" s="39">
        <v>2017</v>
      </c>
      <c r="AJ2" s="39">
        <v>2018</v>
      </c>
      <c r="AK2" s="39">
        <v>2019</v>
      </c>
      <c r="AL2" s="39">
        <v>2020</v>
      </c>
      <c r="AM2" s="39">
        <v>2009</v>
      </c>
      <c r="AN2" s="39">
        <v>2010</v>
      </c>
      <c r="AO2" s="39">
        <v>2011</v>
      </c>
      <c r="AP2" s="39">
        <v>2012</v>
      </c>
      <c r="AQ2" s="39">
        <v>2013</v>
      </c>
      <c r="AR2" s="39">
        <v>2014</v>
      </c>
      <c r="AS2" s="39">
        <v>2015</v>
      </c>
      <c r="AT2" s="39">
        <v>2016</v>
      </c>
      <c r="AU2" s="39">
        <v>2017</v>
      </c>
      <c r="AV2" s="39">
        <v>2018</v>
      </c>
      <c r="AW2" s="39">
        <v>2019</v>
      </c>
      <c r="AX2" s="39">
        <v>2020</v>
      </c>
      <c r="AY2" s="39">
        <v>2009</v>
      </c>
      <c r="AZ2" s="39">
        <v>2010</v>
      </c>
      <c r="BA2" s="39">
        <v>2011</v>
      </c>
      <c r="BB2" s="39">
        <v>2012</v>
      </c>
      <c r="BC2" s="39">
        <v>2013</v>
      </c>
      <c r="BD2" s="39">
        <v>2014</v>
      </c>
      <c r="BE2" s="39">
        <v>2015</v>
      </c>
      <c r="BF2" s="39">
        <v>2016</v>
      </c>
      <c r="BG2" s="39">
        <v>2017</v>
      </c>
      <c r="BH2" s="39">
        <v>2018</v>
      </c>
      <c r="BI2" s="39">
        <v>2019</v>
      </c>
      <c r="BJ2" s="39">
        <v>2020</v>
      </c>
      <c r="BK2" s="39">
        <v>2009</v>
      </c>
      <c r="BL2" s="39">
        <v>2010</v>
      </c>
      <c r="BM2" s="39">
        <v>2011</v>
      </c>
      <c r="BN2" s="39">
        <v>2012</v>
      </c>
      <c r="BO2" s="39">
        <v>2013</v>
      </c>
      <c r="BP2" s="39">
        <v>2014</v>
      </c>
      <c r="BQ2" s="39">
        <v>2015</v>
      </c>
      <c r="BR2" s="39">
        <v>2016</v>
      </c>
      <c r="BS2" s="39">
        <v>2017</v>
      </c>
      <c r="BT2" s="39">
        <v>2018</v>
      </c>
      <c r="BU2" s="39">
        <v>2019</v>
      </c>
      <c r="BV2" s="39">
        <v>2020</v>
      </c>
      <c r="BW2" s="39">
        <v>2009</v>
      </c>
      <c r="BX2" s="39">
        <v>2010</v>
      </c>
      <c r="BY2" s="39">
        <v>2011</v>
      </c>
      <c r="BZ2" s="39">
        <v>2012</v>
      </c>
      <c r="CA2" s="39">
        <v>2013</v>
      </c>
      <c r="CB2" s="39">
        <v>2014</v>
      </c>
      <c r="CC2" s="39">
        <v>2015</v>
      </c>
      <c r="CD2" s="39">
        <v>2016</v>
      </c>
      <c r="CE2" s="39">
        <v>2017</v>
      </c>
      <c r="CF2" s="39">
        <v>2018</v>
      </c>
      <c r="CG2" s="39">
        <v>2019</v>
      </c>
      <c r="CH2" s="39">
        <v>2020</v>
      </c>
      <c r="CI2" s="39">
        <v>2009</v>
      </c>
      <c r="CJ2" s="39">
        <v>2010</v>
      </c>
      <c r="CK2" s="39">
        <v>2011</v>
      </c>
      <c r="CL2" s="39">
        <v>2012</v>
      </c>
      <c r="CM2" s="39">
        <v>2013</v>
      </c>
      <c r="CN2" s="39">
        <v>2014</v>
      </c>
      <c r="CO2" s="39">
        <v>2015</v>
      </c>
      <c r="CP2" s="39">
        <v>2016</v>
      </c>
      <c r="CQ2" s="39">
        <v>2017</v>
      </c>
      <c r="CR2" s="39">
        <v>2018</v>
      </c>
      <c r="CS2" s="39">
        <v>2019</v>
      </c>
      <c r="CT2" s="39">
        <v>2020</v>
      </c>
      <c r="CU2" s="39">
        <v>2009</v>
      </c>
      <c r="CV2" s="39">
        <v>2010</v>
      </c>
      <c r="CW2" s="39">
        <v>2011</v>
      </c>
      <c r="CX2" s="39">
        <v>2012</v>
      </c>
      <c r="CY2" s="39">
        <v>2013</v>
      </c>
      <c r="CZ2" s="39">
        <v>2014</v>
      </c>
      <c r="DA2" s="39">
        <v>2015</v>
      </c>
      <c r="DB2" s="39">
        <v>2016</v>
      </c>
      <c r="DC2" s="39">
        <v>2017</v>
      </c>
      <c r="DD2" s="39">
        <v>2018</v>
      </c>
      <c r="DE2" s="39">
        <v>2019</v>
      </c>
      <c r="DF2" s="39">
        <v>2020</v>
      </c>
      <c r="DG2" s="39">
        <v>2009</v>
      </c>
      <c r="DH2" s="39">
        <v>2010</v>
      </c>
      <c r="DI2" s="39">
        <v>2011</v>
      </c>
      <c r="DJ2" s="39">
        <v>2012</v>
      </c>
      <c r="DK2" s="39">
        <v>2013</v>
      </c>
      <c r="DL2" s="39">
        <v>2014</v>
      </c>
      <c r="DM2" s="39">
        <v>2015</v>
      </c>
      <c r="DN2" s="39">
        <v>2016</v>
      </c>
      <c r="DO2" s="39">
        <v>2017</v>
      </c>
      <c r="DP2" s="39">
        <v>2018</v>
      </c>
      <c r="DQ2" s="39">
        <v>2019</v>
      </c>
      <c r="DR2" s="39">
        <v>2020</v>
      </c>
      <c r="DS2" s="29" t="s">
        <v>69</v>
      </c>
    </row>
    <row r="3" spans="1:123" s="182" customFormat="1" ht="24.6" customHeight="1">
      <c r="A3" s="146" t="s">
        <v>33</v>
      </c>
      <c r="B3" s="145" t="s">
        <v>34</v>
      </c>
      <c r="C3" s="156" t="s">
        <v>169</v>
      </c>
      <c r="D3" s="178" t="s">
        <v>170</v>
      </c>
      <c r="E3" s="178" t="s">
        <v>171</v>
      </c>
      <c r="F3" s="179">
        <v>500</v>
      </c>
      <c r="G3" s="178">
        <v>61.6</v>
      </c>
      <c r="H3" s="178">
        <v>2.92</v>
      </c>
      <c r="I3" s="180" t="s">
        <v>168</v>
      </c>
      <c r="J3" s="180" t="s">
        <v>172</v>
      </c>
      <c r="K3" s="181">
        <v>2520</v>
      </c>
      <c r="L3" s="154">
        <v>43241</v>
      </c>
      <c r="M3" s="181">
        <v>3300</v>
      </c>
      <c r="N3" s="181">
        <v>1866</v>
      </c>
      <c r="O3" s="178"/>
      <c r="P3" s="178"/>
      <c r="Q3" s="178"/>
      <c r="R3" s="178"/>
      <c r="S3" s="178"/>
      <c r="T3" s="178"/>
      <c r="U3" s="178"/>
      <c r="V3" s="178"/>
      <c r="W3" s="178"/>
      <c r="X3" s="178">
        <v>27.21</v>
      </c>
      <c r="Y3" s="178">
        <v>516.54999999999995</v>
      </c>
      <c r="Z3" s="178">
        <v>656.6</v>
      </c>
      <c r="AA3" s="178"/>
      <c r="AB3" s="178"/>
      <c r="AC3" s="178"/>
      <c r="AD3" s="178"/>
      <c r="AE3" s="178"/>
      <c r="AF3" s="178"/>
      <c r="AG3" s="178"/>
      <c r="AH3" s="178"/>
      <c r="AI3" s="178"/>
      <c r="AJ3" s="178">
        <v>8.94</v>
      </c>
      <c r="AK3" s="178">
        <v>78.98</v>
      </c>
      <c r="AL3" s="178">
        <v>45.67</v>
      </c>
      <c r="AM3" s="178"/>
      <c r="AN3" s="178"/>
      <c r="AO3" s="178"/>
      <c r="AP3" s="178"/>
      <c r="AQ3" s="178"/>
      <c r="AR3" s="178"/>
      <c r="AS3" s="178"/>
      <c r="AT3" s="178"/>
      <c r="AU3" s="178"/>
      <c r="AV3" s="178">
        <v>25.22</v>
      </c>
      <c r="AW3" s="178">
        <v>294.3</v>
      </c>
      <c r="AX3" s="178">
        <v>450.59</v>
      </c>
      <c r="AY3" s="178"/>
      <c r="AZ3" s="178"/>
      <c r="BA3" s="178"/>
      <c r="BB3" s="178"/>
      <c r="BC3" s="178"/>
      <c r="BD3" s="178"/>
      <c r="BE3" s="178"/>
      <c r="BF3" s="178"/>
      <c r="BG3" s="178"/>
      <c r="BH3" s="178">
        <v>8.31</v>
      </c>
      <c r="BI3" s="178">
        <v>16.239999999999998</v>
      </c>
      <c r="BJ3" s="178">
        <v>51.76</v>
      </c>
      <c r="BK3" s="178"/>
      <c r="BL3" s="178"/>
      <c r="BM3" s="178"/>
      <c r="BN3" s="178"/>
      <c r="BO3" s="178"/>
      <c r="BP3" s="178"/>
      <c r="BQ3" s="178"/>
      <c r="BR3" s="178"/>
      <c r="BS3" s="178"/>
      <c r="BT3" s="181">
        <v>2980</v>
      </c>
      <c r="BU3" s="181">
        <v>14120</v>
      </c>
      <c r="BV3" s="181">
        <v>18680</v>
      </c>
      <c r="BW3" s="178"/>
      <c r="BX3" s="178"/>
      <c r="BY3" s="178"/>
      <c r="BZ3" s="178"/>
      <c r="CA3" s="178"/>
      <c r="CB3" s="178"/>
      <c r="CC3" s="178"/>
      <c r="CD3" s="178"/>
      <c r="CE3" s="178"/>
      <c r="CF3" s="181">
        <v>73280</v>
      </c>
      <c r="CG3" s="181">
        <v>119720</v>
      </c>
      <c r="CH3" s="181">
        <v>140900</v>
      </c>
      <c r="CI3" s="178"/>
      <c r="CJ3" s="178"/>
      <c r="CK3" s="178"/>
      <c r="CL3" s="178"/>
      <c r="CM3" s="178"/>
      <c r="CN3" s="178"/>
      <c r="CO3" s="178"/>
      <c r="CP3" s="178"/>
      <c r="CQ3" s="178"/>
      <c r="CR3" s="178">
        <v>643.45000000000005</v>
      </c>
      <c r="CS3" s="178">
        <v>854.53</v>
      </c>
      <c r="CT3" s="178">
        <v>943.24</v>
      </c>
      <c r="CU3" s="178"/>
      <c r="CV3" s="178"/>
      <c r="CW3" s="178"/>
      <c r="CX3" s="178"/>
      <c r="CY3" s="178"/>
      <c r="CZ3" s="179"/>
      <c r="DA3" s="179"/>
      <c r="DB3" s="179"/>
      <c r="DC3" s="179"/>
      <c r="DD3" s="179">
        <v>0</v>
      </c>
      <c r="DE3" s="179">
        <v>0</v>
      </c>
      <c r="DF3" s="179">
        <v>0</v>
      </c>
      <c r="DG3" s="178"/>
      <c r="DH3" s="178"/>
      <c r="DI3" s="178"/>
      <c r="DJ3" s="178"/>
      <c r="DK3" s="179"/>
      <c r="DL3" s="179"/>
      <c r="DM3" s="179"/>
      <c r="DN3" s="179"/>
      <c r="DO3" s="179"/>
      <c r="DP3" s="179">
        <v>0</v>
      </c>
      <c r="DQ3" s="179">
        <v>0</v>
      </c>
      <c r="DR3" s="179">
        <v>0</v>
      </c>
      <c r="DS3" s="150"/>
    </row>
    <row r="4" spans="1:123" s="182" customFormat="1" ht="24.6" customHeight="1">
      <c r="A4" s="146" t="s">
        <v>33</v>
      </c>
      <c r="B4" s="145" t="s">
        <v>34</v>
      </c>
      <c r="C4" s="156" t="s">
        <v>173</v>
      </c>
      <c r="D4" s="178" t="s">
        <v>170</v>
      </c>
      <c r="E4" s="178" t="s">
        <v>171</v>
      </c>
      <c r="F4" s="179">
        <v>500</v>
      </c>
      <c r="G4" s="178">
        <v>61.6</v>
      </c>
      <c r="H4" s="178">
        <v>2.92</v>
      </c>
      <c r="I4" s="180" t="s">
        <v>168</v>
      </c>
      <c r="J4" s="180" t="s">
        <v>172</v>
      </c>
      <c r="K4" s="181">
        <v>2520</v>
      </c>
      <c r="L4" s="154">
        <v>43241</v>
      </c>
      <c r="M4" s="181">
        <v>3300</v>
      </c>
      <c r="N4" s="181">
        <v>1866</v>
      </c>
      <c r="O4" s="178"/>
      <c r="P4" s="178"/>
      <c r="Q4" s="178"/>
      <c r="R4" s="178"/>
      <c r="S4" s="178"/>
      <c r="T4" s="178"/>
      <c r="U4" s="178"/>
      <c r="V4" s="178"/>
      <c r="W4" s="178"/>
      <c r="X4" s="178">
        <v>527.72</v>
      </c>
      <c r="Y4" s="178">
        <v>486.11</v>
      </c>
      <c r="Z4" s="178">
        <v>656.6</v>
      </c>
      <c r="AA4" s="178"/>
      <c r="AB4" s="178"/>
      <c r="AC4" s="178"/>
      <c r="AD4" s="178"/>
      <c r="AE4" s="178"/>
      <c r="AF4" s="178"/>
      <c r="AG4" s="178"/>
      <c r="AH4" s="178"/>
      <c r="AI4" s="178"/>
      <c r="AJ4" s="178">
        <v>74.08</v>
      </c>
      <c r="AK4" s="178">
        <v>78.13</v>
      </c>
      <c r="AL4" s="178">
        <v>43.64</v>
      </c>
      <c r="AM4" s="178"/>
      <c r="AN4" s="178"/>
      <c r="AO4" s="178"/>
      <c r="AP4" s="178"/>
      <c r="AQ4" s="178"/>
      <c r="AR4" s="178"/>
      <c r="AS4" s="178"/>
      <c r="AT4" s="178"/>
      <c r="AU4" s="178"/>
      <c r="AV4" s="178">
        <v>489.15</v>
      </c>
      <c r="AW4" s="178">
        <v>295.32</v>
      </c>
      <c r="AX4" s="178">
        <v>451.6</v>
      </c>
      <c r="AY4" s="178"/>
      <c r="AZ4" s="178"/>
      <c r="BA4" s="178"/>
      <c r="BB4" s="178"/>
      <c r="BC4" s="178"/>
      <c r="BD4" s="178"/>
      <c r="BE4" s="178"/>
      <c r="BF4" s="178"/>
      <c r="BG4" s="178"/>
      <c r="BH4" s="178">
        <v>23.33</v>
      </c>
      <c r="BI4" s="178">
        <v>15.22</v>
      </c>
      <c r="BJ4" s="178">
        <v>5.07</v>
      </c>
      <c r="BK4" s="178"/>
      <c r="BL4" s="178"/>
      <c r="BM4" s="178"/>
      <c r="BN4" s="178"/>
      <c r="BO4" s="178"/>
      <c r="BP4" s="178"/>
      <c r="BQ4" s="178"/>
      <c r="BR4" s="178"/>
      <c r="BS4" s="178"/>
      <c r="BT4" s="181">
        <v>3600</v>
      </c>
      <c r="BU4" s="181">
        <v>14240</v>
      </c>
      <c r="BV4" s="181">
        <v>18860</v>
      </c>
      <c r="BW4" s="178"/>
      <c r="BX4" s="178"/>
      <c r="BY4" s="178"/>
      <c r="BZ4" s="178"/>
      <c r="CA4" s="178"/>
      <c r="CB4" s="178"/>
      <c r="CC4" s="178"/>
      <c r="CD4" s="178"/>
      <c r="CE4" s="178"/>
      <c r="CF4" s="181">
        <v>73180</v>
      </c>
      <c r="CG4" s="181">
        <v>119340</v>
      </c>
      <c r="CH4" s="181">
        <v>140680</v>
      </c>
      <c r="CI4" s="178"/>
      <c r="CJ4" s="178"/>
      <c r="CK4" s="178"/>
      <c r="CL4" s="178"/>
      <c r="CM4" s="178"/>
      <c r="CN4" s="178"/>
      <c r="CO4" s="178"/>
      <c r="CP4" s="178"/>
      <c r="CQ4" s="178"/>
      <c r="CR4" s="178">
        <v>640.32000000000005</v>
      </c>
      <c r="CS4" s="178">
        <v>845.64</v>
      </c>
      <c r="CT4" s="178">
        <v>932.45</v>
      </c>
      <c r="CU4" s="178"/>
      <c r="CV4" s="178"/>
      <c r="CW4" s="178"/>
      <c r="CX4" s="178"/>
      <c r="CY4" s="178"/>
      <c r="CZ4" s="179"/>
      <c r="DA4" s="179"/>
      <c r="DB4" s="179"/>
      <c r="DC4" s="179"/>
      <c r="DD4" s="179">
        <v>0</v>
      </c>
      <c r="DE4" s="179">
        <v>0</v>
      </c>
      <c r="DF4" s="179">
        <v>0</v>
      </c>
      <c r="DG4" s="178"/>
      <c r="DH4" s="178"/>
      <c r="DI4" s="178"/>
      <c r="DJ4" s="178"/>
      <c r="DK4" s="179"/>
      <c r="DL4" s="179"/>
      <c r="DM4" s="179"/>
      <c r="DN4" s="179"/>
      <c r="DO4" s="179"/>
      <c r="DP4" s="179">
        <v>0</v>
      </c>
      <c r="DQ4" s="179">
        <v>0</v>
      </c>
      <c r="DR4" s="179">
        <v>0</v>
      </c>
      <c r="DS4" s="150"/>
    </row>
    <row r="5" spans="1:123" s="182" customFormat="1" ht="24.6" customHeight="1">
      <c r="A5" s="146" t="s">
        <v>33</v>
      </c>
      <c r="B5" s="145" t="s">
        <v>34</v>
      </c>
      <c r="C5" s="156" t="s">
        <v>174</v>
      </c>
      <c r="D5" s="178" t="s">
        <v>170</v>
      </c>
      <c r="E5" s="178" t="s">
        <v>175</v>
      </c>
      <c r="F5" s="179">
        <v>500</v>
      </c>
      <c r="G5" s="178">
        <v>31.3</v>
      </c>
      <c r="H5" s="178">
        <v>3.38</v>
      </c>
      <c r="I5" s="180" t="s">
        <v>168</v>
      </c>
      <c r="J5" s="180" t="s">
        <v>172</v>
      </c>
      <c r="K5" s="181">
        <v>2520</v>
      </c>
      <c r="L5" s="154">
        <v>43241</v>
      </c>
      <c r="M5" s="181">
        <v>3300</v>
      </c>
      <c r="N5" s="181">
        <v>1866</v>
      </c>
      <c r="O5" s="178"/>
      <c r="P5" s="178"/>
      <c r="Q5" s="178"/>
      <c r="R5" s="178"/>
      <c r="S5" s="178"/>
      <c r="T5" s="178"/>
      <c r="U5" s="178"/>
      <c r="V5" s="178"/>
      <c r="W5" s="178"/>
      <c r="X5" s="178">
        <v>481.82</v>
      </c>
      <c r="Y5" s="178">
        <v>389.59</v>
      </c>
      <c r="Z5" s="178">
        <v>543.23</v>
      </c>
      <c r="AA5" s="178"/>
      <c r="AB5" s="178"/>
      <c r="AC5" s="178"/>
      <c r="AD5" s="178"/>
      <c r="AE5" s="178"/>
      <c r="AF5" s="178"/>
      <c r="AG5" s="178"/>
      <c r="AH5" s="178"/>
      <c r="AI5" s="178"/>
      <c r="AJ5" s="178">
        <v>136.19999999999999</v>
      </c>
      <c r="AK5" s="178">
        <v>50.77</v>
      </c>
      <c r="AL5" s="178">
        <v>77.87</v>
      </c>
      <c r="AM5" s="178"/>
      <c r="AN5" s="178"/>
      <c r="AO5" s="178"/>
      <c r="AP5" s="178"/>
      <c r="AQ5" s="178"/>
      <c r="AR5" s="178"/>
      <c r="AS5" s="178"/>
      <c r="AT5" s="178"/>
      <c r="AU5" s="178"/>
      <c r="AV5" s="178">
        <v>274.67</v>
      </c>
      <c r="AW5" s="178">
        <v>206.64</v>
      </c>
      <c r="AX5" s="178">
        <v>375.32</v>
      </c>
      <c r="AY5" s="178"/>
      <c r="AZ5" s="178"/>
      <c r="BA5" s="178"/>
      <c r="BB5" s="178"/>
      <c r="BC5" s="178"/>
      <c r="BD5" s="178"/>
      <c r="BE5" s="178"/>
      <c r="BF5" s="178"/>
      <c r="BG5" s="178"/>
      <c r="BH5" s="178">
        <v>18.43</v>
      </c>
      <c r="BI5" s="178">
        <v>45.43</v>
      </c>
      <c r="BJ5" s="178">
        <v>13.78</v>
      </c>
      <c r="BK5" s="178"/>
      <c r="BL5" s="178"/>
      <c r="BM5" s="178"/>
      <c r="BN5" s="178"/>
      <c r="BO5" s="178"/>
      <c r="BP5" s="178"/>
      <c r="BQ5" s="178"/>
      <c r="BR5" s="178"/>
      <c r="BS5" s="178"/>
      <c r="BT5" s="181">
        <v>28280</v>
      </c>
      <c r="BU5" s="181">
        <v>40720</v>
      </c>
      <c r="BV5" s="181">
        <v>61980</v>
      </c>
      <c r="BW5" s="178"/>
      <c r="BX5" s="178"/>
      <c r="BY5" s="178"/>
      <c r="BZ5" s="178"/>
      <c r="CA5" s="178"/>
      <c r="CB5" s="178"/>
      <c r="CC5" s="178"/>
      <c r="CD5" s="178"/>
      <c r="CE5" s="178"/>
      <c r="CF5" s="181">
        <v>28420</v>
      </c>
      <c r="CG5" s="181">
        <v>62900</v>
      </c>
      <c r="CH5" s="181">
        <v>75800</v>
      </c>
      <c r="CI5" s="178"/>
      <c r="CJ5" s="178"/>
      <c r="CK5" s="178"/>
      <c r="CL5" s="178"/>
      <c r="CM5" s="178"/>
      <c r="CN5" s="178"/>
      <c r="CO5" s="178"/>
      <c r="CP5" s="178"/>
      <c r="CQ5" s="178"/>
      <c r="CR5" s="178">
        <v>494.32</v>
      </c>
      <c r="CS5" s="178">
        <v>584.22</v>
      </c>
      <c r="CT5" s="178">
        <v>605.42999999999995</v>
      </c>
      <c r="CU5" s="178"/>
      <c r="CV5" s="178"/>
      <c r="CW5" s="178"/>
      <c r="CX5" s="178"/>
      <c r="CY5" s="178"/>
      <c r="CZ5" s="179"/>
      <c r="DA5" s="179"/>
      <c r="DB5" s="179"/>
      <c r="DC5" s="179"/>
      <c r="DD5" s="179">
        <v>0</v>
      </c>
      <c r="DE5" s="179">
        <v>0</v>
      </c>
      <c r="DF5" s="179">
        <v>0</v>
      </c>
      <c r="DG5" s="178"/>
      <c r="DH5" s="178"/>
      <c r="DI5" s="178"/>
      <c r="DJ5" s="178"/>
      <c r="DK5" s="179"/>
      <c r="DL5" s="179"/>
      <c r="DM5" s="179"/>
      <c r="DN5" s="179"/>
      <c r="DO5" s="179"/>
      <c r="DP5" s="179">
        <v>0</v>
      </c>
      <c r="DQ5" s="179">
        <v>0</v>
      </c>
      <c r="DR5" s="179">
        <v>0</v>
      </c>
      <c r="DS5" s="150"/>
    </row>
    <row r="6" spans="1:123" s="182" customFormat="1" ht="24.6" customHeight="1">
      <c r="A6" s="146" t="s">
        <v>33</v>
      </c>
      <c r="B6" s="145" t="s">
        <v>34</v>
      </c>
      <c r="C6" s="170" t="s">
        <v>176</v>
      </c>
      <c r="D6" s="183" t="s">
        <v>170</v>
      </c>
      <c r="E6" s="183" t="s">
        <v>175</v>
      </c>
      <c r="F6" s="184">
        <v>500</v>
      </c>
      <c r="G6" s="183">
        <v>31.3</v>
      </c>
      <c r="H6" s="183">
        <v>3.38</v>
      </c>
      <c r="I6" s="185" t="s">
        <v>168</v>
      </c>
      <c r="J6" s="185" t="s">
        <v>172</v>
      </c>
      <c r="K6" s="186">
        <v>2520</v>
      </c>
      <c r="L6" s="171">
        <v>43241</v>
      </c>
      <c r="M6" s="186">
        <v>3300</v>
      </c>
      <c r="N6" s="186">
        <v>1866</v>
      </c>
      <c r="O6" s="183"/>
      <c r="P6" s="183"/>
      <c r="Q6" s="183"/>
      <c r="R6" s="183"/>
      <c r="S6" s="183"/>
      <c r="T6" s="183"/>
      <c r="U6" s="183"/>
      <c r="V6" s="183"/>
      <c r="W6" s="183"/>
      <c r="X6" s="183">
        <v>451.51</v>
      </c>
      <c r="Y6" s="183">
        <v>392.59</v>
      </c>
      <c r="Z6" s="183">
        <v>542.79999999999995</v>
      </c>
      <c r="AA6" s="183"/>
      <c r="AB6" s="183"/>
      <c r="AC6" s="183"/>
      <c r="AD6" s="183"/>
      <c r="AE6" s="183"/>
      <c r="AF6" s="183"/>
      <c r="AG6" s="183"/>
      <c r="AH6" s="183"/>
      <c r="AI6" s="183"/>
      <c r="AJ6" s="183">
        <v>80.930000000000007</v>
      </c>
      <c r="AK6" s="183" t="s">
        <v>177</v>
      </c>
      <c r="AL6" s="183">
        <v>81.16</v>
      </c>
      <c r="AM6" s="183"/>
      <c r="AN6" s="183"/>
      <c r="AO6" s="183"/>
      <c r="AP6" s="183"/>
      <c r="AQ6" s="183"/>
      <c r="AR6" s="183"/>
      <c r="AS6" s="183"/>
      <c r="AT6" s="183"/>
      <c r="AU6" s="183"/>
      <c r="AV6" s="183">
        <v>376.86</v>
      </c>
      <c r="AW6" s="183">
        <v>110.15</v>
      </c>
      <c r="AX6" s="183">
        <v>275.47000000000003</v>
      </c>
      <c r="AY6" s="183"/>
      <c r="AZ6" s="183"/>
      <c r="BA6" s="183"/>
      <c r="BB6" s="183"/>
      <c r="BC6" s="183"/>
      <c r="BD6" s="183"/>
      <c r="BE6" s="183"/>
      <c r="BF6" s="183"/>
      <c r="BG6" s="183"/>
      <c r="BH6" s="183">
        <v>12.91</v>
      </c>
      <c r="BI6" s="183">
        <v>25.43</v>
      </c>
      <c r="BJ6" s="183">
        <v>56.43</v>
      </c>
      <c r="BK6" s="183"/>
      <c r="BL6" s="183"/>
      <c r="BM6" s="183"/>
      <c r="BN6" s="183"/>
      <c r="BO6" s="183"/>
      <c r="BP6" s="183"/>
      <c r="BQ6" s="183"/>
      <c r="BR6" s="183"/>
      <c r="BS6" s="183"/>
      <c r="BT6" s="186">
        <v>28220</v>
      </c>
      <c r="BU6" s="186">
        <v>40620</v>
      </c>
      <c r="BV6" s="186">
        <v>61860</v>
      </c>
      <c r="BW6" s="183"/>
      <c r="BX6" s="183"/>
      <c r="BY6" s="183"/>
      <c r="BZ6" s="183"/>
      <c r="CA6" s="183"/>
      <c r="CB6" s="183"/>
      <c r="CC6" s="183"/>
      <c r="CD6" s="183"/>
      <c r="CE6" s="183"/>
      <c r="CF6" s="186">
        <v>28400</v>
      </c>
      <c r="CG6" s="186">
        <v>62800</v>
      </c>
      <c r="CH6" s="186">
        <v>75720</v>
      </c>
      <c r="CI6" s="183"/>
      <c r="CJ6" s="183"/>
      <c r="CK6" s="183"/>
      <c r="CL6" s="183"/>
      <c r="CM6" s="183"/>
      <c r="CN6" s="183"/>
      <c r="CO6" s="183"/>
      <c r="CP6" s="183"/>
      <c r="CQ6" s="183"/>
      <c r="CR6" s="183">
        <v>485.5</v>
      </c>
      <c r="CS6" s="183">
        <v>580.42999999999995</v>
      </c>
      <c r="CT6" s="183">
        <v>600.23</v>
      </c>
      <c r="CU6" s="183"/>
      <c r="CV6" s="183"/>
      <c r="CW6" s="183"/>
      <c r="CX6" s="183"/>
      <c r="CY6" s="183"/>
      <c r="CZ6" s="184"/>
      <c r="DA6" s="184"/>
      <c r="DB6" s="184"/>
      <c r="DC6" s="184"/>
      <c r="DD6" s="184">
        <v>0</v>
      </c>
      <c r="DE6" s="184">
        <v>0</v>
      </c>
      <c r="DF6" s="184">
        <v>0</v>
      </c>
      <c r="DG6" s="183"/>
      <c r="DH6" s="183"/>
      <c r="DI6" s="183"/>
      <c r="DJ6" s="183"/>
      <c r="DK6" s="184"/>
      <c r="DL6" s="184"/>
      <c r="DM6" s="184"/>
      <c r="DN6" s="184"/>
      <c r="DO6" s="184"/>
      <c r="DP6" s="184">
        <v>0</v>
      </c>
      <c r="DQ6" s="184">
        <v>0</v>
      </c>
      <c r="DR6" s="184">
        <v>0</v>
      </c>
      <c r="DS6" s="187"/>
    </row>
    <row r="7" spans="1:123" s="64" customFormat="1" ht="24" customHeight="1">
      <c r="A7" s="14"/>
      <c r="B7" s="15"/>
      <c r="C7" s="57"/>
      <c r="D7" s="57"/>
      <c r="E7" s="57"/>
      <c r="F7" s="57"/>
      <c r="G7" s="57"/>
      <c r="H7" s="57"/>
      <c r="I7" s="57"/>
      <c r="J7" s="57"/>
      <c r="K7" s="57"/>
      <c r="L7" s="67"/>
      <c r="M7" s="57"/>
      <c r="N7" s="57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</row>
    <row r="8" spans="1:123" s="64" customFormat="1" ht="24" customHeight="1">
      <c r="A8" s="14"/>
      <c r="B8" s="15"/>
      <c r="C8" s="57"/>
      <c r="D8" s="57"/>
      <c r="E8" s="57"/>
      <c r="F8" s="57"/>
      <c r="G8" s="57"/>
      <c r="H8" s="57"/>
      <c r="I8" s="57"/>
      <c r="J8" s="57"/>
      <c r="K8" s="57"/>
      <c r="L8" s="67"/>
      <c r="M8" s="57"/>
      <c r="N8" s="57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</row>
    <row r="9" spans="1:123" s="64" customFormat="1" ht="24" customHeight="1">
      <c r="A9" s="14"/>
      <c r="B9" s="15"/>
      <c r="C9" s="57"/>
      <c r="D9" s="57"/>
      <c r="E9" s="57"/>
      <c r="F9" s="57"/>
      <c r="G9" s="57"/>
      <c r="H9" s="57"/>
      <c r="I9" s="57"/>
      <c r="J9" s="57"/>
      <c r="K9" s="57"/>
      <c r="L9" s="67"/>
      <c r="M9" s="57"/>
      <c r="N9" s="57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</row>
    <row r="10" spans="1:123" s="64" customFormat="1" ht="24" customHeight="1">
      <c r="A10" s="14"/>
      <c r="B10" s="15"/>
      <c r="C10" s="57"/>
      <c r="D10" s="57"/>
      <c r="E10" s="57"/>
      <c r="F10" s="57"/>
      <c r="G10" s="57"/>
      <c r="H10" s="57"/>
      <c r="I10" s="57"/>
      <c r="J10" s="57"/>
      <c r="K10" s="57"/>
      <c r="L10" s="67"/>
      <c r="M10" s="57"/>
      <c r="N10" s="57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68"/>
      <c r="CS10" s="68"/>
      <c r="CT10" s="68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</row>
    <row r="11" spans="1:123" s="64" customFormat="1" ht="24" customHeight="1">
      <c r="A11" s="14"/>
      <c r="B11" s="15"/>
      <c r="C11" s="57"/>
      <c r="D11" s="57"/>
      <c r="E11" s="57"/>
      <c r="F11" s="57"/>
      <c r="G11" s="57"/>
      <c r="H11" s="57"/>
      <c r="I11" s="57"/>
      <c r="J11" s="57"/>
      <c r="K11" s="57"/>
      <c r="L11" s="67"/>
      <c r="M11" s="57"/>
      <c r="N11" s="57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68"/>
      <c r="CS11" s="68"/>
      <c r="CT11" s="68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</row>
    <row r="12" spans="1:123" s="64" customFormat="1" ht="24" customHeight="1">
      <c r="A12" s="14"/>
      <c r="B12" s="15"/>
      <c r="C12" s="57"/>
      <c r="D12" s="57"/>
      <c r="E12" s="57"/>
      <c r="F12" s="57"/>
      <c r="G12" s="57"/>
      <c r="H12" s="57"/>
      <c r="I12" s="57"/>
      <c r="J12" s="57"/>
      <c r="K12" s="57"/>
      <c r="L12" s="67"/>
      <c r="M12" s="57"/>
      <c r="N12" s="57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68"/>
      <c r="CS12" s="68"/>
      <c r="CT12" s="68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</row>
    <row r="13" spans="1:123" s="64" customFormat="1" ht="24" customHeight="1">
      <c r="A13" s="14"/>
      <c r="B13" s="15"/>
      <c r="C13" s="57"/>
      <c r="D13" s="57"/>
      <c r="E13" s="57"/>
      <c r="F13" s="57"/>
      <c r="G13" s="57"/>
      <c r="H13" s="57"/>
      <c r="I13" s="57"/>
      <c r="J13" s="57"/>
      <c r="K13" s="57"/>
      <c r="L13" s="67"/>
      <c r="M13" s="57"/>
      <c r="N13" s="57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</row>
    <row r="14" spans="1:123" s="64" customFormat="1" ht="24" customHeight="1">
      <c r="A14" s="14"/>
      <c r="B14" s="15"/>
      <c r="C14" s="57"/>
      <c r="D14" s="57"/>
      <c r="E14" s="57"/>
      <c r="F14" s="57"/>
      <c r="G14" s="57"/>
      <c r="H14" s="57"/>
      <c r="I14" s="57"/>
      <c r="J14" s="57"/>
      <c r="K14" s="57"/>
      <c r="L14" s="67"/>
      <c r="M14" s="57"/>
      <c r="N14" s="57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</row>
    <row r="15" spans="1:123" s="64" customFormat="1" ht="24" customHeight="1">
      <c r="A15" s="14"/>
      <c r="B15" s="15"/>
      <c r="C15" s="57"/>
      <c r="D15" s="57"/>
      <c r="E15" s="57"/>
      <c r="F15" s="57"/>
      <c r="G15" s="57"/>
      <c r="H15" s="57"/>
      <c r="I15" s="57"/>
      <c r="J15" s="57"/>
      <c r="K15" s="57"/>
      <c r="L15" s="67"/>
      <c r="M15" s="57"/>
      <c r="N15" s="57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</row>
    <row r="16" spans="1:123" s="64" customFormat="1" ht="24" customHeight="1">
      <c r="A16" s="14"/>
      <c r="B16" s="15"/>
      <c r="C16" s="57"/>
      <c r="D16" s="57"/>
      <c r="E16" s="57"/>
      <c r="F16" s="57"/>
      <c r="G16" s="57"/>
      <c r="H16" s="57"/>
      <c r="I16" s="57"/>
      <c r="J16" s="57"/>
      <c r="K16" s="57"/>
      <c r="L16" s="67"/>
      <c r="M16" s="57"/>
      <c r="N16" s="57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</row>
    <row r="17" spans="1:123" s="64" customFormat="1" ht="24" customHeight="1">
      <c r="A17" s="14"/>
      <c r="B17" s="15"/>
      <c r="C17" s="57"/>
      <c r="D17" s="57"/>
      <c r="E17" s="57"/>
      <c r="F17" s="57"/>
      <c r="G17" s="57"/>
      <c r="H17" s="57"/>
      <c r="I17" s="57"/>
      <c r="J17" s="57"/>
      <c r="K17" s="57"/>
      <c r="L17" s="67"/>
      <c r="M17" s="57"/>
      <c r="N17" s="57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</row>
    <row r="22" spans="1:123">
      <c r="B22" s="54"/>
    </row>
    <row r="23" spans="1:123">
      <c r="B23" s="54"/>
    </row>
    <row r="24" spans="1:123">
      <c r="B24" s="54"/>
    </row>
    <row r="25" spans="1:123">
      <c r="B25" s="54"/>
    </row>
    <row r="26" spans="1:123">
      <c r="B26" s="54"/>
    </row>
  </sheetData>
  <mergeCells count="23">
    <mergeCell ref="DG1:DR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O1:Z1"/>
    <mergeCell ref="AA1:AL1"/>
    <mergeCell ref="AM1:AX1"/>
    <mergeCell ref="M1:M2"/>
    <mergeCell ref="N1:N2"/>
    <mergeCell ref="BW1:CH1"/>
    <mergeCell ref="CI1:CT1"/>
    <mergeCell ref="CU1:DF1"/>
    <mergeCell ref="AY1:BJ1"/>
    <mergeCell ref="BK1:BV1"/>
  </mergeCells>
  <phoneticPr fontId="33" type="noConversion"/>
  <dataValidations count="1">
    <dataValidation type="list" allowBlank="1" showInputMessage="1" showErrorMessage="1" sqref="K2" xr:uid="{00000000-0002-0000-0900-000000000000}">
      <formula1>"市辖供电区,县域供电区"</formula1>
    </dataValidation>
  </dataValidations>
  <pageMargins left="0.69930555555555596" right="0.69930555555555596" top="0.75" bottom="0.75" header="0.297916666666667" footer="0.297916666666667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K22"/>
  <sheetViews>
    <sheetView zoomScale="82" zoomScaleNormal="130" workbookViewId="0">
      <selection activeCell="C15" sqref="C15"/>
    </sheetView>
  </sheetViews>
  <sheetFormatPr defaultColWidth="8.875" defaultRowHeight="13.5"/>
  <cols>
    <col min="1" max="1" width="39.875" style="54" customWidth="1"/>
    <col min="2" max="2" width="17.375" style="55" customWidth="1"/>
    <col min="3" max="3" width="24" style="54" customWidth="1"/>
    <col min="4" max="5" width="13" style="54" customWidth="1"/>
    <col min="6" max="6" width="9" style="54" customWidth="1"/>
    <col min="7" max="7" width="13" style="54" customWidth="1"/>
    <col min="8" max="8" width="12.75" style="56" customWidth="1"/>
    <col min="9" max="9" width="11.875" style="54" customWidth="1"/>
    <col min="10" max="10" width="11.25" style="54" customWidth="1"/>
    <col min="11" max="13" width="5.5" style="54" customWidth="1"/>
    <col min="14" max="14" width="10.25" style="54" customWidth="1"/>
    <col min="15" max="15" width="10.625" style="54" customWidth="1"/>
    <col min="16" max="16" width="8.625" style="54" customWidth="1"/>
    <col min="17" max="17" width="8" style="54" customWidth="1"/>
    <col min="18" max="18" width="7.5" style="54" customWidth="1"/>
    <col min="19" max="19" width="11" style="54" customWidth="1"/>
    <col min="20" max="20" width="10.75" style="54" customWidth="1"/>
    <col min="21" max="21" width="8.25" style="54" customWidth="1"/>
    <col min="22" max="22" width="6.75" style="54" customWidth="1"/>
    <col min="23" max="23" width="7.5" style="54" customWidth="1"/>
    <col min="24" max="24" width="8.75" style="54" customWidth="1"/>
    <col min="25" max="25" width="9.625" style="54" customWidth="1"/>
    <col min="26" max="26" width="7.25" style="54" customWidth="1"/>
    <col min="27" max="27" width="8.5" style="54" customWidth="1"/>
    <col min="28" max="28" width="10.125" style="54" customWidth="1"/>
    <col min="29" max="29" width="8.25" style="54" customWidth="1"/>
    <col min="30" max="31" width="8" style="54" customWidth="1"/>
    <col min="32" max="32" width="7" style="54" customWidth="1"/>
    <col min="33" max="33" width="7.75" style="54" customWidth="1"/>
    <col min="34" max="34" width="9.5" style="54" customWidth="1"/>
    <col min="35" max="47" width="5.5" style="54" customWidth="1"/>
    <col min="48" max="48" width="7.375" style="54" customWidth="1"/>
    <col min="49" max="49" width="8.625" style="54" customWidth="1"/>
    <col min="50" max="50" width="7.5" style="54" customWidth="1"/>
    <col min="51" max="52" width="8" style="54" customWidth="1"/>
    <col min="53" max="53" width="7.75" style="54" customWidth="1"/>
    <col min="54" max="86" width="5.5" style="54" customWidth="1"/>
    <col min="87" max="87" width="8" style="54" customWidth="1"/>
    <col min="88" max="88" width="8.25" style="54" customWidth="1"/>
    <col min="89" max="89" width="7.5" style="54" customWidth="1"/>
    <col min="90" max="113" width="5.5" style="54" customWidth="1"/>
    <col min="114" max="114" width="13.125" style="54" customWidth="1"/>
    <col min="115" max="16384" width="8.875" style="54"/>
  </cols>
  <sheetData>
    <row r="1" spans="1:89" s="53" customFormat="1" ht="13.9" customHeight="1">
      <c r="A1" s="253" t="s">
        <v>132</v>
      </c>
      <c r="B1" s="253" t="s">
        <v>15</v>
      </c>
      <c r="C1" s="253" t="s">
        <v>178</v>
      </c>
      <c r="D1" s="253" t="s">
        <v>134</v>
      </c>
      <c r="E1" s="253" t="s">
        <v>135</v>
      </c>
      <c r="F1" s="253" t="s">
        <v>16</v>
      </c>
      <c r="G1" s="253" t="s">
        <v>179</v>
      </c>
      <c r="H1" s="262" t="s">
        <v>139</v>
      </c>
      <c r="I1" s="258" t="s">
        <v>164</v>
      </c>
      <c r="J1" s="258"/>
      <c r="K1" s="258"/>
      <c r="L1" s="258"/>
      <c r="M1" s="258"/>
      <c r="N1" s="258" t="s">
        <v>165</v>
      </c>
      <c r="O1" s="258"/>
      <c r="P1" s="258"/>
      <c r="Q1" s="258"/>
      <c r="R1" s="258"/>
      <c r="S1" s="258" t="s">
        <v>153</v>
      </c>
      <c r="T1" s="258"/>
      <c r="U1" s="258"/>
      <c r="V1" s="258"/>
      <c r="W1" s="258"/>
      <c r="X1" s="258" t="s">
        <v>154</v>
      </c>
      <c r="Y1" s="258"/>
      <c r="Z1" s="258"/>
      <c r="AA1" s="258"/>
      <c r="AB1" s="258"/>
      <c r="AC1" s="258" t="s">
        <v>144</v>
      </c>
      <c r="AD1" s="258"/>
      <c r="AE1" s="258"/>
      <c r="AF1" s="258" t="s">
        <v>145</v>
      </c>
      <c r="AG1" s="258"/>
      <c r="AH1" s="258"/>
    </row>
    <row r="2" spans="1:89" s="53" customFormat="1" ht="33" customHeight="1">
      <c r="A2" s="255"/>
      <c r="B2" s="255"/>
      <c r="C2" s="255"/>
      <c r="D2" s="255"/>
      <c r="E2" s="255"/>
      <c r="F2" s="255"/>
      <c r="G2" s="255"/>
      <c r="H2" s="262"/>
      <c r="I2" s="39" t="s">
        <v>180</v>
      </c>
      <c r="J2" s="39" t="s">
        <v>181</v>
      </c>
      <c r="K2" s="39">
        <v>2018</v>
      </c>
      <c r="L2" s="39">
        <v>2019</v>
      </c>
      <c r="M2" s="39">
        <v>2020</v>
      </c>
      <c r="N2" s="39" t="s">
        <v>180</v>
      </c>
      <c r="O2" s="39" t="s">
        <v>181</v>
      </c>
      <c r="P2" s="39">
        <v>2018</v>
      </c>
      <c r="Q2" s="39">
        <v>2019</v>
      </c>
      <c r="R2" s="39">
        <v>2020</v>
      </c>
      <c r="S2" s="39" t="s">
        <v>180</v>
      </c>
      <c r="T2" s="39" t="s">
        <v>181</v>
      </c>
      <c r="U2" s="39">
        <v>2018</v>
      </c>
      <c r="V2" s="39">
        <v>2019</v>
      </c>
      <c r="W2" s="39">
        <v>2020</v>
      </c>
      <c r="X2" s="39" t="s">
        <v>180</v>
      </c>
      <c r="Y2" s="39" t="s">
        <v>181</v>
      </c>
      <c r="Z2" s="39">
        <v>2018</v>
      </c>
      <c r="AA2" s="39">
        <v>2019</v>
      </c>
      <c r="AB2" s="39">
        <v>2020</v>
      </c>
      <c r="AC2" s="39">
        <v>2018</v>
      </c>
      <c r="AD2" s="39">
        <v>2019</v>
      </c>
      <c r="AE2" s="39">
        <v>2020</v>
      </c>
      <c r="AF2" s="39">
        <v>2018</v>
      </c>
      <c r="AG2" s="39">
        <v>2019</v>
      </c>
      <c r="AH2" s="39">
        <v>2020</v>
      </c>
    </row>
    <row r="3" spans="1:89" s="153" customFormat="1" ht="24.6" customHeight="1">
      <c r="A3" s="156" t="s">
        <v>182</v>
      </c>
      <c r="B3" s="145" t="s">
        <v>267</v>
      </c>
      <c r="C3" s="188" t="s">
        <v>183</v>
      </c>
      <c r="D3" s="178" t="s">
        <v>184</v>
      </c>
      <c r="E3" s="178" t="s">
        <v>185</v>
      </c>
      <c r="F3" s="179">
        <v>500</v>
      </c>
      <c r="G3" s="178">
        <v>28</v>
      </c>
      <c r="H3" s="154">
        <v>43267</v>
      </c>
      <c r="I3" s="150">
        <v>1451.61</v>
      </c>
      <c r="J3" s="150">
        <v>1490.58</v>
      </c>
      <c r="K3" s="150">
        <v>1355.81</v>
      </c>
      <c r="L3" s="150">
        <v>914.16</v>
      </c>
      <c r="M3" s="150">
        <v>767.2</v>
      </c>
      <c r="N3" s="150">
        <v>181.86</v>
      </c>
      <c r="O3" s="150">
        <v>144.51</v>
      </c>
      <c r="P3" s="150">
        <v>123.4</v>
      </c>
      <c r="Q3" s="150">
        <v>134.77000000000001</v>
      </c>
      <c r="R3" s="150">
        <v>76.11</v>
      </c>
      <c r="S3" s="150">
        <v>448.15</v>
      </c>
      <c r="T3" s="150">
        <v>115.28</v>
      </c>
      <c r="U3" s="150">
        <v>193.22</v>
      </c>
      <c r="V3" s="150">
        <v>368.59</v>
      </c>
      <c r="W3" s="150">
        <v>258.77999999999997</v>
      </c>
      <c r="X3" s="150">
        <v>53.58</v>
      </c>
      <c r="Y3" s="150">
        <v>97.42</v>
      </c>
      <c r="Z3" s="150">
        <v>16.239999999999998</v>
      </c>
      <c r="AA3" s="150">
        <v>21.11</v>
      </c>
      <c r="AB3" s="150">
        <v>21.31</v>
      </c>
      <c r="AC3" s="150">
        <v>33670</v>
      </c>
      <c r="AD3" s="156">
        <v>28018</v>
      </c>
      <c r="AE3" s="150">
        <v>75510</v>
      </c>
      <c r="AF3" s="150">
        <v>199952</v>
      </c>
      <c r="AG3" s="150">
        <v>221914</v>
      </c>
      <c r="AH3" s="150">
        <v>157840</v>
      </c>
    </row>
    <row r="4" spans="1:89" s="53" customFormat="1" ht="24.6" customHeight="1">
      <c r="A4" s="57"/>
      <c r="B4" s="15"/>
      <c r="C4" s="59"/>
      <c r="D4" s="60"/>
      <c r="E4" s="60"/>
      <c r="F4" s="58"/>
      <c r="G4" s="60"/>
      <c r="H4" s="6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</row>
    <row r="5" spans="1:89">
      <c r="CI5" s="63"/>
      <c r="CJ5" s="63"/>
      <c r="CK5" s="63"/>
    </row>
    <row r="6" spans="1:89">
      <c r="CI6" s="63"/>
      <c r="CJ6" s="63"/>
      <c r="CK6" s="63"/>
    </row>
    <row r="7" spans="1:89">
      <c r="A7" s="62"/>
      <c r="B7" s="62"/>
      <c r="C7" s="62"/>
    </row>
    <row r="14" spans="1:89">
      <c r="B14" s="54"/>
    </row>
    <row r="15" spans="1:89">
      <c r="B15" s="54"/>
    </row>
    <row r="16" spans="1:89">
      <c r="B16" s="54"/>
    </row>
    <row r="17" spans="2:2">
      <c r="B17" s="54"/>
    </row>
    <row r="18" spans="2:2">
      <c r="B18" s="54"/>
    </row>
    <row r="19" spans="2:2">
      <c r="B19" s="54"/>
    </row>
    <row r="20" spans="2:2">
      <c r="B20" s="54"/>
    </row>
    <row r="21" spans="2:2">
      <c r="B21" s="54"/>
    </row>
    <row r="22" spans="2:2">
      <c r="B22" s="54"/>
    </row>
  </sheetData>
  <mergeCells count="14">
    <mergeCell ref="AF1:AH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W1"/>
    <mergeCell ref="X1:AB1"/>
    <mergeCell ref="AC1:AE1"/>
  </mergeCells>
  <phoneticPr fontId="33" type="noConversion"/>
  <pageMargins left="0.69930555555555596" right="0.69930555555555596" top="0.75" bottom="0.75" header="0.297916666666667" footer="0.297916666666667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K14"/>
  <sheetViews>
    <sheetView zoomScale="115" zoomScaleNormal="115" workbookViewId="0">
      <selection activeCell="E10" sqref="E10"/>
    </sheetView>
  </sheetViews>
  <sheetFormatPr defaultColWidth="9" defaultRowHeight="12.75"/>
  <cols>
    <col min="1" max="1" width="35.625" style="28" customWidth="1"/>
    <col min="2" max="2" width="15.25" style="38" customWidth="1"/>
    <col min="3" max="3" width="11.25" style="28" customWidth="1"/>
    <col min="4" max="5" width="13.625" style="28" customWidth="1"/>
    <col min="6" max="6" width="15.625" style="28" customWidth="1"/>
    <col min="7" max="8" width="10.875" style="28" customWidth="1"/>
    <col min="9" max="11" width="9" style="28" customWidth="1"/>
    <col min="12" max="12" width="10.625" style="28" customWidth="1"/>
    <col min="13" max="16" width="9" style="28" customWidth="1"/>
    <col min="17" max="18" width="10.5" style="28" customWidth="1"/>
    <col min="19" max="19" width="16.25" style="28" customWidth="1"/>
    <col min="20" max="20" width="21.375" style="28" customWidth="1"/>
    <col min="21" max="21" width="10" style="28" customWidth="1"/>
    <col min="22" max="22" width="12.75" style="28"/>
    <col min="23" max="24" width="9" style="28"/>
    <col min="25" max="25" width="10.125" style="28" customWidth="1"/>
    <col min="26" max="26" width="10.75" style="28"/>
    <col min="27" max="27" width="10.625" style="28" customWidth="1"/>
    <col min="28" max="28" width="22.625" style="11" customWidth="1"/>
    <col min="29" max="29" width="13.875" style="11" customWidth="1"/>
    <col min="30" max="30" width="8.5" style="11" customWidth="1"/>
    <col min="31" max="31" width="10.5" style="11" customWidth="1"/>
    <col min="32" max="32" width="9.5" style="11" customWidth="1"/>
    <col min="33" max="34" width="9" style="11"/>
    <col min="35" max="35" width="13.125" style="11" customWidth="1"/>
    <col min="36" max="37" width="9" style="11"/>
    <col min="38" max="16384" width="9" style="28"/>
  </cols>
  <sheetData>
    <row r="1" spans="1:37" ht="13.5" customHeight="1">
      <c r="A1" s="268" t="s">
        <v>132</v>
      </c>
      <c r="B1" s="226" t="s">
        <v>15</v>
      </c>
      <c r="C1" s="268" t="s">
        <v>186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 t="s">
        <v>187</v>
      </c>
      <c r="R1" s="274" t="s">
        <v>188</v>
      </c>
      <c r="S1" s="268" t="s">
        <v>189</v>
      </c>
      <c r="T1" s="268" t="s">
        <v>190</v>
      </c>
      <c r="U1" s="268" t="s">
        <v>191</v>
      </c>
      <c r="V1" s="268" t="s">
        <v>192</v>
      </c>
      <c r="W1" s="268" t="s">
        <v>193</v>
      </c>
      <c r="X1" s="268" t="s">
        <v>194</v>
      </c>
      <c r="Y1" s="268" t="s">
        <v>195</v>
      </c>
      <c r="Z1" s="268" t="s">
        <v>117</v>
      </c>
      <c r="AA1" s="268" t="s">
        <v>196</v>
      </c>
      <c r="AB1" s="271" t="s">
        <v>27</v>
      </c>
      <c r="AC1" s="272"/>
      <c r="AD1" s="272"/>
      <c r="AE1" s="272"/>
      <c r="AF1" s="272"/>
      <c r="AG1" s="272"/>
      <c r="AH1" s="272"/>
      <c r="AI1" s="272"/>
      <c r="AJ1" s="272"/>
      <c r="AK1" s="273"/>
    </row>
    <row r="2" spans="1:37" ht="12">
      <c r="A2" s="268"/>
      <c r="B2" s="226"/>
      <c r="C2" s="268" t="s">
        <v>197</v>
      </c>
      <c r="D2" s="268" t="s">
        <v>198</v>
      </c>
      <c r="E2" s="268"/>
      <c r="F2" s="268" t="s">
        <v>199</v>
      </c>
      <c r="G2" s="268" t="s">
        <v>200</v>
      </c>
      <c r="H2" s="268"/>
      <c r="I2" s="268"/>
      <c r="J2" s="268"/>
      <c r="K2" s="268"/>
      <c r="L2" s="268" t="s">
        <v>201</v>
      </c>
      <c r="M2" s="268"/>
      <c r="N2" s="268"/>
      <c r="O2" s="268"/>
      <c r="P2" s="268"/>
      <c r="Q2" s="268"/>
      <c r="R2" s="274"/>
      <c r="S2" s="268"/>
      <c r="T2" s="268"/>
      <c r="U2" s="268"/>
      <c r="V2" s="268"/>
      <c r="W2" s="268"/>
      <c r="X2" s="268"/>
      <c r="Y2" s="268"/>
      <c r="Z2" s="268"/>
      <c r="AA2" s="268"/>
      <c r="AB2" s="266" t="s">
        <v>202</v>
      </c>
      <c r="AC2" s="266" t="s">
        <v>203</v>
      </c>
      <c r="AD2" s="266" t="s">
        <v>204</v>
      </c>
      <c r="AE2" s="266" t="s">
        <v>205</v>
      </c>
      <c r="AF2" s="266" t="s">
        <v>206</v>
      </c>
      <c r="AG2" s="266" t="s">
        <v>207</v>
      </c>
      <c r="AH2" s="263" t="s">
        <v>208</v>
      </c>
      <c r="AI2" s="263" t="s">
        <v>209</v>
      </c>
      <c r="AJ2" s="263" t="s">
        <v>210</v>
      </c>
      <c r="AK2" s="217" t="s">
        <v>69</v>
      </c>
    </row>
    <row r="3" spans="1:37" ht="12">
      <c r="A3" s="269"/>
      <c r="B3" s="270"/>
      <c r="C3" s="269"/>
      <c r="D3" s="45" t="s">
        <v>200</v>
      </c>
      <c r="E3" s="45" t="s">
        <v>201</v>
      </c>
      <c r="F3" s="269"/>
      <c r="G3" s="45" t="s">
        <v>211</v>
      </c>
      <c r="H3" s="45" t="s">
        <v>212</v>
      </c>
      <c r="I3" s="45" t="s">
        <v>213</v>
      </c>
      <c r="J3" s="45" t="s">
        <v>214</v>
      </c>
      <c r="K3" s="45" t="s">
        <v>215</v>
      </c>
      <c r="L3" s="45" t="s">
        <v>211</v>
      </c>
      <c r="M3" s="45" t="s">
        <v>212</v>
      </c>
      <c r="N3" s="45" t="s">
        <v>213</v>
      </c>
      <c r="O3" s="45" t="s">
        <v>214</v>
      </c>
      <c r="P3" s="45" t="s">
        <v>215</v>
      </c>
      <c r="Q3" s="269"/>
      <c r="R3" s="275"/>
      <c r="S3" s="269"/>
      <c r="T3" s="269"/>
      <c r="U3" s="269"/>
      <c r="V3" s="269"/>
      <c r="W3" s="269"/>
      <c r="X3" s="269"/>
      <c r="Y3" s="269"/>
      <c r="Z3" s="269"/>
      <c r="AA3" s="269"/>
      <c r="AB3" s="267"/>
      <c r="AC3" s="267"/>
      <c r="AD3" s="267"/>
      <c r="AE3" s="267"/>
      <c r="AF3" s="267"/>
      <c r="AG3" s="267"/>
      <c r="AH3" s="264"/>
      <c r="AI3" s="264"/>
      <c r="AJ3" s="264"/>
      <c r="AK3" s="265"/>
    </row>
    <row r="4" spans="1:37" s="194" customFormat="1" ht="24.6" customHeight="1">
      <c r="A4" s="146" t="s">
        <v>33</v>
      </c>
      <c r="B4" s="145" t="s">
        <v>34</v>
      </c>
      <c r="C4" s="189">
        <v>23396.33</v>
      </c>
      <c r="D4" s="189">
        <v>23396.33</v>
      </c>
      <c r="E4" s="189">
        <v>23384.33</v>
      </c>
      <c r="F4" s="190">
        <v>2</v>
      </c>
      <c r="G4" s="189">
        <v>14397.74</v>
      </c>
      <c r="H4" s="190">
        <v>8998.59</v>
      </c>
      <c r="I4" s="190"/>
      <c r="J4" s="190"/>
      <c r="K4" s="190"/>
      <c r="L4" s="189">
        <v>14390.36</v>
      </c>
      <c r="M4" s="190">
        <v>8993.9699999999993</v>
      </c>
      <c r="N4" s="190"/>
      <c r="O4" s="190"/>
      <c r="P4" s="190"/>
      <c r="Q4" s="189">
        <v>22858.05</v>
      </c>
      <c r="R4" s="190">
        <v>0</v>
      </c>
      <c r="S4" s="189">
        <v>538.28</v>
      </c>
      <c r="T4" s="189">
        <v>12</v>
      </c>
      <c r="U4" s="189">
        <v>2519.1</v>
      </c>
      <c r="V4" s="189">
        <v>20877.23</v>
      </c>
      <c r="W4" s="190">
        <v>0</v>
      </c>
      <c r="X4" s="190">
        <v>0</v>
      </c>
      <c r="Y4" s="190">
        <v>0</v>
      </c>
      <c r="Z4" s="189">
        <v>23384.33</v>
      </c>
      <c r="AA4" s="190">
        <v>25</v>
      </c>
      <c r="AB4" s="191">
        <f>C4-E4-T4</f>
        <v>0</v>
      </c>
      <c r="AC4" s="191">
        <f>C4-Q4-R4-S4</f>
        <v>2.5011104298755527E-12</v>
      </c>
      <c r="AD4" s="192">
        <f>Q4/C4</f>
        <v>0.97699297282949926</v>
      </c>
      <c r="AE4" s="191">
        <f>V4+W4+X4+Y4+U4-C4</f>
        <v>0</v>
      </c>
      <c r="AF4" s="191">
        <f>C4-G4-H4-I4</f>
        <v>1.8189894035458565E-12</v>
      </c>
      <c r="AG4" s="191">
        <f>C4-L4-M4-N4-T4</f>
        <v>1.8189894035458565E-12</v>
      </c>
      <c r="AH4" s="193"/>
      <c r="AI4" s="194">
        <f>V4/(C4-U4)</f>
        <v>0.99999999999999978</v>
      </c>
      <c r="AJ4" s="193"/>
      <c r="AK4" s="193"/>
    </row>
    <row r="5" spans="1:37" s="27" customFormat="1" ht="28.15" customHeight="1">
      <c r="A5" s="17"/>
      <c r="B5" s="15"/>
      <c r="C5" s="33"/>
      <c r="D5" s="33"/>
      <c r="E5" s="33"/>
      <c r="F5" s="32"/>
      <c r="G5" s="33"/>
      <c r="H5" s="32"/>
      <c r="I5" s="32"/>
      <c r="J5" s="32"/>
      <c r="K5" s="32"/>
      <c r="L5" s="33"/>
      <c r="M5" s="32"/>
      <c r="N5" s="32"/>
      <c r="O5" s="32"/>
      <c r="P5" s="32"/>
      <c r="Q5" s="33"/>
      <c r="R5" s="32"/>
      <c r="S5" s="33"/>
      <c r="T5" s="33"/>
      <c r="U5" s="33"/>
      <c r="V5" s="33"/>
      <c r="W5" s="32"/>
      <c r="X5" s="32"/>
      <c r="Y5" s="32"/>
      <c r="Z5" s="33"/>
      <c r="AA5" s="32"/>
      <c r="AB5" s="49"/>
      <c r="AC5" s="49"/>
      <c r="AD5" s="50"/>
      <c r="AE5" s="49"/>
      <c r="AF5" s="49"/>
      <c r="AG5" s="49"/>
      <c r="AH5" s="36"/>
      <c r="AJ5" s="36"/>
      <c r="AK5" s="36"/>
    </row>
    <row r="6" spans="1:37" s="27" customFormat="1" ht="29.45" customHeight="1">
      <c r="A6" s="17"/>
      <c r="B6" s="15"/>
      <c r="C6" s="32"/>
      <c r="D6" s="32"/>
      <c r="E6" s="32"/>
      <c r="F6" s="32"/>
      <c r="G6" s="32"/>
      <c r="H6" s="32"/>
      <c r="I6" s="32"/>
      <c r="J6" s="32"/>
      <c r="K6" s="32"/>
      <c r="L6" s="33"/>
      <c r="M6" s="32"/>
      <c r="N6" s="32"/>
      <c r="O6" s="32"/>
      <c r="P6" s="32"/>
      <c r="Q6" s="32"/>
      <c r="R6" s="32"/>
      <c r="S6" s="32"/>
      <c r="T6" s="33"/>
      <c r="U6" s="32"/>
      <c r="V6" s="32"/>
      <c r="W6" s="32"/>
      <c r="X6" s="32"/>
      <c r="Y6" s="32"/>
      <c r="Z6" s="32"/>
      <c r="AA6" s="32"/>
      <c r="AB6" s="49"/>
      <c r="AC6" s="49"/>
      <c r="AD6" s="50"/>
      <c r="AE6" s="49"/>
      <c r="AF6" s="49"/>
      <c r="AG6" s="49"/>
      <c r="AH6" s="36"/>
      <c r="AJ6" s="36"/>
      <c r="AK6" s="36"/>
    </row>
    <row r="7" spans="1:37" s="37" customFormat="1" ht="42" customHeight="1">
      <c r="A7" s="46"/>
      <c r="B7" s="15"/>
      <c r="C7" s="47"/>
      <c r="D7" s="48"/>
      <c r="E7" s="48"/>
      <c r="F7" s="47"/>
      <c r="G7" s="48"/>
      <c r="H7" s="48"/>
      <c r="I7" s="48"/>
      <c r="J7" s="48"/>
      <c r="K7" s="48"/>
      <c r="L7" s="48"/>
      <c r="M7" s="48"/>
      <c r="N7" s="48"/>
      <c r="O7" s="48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9"/>
      <c r="AC7" s="49"/>
      <c r="AD7" s="50"/>
      <c r="AE7" s="49"/>
      <c r="AF7" s="49"/>
      <c r="AG7" s="49"/>
      <c r="AH7" s="51"/>
      <c r="AI7" s="27"/>
      <c r="AJ7" s="51"/>
      <c r="AK7" s="52"/>
    </row>
    <row r="8" spans="1:37" s="37" customFormat="1" ht="42" customHeight="1">
      <c r="A8" s="46"/>
      <c r="B8" s="15"/>
      <c r="C8" s="47"/>
      <c r="D8" s="48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9"/>
      <c r="AC8" s="49"/>
      <c r="AD8" s="50"/>
      <c r="AE8" s="49"/>
      <c r="AF8" s="49"/>
      <c r="AG8" s="49"/>
      <c r="AH8" s="51"/>
      <c r="AI8" s="27"/>
      <c r="AJ8" s="51"/>
      <c r="AK8" s="52"/>
    </row>
    <row r="9" spans="1:37" s="37" customFormat="1" ht="42" customHeight="1">
      <c r="A9" s="22"/>
      <c r="B9" s="15"/>
      <c r="C9" s="47"/>
      <c r="D9" s="48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9"/>
      <c r="AC9" s="49"/>
      <c r="AD9" s="50"/>
      <c r="AE9" s="49"/>
      <c r="AF9" s="49"/>
      <c r="AG9" s="49"/>
      <c r="AH9" s="51"/>
      <c r="AI9" s="27"/>
      <c r="AJ9" s="51"/>
      <c r="AK9" s="52"/>
    </row>
    <row r="10" spans="1:37" s="37" customFormat="1" ht="42" customHeight="1">
      <c r="A10" s="46"/>
      <c r="B10" s="15"/>
      <c r="C10" s="47"/>
      <c r="D10" s="48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9"/>
      <c r="AC10" s="49"/>
      <c r="AD10" s="50"/>
      <c r="AE10" s="49"/>
      <c r="AF10" s="49"/>
      <c r="AG10" s="49"/>
      <c r="AH10" s="51"/>
      <c r="AI10" s="27"/>
      <c r="AJ10" s="51"/>
      <c r="AK10" s="52"/>
    </row>
    <row r="11" spans="1:37" s="37" customFormat="1" ht="42" customHeight="1">
      <c r="A11" s="46"/>
      <c r="B11" s="15"/>
      <c r="C11" s="47"/>
      <c r="D11" s="48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9"/>
      <c r="AC11" s="49"/>
      <c r="AD11" s="50"/>
      <c r="AE11" s="49"/>
      <c r="AF11" s="49"/>
      <c r="AG11" s="49"/>
      <c r="AH11" s="51"/>
      <c r="AI11" s="27"/>
      <c r="AJ11" s="51"/>
      <c r="AK11" s="52"/>
    </row>
    <row r="12" spans="1:37" s="37" customFormat="1" ht="42" customHeight="1">
      <c r="A12" s="46"/>
      <c r="B12" s="15"/>
      <c r="C12" s="47"/>
      <c r="D12" s="48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9"/>
      <c r="AC12" s="49"/>
      <c r="AD12" s="50"/>
      <c r="AE12" s="49"/>
      <c r="AF12" s="49"/>
      <c r="AG12" s="49"/>
      <c r="AH12" s="51"/>
      <c r="AI12" s="27"/>
      <c r="AJ12" s="51"/>
      <c r="AK12" s="52"/>
    </row>
    <row r="13" spans="1:37" s="37" customFormat="1" ht="42" customHeight="1">
      <c r="A13" s="46"/>
      <c r="B13" s="15"/>
      <c r="C13" s="47"/>
      <c r="D13" s="48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9"/>
      <c r="AC13" s="49"/>
      <c r="AD13" s="50"/>
      <c r="AE13" s="49"/>
      <c r="AF13" s="49"/>
      <c r="AG13" s="49"/>
      <c r="AH13" s="51"/>
      <c r="AI13" s="27"/>
      <c r="AJ13" s="51"/>
      <c r="AK13" s="52"/>
    </row>
    <row r="14" spans="1:37" s="37" customFormat="1" ht="42" customHeight="1">
      <c r="A14" s="46"/>
      <c r="B14" s="15"/>
      <c r="C14" s="47"/>
      <c r="D14" s="48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9"/>
      <c r="AC14" s="49"/>
      <c r="AD14" s="50"/>
      <c r="AE14" s="49"/>
      <c r="AF14" s="49"/>
      <c r="AG14" s="49"/>
      <c r="AH14" s="51"/>
      <c r="AI14" s="27"/>
      <c r="AJ14" s="51"/>
      <c r="AK14" s="52"/>
    </row>
  </sheetData>
  <mergeCells count="30">
    <mergeCell ref="AB1:AK1"/>
    <mergeCell ref="D2:E2"/>
    <mergeCell ref="G2:K2"/>
    <mergeCell ref="L2:P2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A1:AA3"/>
    <mergeCell ref="AB2:AB3"/>
    <mergeCell ref="AH2:AH3"/>
    <mergeCell ref="A1:A3"/>
    <mergeCell ref="B1:B3"/>
    <mergeCell ref="C2:C3"/>
    <mergeCell ref="F2:F3"/>
    <mergeCell ref="Q1:Q3"/>
    <mergeCell ref="C1:P1"/>
    <mergeCell ref="AI2:AI3"/>
    <mergeCell ref="AJ2:AJ3"/>
    <mergeCell ref="AK2:AK3"/>
    <mergeCell ref="AC2:AC3"/>
    <mergeCell ref="AD2:AD3"/>
    <mergeCell ref="AE2:AE3"/>
    <mergeCell ref="AF2:AF3"/>
    <mergeCell ref="AG2:AG3"/>
  </mergeCells>
  <phoneticPr fontId="33" type="noConversion"/>
  <pageMargins left="0.69930555555555596" right="0.69930555555555596" top="0.75" bottom="0.75" header="0.297916666666667" footer="0.297916666666667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I14"/>
  <sheetViews>
    <sheetView topLeftCell="O1" zoomScale="130" zoomScaleNormal="130" workbookViewId="0">
      <selection activeCell="B10" sqref="B10"/>
    </sheetView>
  </sheetViews>
  <sheetFormatPr defaultColWidth="5.25" defaultRowHeight="12.75"/>
  <cols>
    <col min="1" max="1" width="42.375" style="28" customWidth="1"/>
    <col min="2" max="2" width="14.75" style="38" customWidth="1"/>
    <col min="3" max="3" width="7.25" style="28" customWidth="1"/>
    <col min="4" max="11" width="6.75" style="28" customWidth="1"/>
    <col min="12" max="14" width="8.25" style="28" customWidth="1"/>
    <col min="15" max="15" width="20.25" style="28" customWidth="1"/>
    <col min="16" max="18" width="11.125" style="28" customWidth="1"/>
    <col min="19" max="19" width="10.625" style="28" customWidth="1"/>
    <col min="20" max="20" width="10.25" style="28" customWidth="1"/>
    <col min="21" max="30" width="6.75" style="28" customWidth="1"/>
    <col min="31" max="31" width="6.375" style="28" customWidth="1"/>
    <col min="32" max="32" width="6.75" style="28" customWidth="1"/>
    <col min="33" max="33" width="8.125" style="28" customWidth="1"/>
    <col min="34" max="34" width="7" style="28" customWidth="1"/>
    <col min="35" max="35" width="6.75" style="28" customWidth="1"/>
    <col min="36" max="36" width="7.125" style="28" customWidth="1"/>
    <col min="37" max="37" width="7.375" style="28" customWidth="1"/>
    <col min="38" max="38" width="6.5" style="28" customWidth="1"/>
    <col min="39" max="39" width="5.25" style="28"/>
    <col min="40" max="40" width="22.875" style="28" customWidth="1"/>
    <col min="41" max="41" width="28.75" style="11" customWidth="1"/>
    <col min="42" max="42" width="19.625" style="11" customWidth="1"/>
    <col min="43" max="43" width="13.125" style="11" customWidth="1"/>
    <col min="44" max="16384" width="5.25" style="28"/>
  </cols>
  <sheetData>
    <row r="1" spans="1:61" s="27" customFormat="1" ht="13.5">
      <c r="A1" s="253" t="s">
        <v>132</v>
      </c>
      <c r="B1" s="253" t="s">
        <v>15</v>
      </c>
      <c r="C1" s="253" t="s">
        <v>216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6" t="s">
        <v>27</v>
      </c>
      <c r="AP1" s="276"/>
      <c r="AQ1" s="277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</row>
    <row r="2" spans="1:61" s="27" customFormat="1" ht="13.15" customHeight="1">
      <c r="A2" s="255"/>
      <c r="B2" s="255"/>
      <c r="C2" s="253" t="s">
        <v>217</v>
      </c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 t="s">
        <v>218</v>
      </c>
      <c r="P2" s="256" t="s">
        <v>219</v>
      </c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9"/>
      <c r="AN2" s="253" t="s">
        <v>220</v>
      </c>
      <c r="AO2" s="256" t="s">
        <v>221</v>
      </c>
      <c r="AP2" s="256" t="s">
        <v>222</v>
      </c>
      <c r="AQ2" s="256" t="s">
        <v>69</v>
      </c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1:61" s="27" customFormat="1" ht="12">
      <c r="A3" s="255"/>
      <c r="B3" s="255"/>
      <c r="C3" s="39">
        <v>2009</v>
      </c>
      <c r="D3" s="39">
        <v>2010</v>
      </c>
      <c r="E3" s="39">
        <v>2011</v>
      </c>
      <c r="F3" s="39">
        <v>2012</v>
      </c>
      <c r="G3" s="39">
        <v>2013</v>
      </c>
      <c r="H3" s="39">
        <v>2014</v>
      </c>
      <c r="I3" s="39">
        <v>2015</v>
      </c>
      <c r="J3" s="39">
        <v>2016</v>
      </c>
      <c r="K3" s="39">
        <v>2017</v>
      </c>
      <c r="L3" s="39">
        <v>2018</v>
      </c>
      <c r="M3" s="39">
        <v>2019</v>
      </c>
      <c r="N3" s="39">
        <v>2020</v>
      </c>
      <c r="O3" s="255"/>
      <c r="P3" s="39">
        <v>2021</v>
      </c>
      <c r="Q3" s="39">
        <v>2022</v>
      </c>
      <c r="R3" s="39">
        <v>2023</v>
      </c>
      <c r="S3" s="39">
        <v>2024</v>
      </c>
      <c r="T3" s="39">
        <v>2025</v>
      </c>
      <c r="U3" s="39">
        <v>2026</v>
      </c>
      <c r="V3" s="39">
        <v>2027</v>
      </c>
      <c r="W3" s="39">
        <v>2028</v>
      </c>
      <c r="X3" s="39">
        <v>2029</v>
      </c>
      <c r="Y3" s="39">
        <v>2030</v>
      </c>
      <c r="Z3" s="39">
        <v>2031</v>
      </c>
      <c r="AA3" s="39">
        <v>2032</v>
      </c>
      <c r="AB3" s="39">
        <v>2033</v>
      </c>
      <c r="AC3" s="39">
        <v>2034</v>
      </c>
      <c r="AD3" s="39">
        <v>2035</v>
      </c>
      <c r="AE3" s="39">
        <v>2036</v>
      </c>
      <c r="AF3" s="39">
        <v>2037</v>
      </c>
      <c r="AG3" s="39">
        <v>2038</v>
      </c>
      <c r="AH3" s="39">
        <v>2039</v>
      </c>
      <c r="AI3" s="39">
        <v>2040</v>
      </c>
      <c r="AJ3" s="39">
        <v>2041</v>
      </c>
      <c r="AK3" s="39">
        <v>2042</v>
      </c>
      <c r="AL3" s="39">
        <v>2043</v>
      </c>
      <c r="AM3" s="39">
        <v>2044</v>
      </c>
      <c r="AN3" s="255"/>
      <c r="AO3" s="280"/>
      <c r="AP3" s="280"/>
      <c r="AQ3" s="280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</row>
    <row r="4" spans="1:61" s="194" customFormat="1" ht="25.5" customHeight="1">
      <c r="A4" s="146" t="s">
        <v>33</v>
      </c>
      <c r="B4" s="145" t="s">
        <v>34</v>
      </c>
      <c r="C4" s="190"/>
      <c r="D4" s="190"/>
      <c r="E4" s="190"/>
      <c r="F4" s="190"/>
      <c r="G4" s="190"/>
      <c r="H4" s="190"/>
      <c r="I4" s="190"/>
      <c r="J4" s="150"/>
      <c r="K4" s="190"/>
      <c r="L4" s="195">
        <v>-1</v>
      </c>
      <c r="M4" s="195">
        <v>-1</v>
      </c>
      <c r="N4" s="195">
        <v>-1</v>
      </c>
      <c r="O4" s="195">
        <v>-1</v>
      </c>
      <c r="P4" s="189">
        <v>275603.21387089399</v>
      </c>
      <c r="Q4" s="189">
        <v>279439.08283410303</v>
      </c>
      <c r="R4" s="189">
        <v>283328.33974767698</v>
      </c>
      <c r="S4" s="189">
        <v>287271.72766965098</v>
      </c>
      <c r="T4" s="190">
        <v>291270</v>
      </c>
      <c r="U4" s="190">
        <f t="shared" ref="U4:AK4" si="0">1000*35%*0.95*876</f>
        <v>291270</v>
      </c>
      <c r="V4" s="190">
        <f t="shared" si="0"/>
        <v>291270</v>
      </c>
      <c r="W4" s="190">
        <f t="shared" si="0"/>
        <v>291270</v>
      </c>
      <c r="X4" s="190">
        <f t="shared" si="0"/>
        <v>291270</v>
      </c>
      <c r="Y4" s="190">
        <f t="shared" si="0"/>
        <v>291270</v>
      </c>
      <c r="Z4" s="190">
        <f t="shared" si="0"/>
        <v>291270</v>
      </c>
      <c r="AA4" s="190">
        <f t="shared" si="0"/>
        <v>291270</v>
      </c>
      <c r="AB4" s="190">
        <f t="shared" si="0"/>
        <v>291270</v>
      </c>
      <c r="AC4" s="190">
        <f t="shared" si="0"/>
        <v>291270</v>
      </c>
      <c r="AD4" s="190">
        <f t="shared" si="0"/>
        <v>291270</v>
      </c>
      <c r="AE4" s="190">
        <f t="shared" si="0"/>
        <v>291270</v>
      </c>
      <c r="AF4" s="190">
        <f t="shared" si="0"/>
        <v>291270</v>
      </c>
      <c r="AG4" s="190">
        <f t="shared" si="0"/>
        <v>291270</v>
      </c>
      <c r="AH4" s="190">
        <f t="shared" si="0"/>
        <v>291270</v>
      </c>
      <c r="AI4" s="190">
        <f t="shared" si="0"/>
        <v>291270</v>
      </c>
      <c r="AJ4" s="190">
        <f t="shared" si="0"/>
        <v>291270</v>
      </c>
      <c r="AK4" s="190">
        <f t="shared" si="0"/>
        <v>291270</v>
      </c>
      <c r="AL4" s="190"/>
      <c r="AM4" s="190"/>
      <c r="AN4" s="190">
        <v>639473.5</v>
      </c>
      <c r="AO4" s="196"/>
      <c r="AP4" s="196"/>
      <c r="AQ4" s="196"/>
    </row>
    <row r="5" spans="1:61" s="27" customFormat="1" ht="25.5" customHeight="1">
      <c r="A5" s="40"/>
      <c r="B5" s="15"/>
      <c r="C5" s="32"/>
      <c r="D5" s="32"/>
      <c r="E5" s="32"/>
      <c r="F5" s="32"/>
      <c r="G5" s="32"/>
      <c r="H5" s="32"/>
      <c r="I5" s="32"/>
      <c r="J5" s="32"/>
      <c r="K5" s="42"/>
      <c r="L5" s="42"/>
      <c r="M5" s="42"/>
      <c r="N5" s="42"/>
      <c r="O5" s="42"/>
      <c r="P5" s="33"/>
      <c r="Q5" s="33"/>
      <c r="R5" s="33"/>
      <c r="S5" s="33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11"/>
      <c r="AP5" s="11"/>
      <c r="AQ5" s="11"/>
    </row>
    <row r="6" spans="1:61" s="27" customFormat="1" ht="25.5" customHeight="1">
      <c r="A6" s="17"/>
      <c r="B6" s="15"/>
      <c r="C6" s="32"/>
      <c r="D6" s="32"/>
      <c r="E6" s="32"/>
      <c r="F6" s="32"/>
      <c r="G6" s="32"/>
      <c r="H6" s="32"/>
      <c r="I6" s="32"/>
      <c r="J6" s="3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32"/>
      <c r="AM6" s="32"/>
      <c r="AN6" s="42"/>
      <c r="AO6" s="11"/>
      <c r="AP6" s="11"/>
      <c r="AQ6" s="11"/>
    </row>
    <row r="7" spans="1:61" ht="25.5" customHeight="1">
      <c r="A7" s="31"/>
      <c r="B7" s="15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61" ht="25.5" customHeight="1">
      <c r="A8" s="31"/>
      <c r="B8" s="15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61" ht="25.5" customHeight="1">
      <c r="A9" s="22"/>
      <c r="B9" s="15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3"/>
      <c r="Q9" s="33"/>
      <c r="R9" s="33"/>
      <c r="S9" s="33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61" ht="25.5" customHeight="1">
      <c r="A10" s="31"/>
      <c r="B10" s="15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43"/>
      <c r="N10" s="43"/>
      <c r="O10" s="43"/>
      <c r="P10" s="33"/>
      <c r="Q10" s="33"/>
      <c r="R10" s="33"/>
      <c r="S10" s="33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61" ht="25.5" customHeight="1">
      <c r="A11" s="31"/>
      <c r="B11" s="1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61" ht="25.5" customHeight="1">
      <c r="A12" s="31"/>
      <c r="B12" s="1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61" s="11" customFormat="1" ht="25.5" customHeight="1">
      <c r="A13" s="31"/>
      <c r="B13" s="15"/>
      <c r="C13" s="32"/>
      <c r="D13" s="32"/>
      <c r="E13" s="32"/>
      <c r="F13" s="32"/>
      <c r="G13" s="32"/>
      <c r="H13" s="32"/>
      <c r="I13" s="32"/>
      <c r="J13" s="32"/>
      <c r="K13" s="3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32"/>
      <c r="AM13" s="32"/>
      <c r="AN13" s="42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</row>
    <row r="14" spans="1:61" ht="25.5" customHeight="1">
      <c r="A14" s="31"/>
      <c r="B14" s="14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</sheetData>
  <autoFilter ref="A3:BI14" xr:uid="{00000000-0009-0000-0000-00000C000000}"/>
  <mergeCells count="11">
    <mergeCell ref="C1:AN1"/>
    <mergeCell ref="AO1:AQ1"/>
    <mergeCell ref="C2:N2"/>
    <mergeCell ref="P2:AM2"/>
    <mergeCell ref="A1:A3"/>
    <mergeCell ref="B1:B3"/>
    <mergeCell ref="O2:O3"/>
    <mergeCell ref="AN2:AN3"/>
    <mergeCell ref="AO2:AO3"/>
    <mergeCell ref="AP2:AP3"/>
    <mergeCell ref="AQ2:AQ3"/>
  </mergeCells>
  <phoneticPr fontId="33" type="noConversion"/>
  <pageMargins left="0.69930555555555596" right="0.69930555555555596" top="0.75" bottom="0.75" header="0.297916666666667" footer="0.297916666666667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13"/>
  <sheetViews>
    <sheetView workbookViewId="0">
      <selection activeCell="F20" sqref="F20"/>
    </sheetView>
  </sheetViews>
  <sheetFormatPr defaultColWidth="5.625" defaultRowHeight="12.75"/>
  <cols>
    <col min="1" max="1" width="36.625" style="9" customWidth="1"/>
    <col min="2" max="2" width="15.125" style="10" customWidth="1"/>
    <col min="3" max="5" width="5.5" style="9" customWidth="1"/>
    <col min="6" max="10" width="5.875" style="9" customWidth="1"/>
    <col min="11" max="12" width="7.625" style="9" customWidth="1"/>
    <col min="13" max="13" width="9" style="9" customWidth="1"/>
    <col min="14" max="14" width="8.5" style="9" customWidth="1"/>
    <col min="15" max="16" width="15.125" style="9" customWidth="1"/>
    <col min="17" max="17" width="17.25" style="9" customWidth="1"/>
    <col min="18" max="18" width="15.125" style="9" customWidth="1"/>
    <col min="19" max="19" width="17.25" style="9" customWidth="1"/>
    <col min="20" max="20" width="25.5" style="9" customWidth="1"/>
    <col min="21" max="21" width="15.125" style="9" customWidth="1"/>
    <col min="22" max="23" width="18.375" style="9" customWidth="1"/>
    <col min="24" max="24" width="9" style="9" customWidth="1"/>
    <col min="25" max="25" width="31.75" style="11" customWidth="1"/>
    <col min="26" max="26" width="13" style="11" customWidth="1"/>
    <col min="27" max="27" width="20.75" style="11" customWidth="1"/>
    <col min="28" max="28" width="26.25" style="11" customWidth="1"/>
    <col min="29" max="29" width="19.5" style="11" customWidth="1"/>
    <col min="30" max="30" width="13.125" style="11" customWidth="1"/>
    <col min="31" max="16384" width="5.625" style="9"/>
  </cols>
  <sheetData>
    <row r="1" spans="1:30" ht="13.5">
      <c r="A1" s="256" t="s">
        <v>132</v>
      </c>
      <c r="B1" s="256" t="s">
        <v>15</v>
      </c>
      <c r="C1" s="256" t="s">
        <v>223</v>
      </c>
      <c r="D1" s="282"/>
      <c r="E1" s="282"/>
      <c r="F1" s="282"/>
      <c r="G1" s="282"/>
      <c r="H1" s="282"/>
      <c r="I1" s="282"/>
      <c r="J1" s="282"/>
      <c r="K1" s="284"/>
      <c r="L1" s="282"/>
      <c r="M1" s="282"/>
      <c r="N1" s="281"/>
      <c r="O1" s="256" t="s">
        <v>224</v>
      </c>
      <c r="P1" s="256" t="s">
        <v>225</v>
      </c>
      <c r="Q1" s="281"/>
      <c r="R1" s="256" t="s">
        <v>226</v>
      </c>
      <c r="S1" s="281"/>
      <c r="T1" s="256" t="s">
        <v>227</v>
      </c>
      <c r="U1" s="282"/>
      <c r="V1" s="282"/>
      <c r="W1" s="282"/>
      <c r="X1" s="281"/>
      <c r="Y1" s="256" t="s">
        <v>27</v>
      </c>
      <c r="Z1" s="276"/>
      <c r="AA1" s="276"/>
      <c r="AB1" s="276"/>
      <c r="AC1" s="276"/>
      <c r="AD1" s="277"/>
    </row>
    <row r="2" spans="1:30" ht="13.5">
      <c r="A2" s="283"/>
      <c r="B2" s="283"/>
      <c r="C2" s="30">
        <v>2009</v>
      </c>
      <c r="D2" s="30">
        <v>2010</v>
      </c>
      <c r="E2" s="30">
        <v>2011</v>
      </c>
      <c r="F2" s="30">
        <v>2012</v>
      </c>
      <c r="G2" s="30">
        <v>2013</v>
      </c>
      <c r="H2" s="30">
        <v>2014</v>
      </c>
      <c r="I2" s="30">
        <v>2015</v>
      </c>
      <c r="J2" s="30">
        <v>2016</v>
      </c>
      <c r="K2" s="30">
        <v>2017</v>
      </c>
      <c r="L2" s="30">
        <v>2018</v>
      </c>
      <c r="M2" s="30">
        <v>2019</v>
      </c>
      <c r="N2" s="30">
        <v>2020</v>
      </c>
      <c r="O2" s="283"/>
      <c r="P2" s="30" t="s">
        <v>228</v>
      </c>
      <c r="Q2" s="30" t="s">
        <v>229</v>
      </c>
      <c r="R2" s="30" t="s">
        <v>230</v>
      </c>
      <c r="S2" s="30" t="s">
        <v>231</v>
      </c>
      <c r="T2" s="30" t="s">
        <v>232</v>
      </c>
      <c r="U2" s="30" t="s">
        <v>233</v>
      </c>
      <c r="V2" s="30" t="s">
        <v>234</v>
      </c>
      <c r="W2" s="30" t="s">
        <v>235</v>
      </c>
      <c r="X2" s="30" t="s">
        <v>236</v>
      </c>
      <c r="Y2" s="30" t="s">
        <v>237</v>
      </c>
      <c r="Z2" s="30" t="s">
        <v>238</v>
      </c>
      <c r="AA2" s="30" t="s">
        <v>239</v>
      </c>
      <c r="AB2" s="30" t="s">
        <v>240</v>
      </c>
      <c r="AC2" s="30" t="s">
        <v>241</v>
      </c>
      <c r="AD2" s="30" t="s">
        <v>69</v>
      </c>
    </row>
    <row r="3" spans="1:30" s="200" customFormat="1" ht="21" customHeight="1">
      <c r="A3" s="146" t="s">
        <v>33</v>
      </c>
      <c r="B3" s="145" t="s">
        <v>34</v>
      </c>
      <c r="C3" s="197"/>
      <c r="D3" s="197"/>
      <c r="E3" s="197"/>
      <c r="F3" s="197"/>
      <c r="G3" s="197"/>
      <c r="H3" s="197"/>
      <c r="I3" s="197"/>
      <c r="J3" s="197"/>
      <c r="K3" s="197"/>
      <c r="L3" s="197">
        <v>329.89</v>
      </c>
      <c r="M3" s="198">
        <v>339.79</v>
      </c>
      <c r="N3" s="197">
        <v>349.98</v>
      </c>
      <c r="O3" s="198">
        <v>339.89</v>
      </c>
      <c r="P3" s="197">
        <v>15</v>
      </c>
      <c r="Q3" s="198">
        <v>1322.2245666666699</v>
      </c>
      <c r="R3" s="197">
        <v>0</v>
      </c>
      <c r="S3" s="197">
        <v>0</v>
      </c>
      <c r="T3" s="189">
        <v>538.28</v>
      </c>
      <c r="U3" s="197">
        <v>15</v>
      </c>
      <c r="V3" s="197">
        <v>4.7300000000000004</v>
      </c>
      <c r="W3" s="197"/>
      <c r="X3" s="197" t="s">
        <v>242</v>
      </c>
      <c r="Y3" s="199"/>
      <c r="Z3" s="199"/>
      <c r="AA3" s="199"/>
      <c r="AB3" s="199"/>
      <c r="AC3" s="199"/>
      <c r="AD3" s="199"/>
    </row>
    <row r="4" spans="1:30" s="6" customFormat="1" ht="28.15" customHeight="1">
      <c r="A4" s="17"/>
      <c r="B4" s="1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6"/>
      <c r="P4" s="12"/>
      <c r="Q4" s="16"/>
      <c r="R4" s="12"/>
      <c r="S4" s="12"/>
      <c r="T4" s="12"/>
      <c r="U4" s="12"/>
      <c r="V4" s="12"/>
      <c r="W4" s="12"/>
      <c r="X4" s="12"/>
      <c r="Y4" s="35"/>
      <c r="Z4" s="35"/>
      <c r="AA4" s="35"/>
      <c r="AB4" s="35"/>
      <c r="AC4" s="35"/>
      <c r="AD4" s="35"/>
    </row>
    <row r="5" spans="1:30" s="6" customFormat="1" ht="28.9" customHeight="1">
      <c r="A5" s="17"/>
      <c r="B5" s="15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6"/>
      <c r="O5" s="16"/>
      <c r="P5" s="12"/>
      <c r="Q5" s="16"/>
      <c r="R5" s="12"/>
      <c r="S5" s="12"/>
      <c r="T5" s="12"/>
      <c r="U5" s="12"/>
      <c r="V5" s="12"/>
      <c r="W5" s="12"/>
      <c r="X5" s="12"/>
      <c r="Y5" s="35"/>
      <c r="Z5" s="35"/>
      <c r="AA5" s="35"/>
      <c r="AB5" s="35"/>
      <c r="AC5" s="35"/>
      <c r="AD5" s="35"/>
    </row>
    <row r="6" spans="1:30" s="27" customFormat="1" ht="22.15" customHeight="1">
      <c r="A6" s="31"/>
      <c r="B6" s="15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6"/>
      <c r="Z6" s="36"/>
      <c r="AA6" s="36"/>
      <c r="AB6" s="36"/>
      <c r="AC6" s="36"/>
      <c r="AD6" s="36"/>
    </row>
    <row r="7" spans="1:30" s="28" customFormat="1" ht="18.600000000000001" customHeight="1">
      <c r="A7" s="31"/>
      <c r="B7" s="15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4"/>
      <c r="S7" s="34"/>
      <c r="T7" s="32"/>
      <c r="U7" s="34"/>
      <c r="V7" s="34"/>
      <c r="W7" s="32"/>
      <c r="X7" s="32"/>
      <c r="Y7" s="37"/>
      <c r="Z7" s="37"/>
      <c r="AA7" s="37"/>
      <c r="AB7" s="37"/>
      <c r="AC7" s="37"/>
      <c r="AD7" s="37"/>
    </row>
    <row r="8" spans="1:30" s="28" customFormat="1" ht="32.450000000000003" customHeight="1">
      <c r="A8" s="22"/>
      <c r="B8" s="15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  <c r="N8" s="33"/>
      <c r="O8" s="33"/>
      <c r="P8" s="32"/>
      <c r="Q8" s="32"/>
      <c r="R8" s="32"/>
      <c r="S8" s="32"/>
      <c r="T8" s="32"/>
      <c r="U8" s="32"/>
      <c r="V8" s="32"/>
      <c r="W8" s="32"/>
      <c r="X8" s="32"/>
      <c r="Y8" s="37"/>
      <c r="Z8" s="37"/>
      <c r="AA8" s="37"/>
      <c r="AB8" s="37"/>
      <c r="AC8" s="37"/>
      <c r="AD8" s="37"/>
    </row>
    <row r="9" spans="1:30" s="28" customFormat="1" ht="31.15" customHeight="1">
      <c r="A9" s="22"/>
      <c r="B9" s="15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  <c r="N9" s="33"/>
      <c r="O9" s="33"/>
      <c r="P9" s="32"/>
      <c r="Q9" s="32"/>
      <c r="R9" s="32"/>
      <c r="S9" s="32"/>
      <c r="T9" s="32"/>
      <c r="U9" s="32"/>
      <c r="V9" s="32"/>
      <c r="W9" s="32"/>
      <c r="X9" s="32"/>
      <c r="Y9" s="37"/>
      <c r="Z9" s="37"/>
      <c r="AA9" s="37"/>
      <c r="AB9" s="37"/>
      <c r="AC9" s="37"/>
      <c r="AD9" s="37"/>
    </row>
    <row r="10" spans="1:30" s="28" customFormat="1" ht="32.450000000000003" customHeight="1">
      <c r="A10" s="18"/>
      <c r="B10" s="15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3"/>
      <c r="O10" s="33"/>
      <c r="P10" s="32"/>
      <c r="Q10" s="32"/>
      <c r="R10" s="32"/>
      <c r="S10" s="32"/>
      <c r="T10" s="32"/>
      <c r="U10" s="32"/>
      <c r="V10" s="32"/>
      <c r="W10" s="32"/>
      <c r="X10" s="32"/>
      <c r="Y10" s="37"/>
      <c r="Z10" s="37"/>
      <c r="AA10" s="37"/>
      <c r="AB10" s="37"/>
      <c r="AC10" s="37"/>
      <c r="AD10" s="37"/>
    </row>
    <row r="11" spans="1:30" s="28" customFormat="1" ht="32.450000000000003" customHeight="1">
      <c r="A11" s="18"/>
      <c r="B11" s="1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  <c r="N11" s="33"/>
      <c r="O11" s="33"/>
      <c r="P11" s="32"/>
      <c r="Q11" s="32"/>
      <c r="R11" s="32"/>
      <c r="S11" s="32"/>
      <c r="T11" s="32"/>
      <c r="U11" s="32"/>
      <c r="V11" s="32"/>
      <c r="W11" s="32"/>
      <c r="X11" s="32"/>
      <c r="Y11" s="37"/>
      <c r="Z11" s="37"/>
      <c r="AA11" s="37"/>
      <c r="AB11" s="37"/>
      <c r="AC11" s="37"/>
      <c r="AD11" s="37"/>
    </row>
    <row r="12" spans="1:30" s="28" customFormat="1" ht="32.450000000000003" customHeight="1">
      <c r="A12" s="18"/>
      <c r="B12" s="1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33"/>
      <c r="O12" s="33"/>
      <c r="P12" s="32"/>
      <c r="Q12" s="32"/>
      <c r="R12" s="32"/>
      <c r="S12" s="32"/>
      <c r="T12" s="32"/>
      <c r="U12" s="32"/>
      <c r="V12" s="32"/>
      <c r="W12" s="32"/>
      <c r="X12" s="32"/>
      <c r="Y12" s="37"/>
      <c r="Z12" s="37"/>
      <c r="AA12" s="37"/>
      <c r="AB12" s="37"/>
      <c r="AC12" s="37"/>
      <c r="AD12" s="37"/>
    </row>
    <row r="13" spans="1:30" s="28" customFormat="1" ht="32.450000000000003" customHeight="1">
      <c r="A13" s="18"/>
      <c r="B13" s="15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/>
      <c r="N13" s="33"/>
      <c r="O13" s="33"/>
      <c r="P13" s="32"/>
      <c r="Q13" s="32"/>
      <c r="R13" s="32"/>
      <c r="S13" s="32"/>
      <c r="T13" s="32"/>
      <c r="U13" s="32"/>
      <c r="V13" s="32"/>
      <c r="W13" s="32"/>
      <c r="X13" s="32"/>
      <c r="Y13" s="37"/>
      <c r="Z13" s="37"/>
      <c r="AA13" s="37"/>
      <c r="AB13" s="37"/>
      <c r="AC13" s="37"/>
      <c r="AD13" s="37"/>
    </row>
  </sheetData>
  <mergeCells count="8">
    <mergeCell ref="R1:S1"/>
    <mergeCell ref="T1:X1"/>
    <mergeCell ref="Y1:AD1"/>
    <mergeCell ref="A1:A2"/>
    <mergeCell ref="B1:B2"/>
    <mergeCell ref="O1:O2"/>
    <mergeCell ref="C1:N1"/>
    <mergeCell ref="P1:Q1"/>
  </mergeCells>
  <phoneticPr fontId="33" type="noConversion"/>
  <pageMargins left="0.69930555555555596" right="0.69930555555555596" top="0.75" bottom="0.75" header="0.297916666666667" footer="0.297916666666667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E13"/>
  <sheetViews>
    <sheetView zoomScaleNormal="100" workbookViewId="0">
      <selection activeCell="A3" sqref="A3:XFD3"/>
    </sheetView>
  </sheetViews>
  <sheetFormatPr defaultColWidth="9" defaultRowHeight="12.75"/>
  <cols>
    <col min="1" max="1" width="26.125" style="9" customWidth="1"/>
    <col min="2" max="2" width="13.875" style="10" customWidth="1"/>
    <col min="3" max="3" width="13.625" style="9" customWidth="1"/>
    <col min="4" max="4" width="12.125" style="9" customWidth="1"/>
    <col min="5" max="5" width="11.25" style="9" customWidth="1"/>
    <col min="6" max="6" width="9" style="9" customWidth="1"/>
    <col min="7" max="7" width="14.25" style="9" customWidth="1"/>
    <col min="8" max="8" width="12.625" style="9" customWidth="1"/>
    <col min="9" max="9" width="19.5" style="9" customWidth="1"/>
    <col min="10" max="10" width="10.25" style="9" customWidth="1"/>
    <col min="11" max="14" width="9" style="9"/>
    <col min="15" max="15" width="11.125" style="9" customWidth="1"/>
    <col min="16" max="16" width="9" style="9"/>
    <col min="17" max="17" width="9.5" style="9"/>
    <col min="18" max="30" width="9" style="9"/>
    <col min="31" max="31" width="44.5" style="11" customWidth="1"/>
    <col min="32" max="16384" width="9" style="9"/>
  </cols>
  <sheetData>
    <row r="1" spans="1:31">
      <c r="A1" s="286" t="s">
        <v>132</v>
      </c>
      <c r="B1" s="285" t="s">
        <v>15</v>
      </c>
      <c r="C1" s="286" t="s">
        <v>243</v>
      </c>
      <c r="D1" s="287" t="s">
        <v>244</v>
      </c>
      <c r="E1" s="287" t="s">
        <v>245</v>
      </c>
      <c r="F1" s="287" t="s">
        <v>246</v>
      </c>
      <c r="G1" s="285" t="s">
        <v>247</v>
      </c>
      <c r="H1" s="285"/>
      <c r="I1" s="285"/>
      <c r="J1" s="285"/>
      <c r="K1" s="285"/>
      <c r="L1" s="285"/>
      <c r="M1" s="285"/>
      <c r="N1" s="285"/>
      <c r="O1" s="285" t="s">
        <v>248</v>
      </c>
      <c r="P1" s="285"/>
      <c r="Q1" s="285"/>
      <c r="R1" s="285"/>
      <c r="S1" s="285"/>
      <c r="T1" s="285"/>
      <c r="U1" s="285"/>
      <c r="V1" s="285"/>
      <c r="W1" s="285" t="s">
        <v>249</v>
      </c>
      <c r="X1" s="285"/>
      <c r="Y1" s="285"/>
      <c r="Z1" s="285"/>
      <c r="AA1" s="285"/>
      <c r="AB1" s="285"/>
      <c r="AC1" s="285"/>
      <c r="AD1" s="285"/>
      <c r="AE1" s="24" t="s">
        <v>27</v>
      </c>
    </row>
    <row r="2" spans="1:31" ht="34.9" customHeight="1">
      <c r="A2" s="286"/>
      <c r="B2" s="285"/>
      <c r="C2" s="286"/>
      <c r="D2" s="287"/>
      <c r="E2" s="287"/>
      <c r="F2" s="287"/>
      <c r="G2" s="13" t="s">
        <v>250</v>
      </c>
      <c r="H2" s="13" t="s">
        <v>251</v>
      </c>
      <c r="I2" s="13" t="s">
        <v>252</v>
      </c>
      <c r="J2" s="13" t="s">
        <v>253</v>
      </c>
      <c r="K2" s="13" t="s">
        <v>254</v>
      </c>
      <c r="L2" s="13" t="s">
        <v>255</v>
      </c>
      <c r="M2" s="13" t="s">
        <v>256</v>
      </c>
      <c r="N2" s="13" t="s">
        <v>257</v>
      </c>
      <c r="O2" s="13" t="s">
        <v>250</v>
      </c>
      <c r="P2" s="13" t="s">
        <v>251</v>
      </c>
      <c r="Q2" s="13" t="s">
        <v>252</v>
      </c>
      <c r="R2" s="13" t="s">
        <v>253</v>
      </c>
      <c r="S2" s="13" t="s">
        <v>254</v>
      </c>
      <c r="T2" s="13" t="s">
        <v>255</v>
      </c>
      <c r="U2" s="13" t="s">
        <v>256</v>
      </c>
      <c r="V2" s="13" t="s">
        <v>257</v>
      </c>
      <c r="W2" s="13" t="s">
        <v>250</v>
      </c>
      <c r="X2" s="13" t="s">
        <v>251</v>
      </c>
      <c r="Y2" s="13" t="s">
        <v>252</v>
      </c>
      <c r="Z2" s="13" t="s">
        <v>253</v>
      </c>
      <c r="AA2" s="13" t="s">
        <v>254</v>
      </c>
      <c r="AB2" s="13" t="s">
        <v>255</v>
      </c>
      <c r="AC2" s="13" t="s">
        <v>256</v>
      </c>
      <c r="AD2" s="13" t="s">
        <v>257</v>
      </c>
      <c r="AE2" s="24" t="s">
        <v>69</v>
      </c>
    </row>
    <row r="3" spans="1:31" s="200" customFormat="1" ht="28.9" customHeight="1">
      <c r="A3" s="146" t="s">
        <v>33</v>
      </c>
      <c r="B3" s="145" t="s">
        <v>34</v>
      </c>
      <c r="C3" s="198">
        <v>23396.33</v>
      </c>
      <c r="D3" s="197">
        <v>48</v>
      </c>
      <c r="E3" s="197">
        <v>0</v>
      </c>
      <c r="F3" s="197">
        <v>0</v>
      </c>
      <c r="G3" s="197">
        <v>0.2</v>
      </c>
      <c r="H3" s="197">
        <v>-0.31</v>
      </c>
      <c r="I3" s="197">
        <v>-10027.36</v>
      </c>
      <c r="J3" s="197">
        <v>25.68</v>
      </c>
      <c r="K3" s="197">
        <v>-0.15</v>
      </c>
      <c r="L3" s="197">
        <v>0.12</v>
      </c>
      <c r="M3" s="197">
        <v>-13.91</v>
      </c>
      <c r="N3" s="197">
        <v>17.34</v>
      </c>
      <c r="O3" s="197">
        <v>0.64</v>
      </c>
      <c r="P3" s="197">
        <v>0.18</v>
      </c>
      <c r="Q3" s="197">
        <v>-9575.02</v>
      </c>
      <c r="R3" s="197">
        <v>24.92</v>
      </c>
      <c r="S3" s="197">
        <v>0.09</v>
      </c>
      <c r="T3" s="197">
        <v>0.4</v>
      </c>
      <c r="U3" s="197">
        <v>-4.41</v>
      </c>
      <c r="V3" s="197">
        <v>18.66</v>
      </c>
      <c r="W3" s="197">
        <v>7</v>
      </c>
      <c r="X3" s="197">
        <v>7.03</v>
      </c>
      <c r="Y3" s="197">
        <v>0</v>
      </c>
      <c r="Z3" s="197">
        <v>12.42</v>
      </c>
      <c r="AA3" s="197">
        <v>4.51</v>
      </c>
      <c r="AB3" s="197">
        <v>5.92</v>
      </c>
      <c r="AC3" s="197">
        <v>177.45</v>
      </c>
      <c r="AD3" s="197">
        <v>40.85</v>
      </c>
      <c r="AE3" s="201"/>
    </row>
    <row r="4" spans="1:31" s="6" customFormat="1" ht="28.9" customHeight="1">
      <c r="A4" s="17"/>
      <c r="B4" s="15"/>
      <c r="C4" s="16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25"/>
    </row>
    <row r="5" spans="1:31" s="6" customFormat="1" ht="28.9" customHeight="1">
      <c r="A5" s="17"/>
      <c r="B5" s="15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25"/>
    </row>
    <row r="6" spans="1:31" s="7" customFormat="1" ht="58.5" customHeight="1">
      <c r="A6" s="18"/>
      <c r="B6" s="19"/>
      <c r="C6" s="20"/>
      <c r="D6" s="21"/>
      <c r="E6" s="21"/>
      <c r="F6" s="21"/>
      <c r="G6" s="20"/>
      <c r="H6" s="20"/>
      <c r="I6" s="20"/>
      <c r="J6" s="12"/>
      <c r="K6" s="20"/>
      <c r="L6" s="20"/>
      <c r="M6" s="20"/>
      <c r="N6" s="20"/>
      <c r="O6" s="20"/>
      <c r="P6" s="20"/>
      <c r="Q6" s="20"/>
      <c r="R6" s="12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6"/>
    </row>
    <row r="7" spans="1:31" s="8" customFormat="1" ht="58.5" customHeight="1">
      <c r="A7" s="18"/>
      <c r="B7" s="19"/>
      <c r="C7" s="20"/>
      <c r="D7" s="21"/>
      <c r="E7" s="21"/>
      <c r="F7" s="21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6"/>
    </row>
    <row r="8" spans="1:31" s="7" customFormat="1" ht="58.5" customHeight="1">
      <c r="A8" s="22"/>
      <c r="B8" s="15"/>
      <c r="C8" s="20"/>
      <c r="D8" s="21"/>
      <c r="E8" s="21"/>
      <c r="F8" s="21"/>
      <c r="G8" s="20"/>
      <c r="H8" s="20"/>
      <c r="I8" s="20"/>
      <c r="J8" s="20"/>
      <c r="K8" s="20"/>
      <c r="L8" s="20"/>
      <c r="M8" s="20"/>
      <c r="N8" s="20"/>
      <c r="O8" s="20"/>
      <c r="P8" s="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6"/>
    </row>
    <row r="9" spans="1:31" s="8" customFormat="1" ht="58.5" customHeight="1">
      <c r="A9" s="18"/>
      <c r="B9" s="19"/>
      <c r="C9" s="20"/>
      <c r="D9" s="21"/>
      <c r="E9" s="21"/>
      <c r="F9" s="2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6"/>
    </row>
    <row r="10" spans="1:31" s="6" customFormat="1" ht="28.9" customHeight="1">
      <c r="A10" s="17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3"/>
      <c r="P10" s="23"/>
      <c r="Q10" s="23"/>
      <c r="R10" s="23"/>
      <c r="S10" s="23"/>
      <c r="T10" s="23"/>
      <c r="U10" s="23"/>
      <c r="V10" s="23"/>
      <c r="W10" s="12"/>
      <c r="X10" s="12"/>
      <c r="Y10" s="12"/>
      <c r="Z10" s="12"/>
      <c r="AA10" s="12"/>
      <c r="AB10" s="12"/>
      <c r="AC10" s="12"/>
      <c r="AD10" s="12"/>
      <c r="AE10" s="25"/>
    </row>
    <row r="11" spans="1:31" s="6" customFormat="1" ht="28.9" customHeight="1">
      <c r="A11" s="17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3"/>
      <c r="P11" s="23"/>
      <c r="Q11" s="23"/>
      <c r="R11" s="23"/>
      <c r="S11" s="23"/>
      <c r="T11" s="23"/>
      <c r="U11" s="23"/>
      <c r="V11" s="23"/>
      <c r="W11" s="12"/>
      <c r="X11" s="12"/>
      <c r="Y11" s="12"/>
      <c r="Z11" s="12"/>
      <c r="AA11" s="12"/>
      <c r="AB11" s="12"/>
      <c r="AC11" s="12"/>
      <c r="AD11" s="12"/>
      <c r="AE11" s="25"/>
    </row>
    <row r="12" spans="1:31" s="6" customFormat="1" ht="28.9" customHeight="1">
      <c r="A12" s="17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25"/>
    </row>
    <row r="13" spans="1:31" s="6" customFormat="1" ht="28.9" customHeight="1">
      <c r="A13" s="17"/>
      <c r="B13" s="14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3"/>
      <c r="P13" s="23"/>
      <c r="Q13" s="23"/>
      <c r="R13" s="23"/>
      <c r="S13" s="23"/>
      <c r="T13" s="23"/>
      <c r="U13" s="23"/>
      <c r="V13" s="23"/>
      <c r="W13" s="12"/>
      <c r="X13" s="12"/>
      <c r="Y13" s="12"/>
      <c r="Z13" s="12"/>
      <c r="AA13" s="12"/>
      <c r="AB13" s="12"/>
      <c r="AC13" s="12"/>
      <c r="AD13" s="12"/>
      <c r="AE13" s="25"/>
    </row>
  </sheetData>
  <mergeCells count="9">
    <mergeCell ref="G1:N1"/>
    <mergeCell ref="O1:V1"/>
    <mergeCell ref="W1:AD1"/>
    <mergeCell ref="A1:A2"/>
    <mergeCell ref="B1:B2"/>
    <mergeCell ref="C1:C2"/>
    <mergeCell ref="D1:D2"/>
    <mergeCell ref="E1:E2"/>
    <mergeCell ref="F1:F2"/>
  </mergeCells>
  <phoneticPr fontId="33" type="noConversion"/>
  <pageMargins left="0.69930555555555596" right="0.69930555555555596" top="0.75" bottom="0.75" header="0.297916666666667" footer="0.297916666666667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B18"/>
  <sheetViews>
    <sheetView zoomScale="143" workbookViewId="0">
      <selection activeCell="F17" sqref="F17"/>
    </sheetView>
  </sheetViews>
  <sheetFormatPr defaultColWidth="9" defaultRowHeight="12"/>
  <cols>
    <col min="1" max="1" width="16" style="1" customWidth="1"/>
    <col min="2" max="11" width="6.25" style="1" customWidth="1"/>
    <col min="12" max="12" width="9" style="1" customWidth="1"/>
    <col min="13" max="13" width="6.25" style="1" customWidth="1"/>
    <col min="14" max="14" width="18.375" style="1" customWidth="1"/>
    <col min="15" max="28" width="9.625" style="1" customWidth="1"/>
    <col min="29" max="39" width="6.25" style="1" customWidth="1"/>
    <col min="40" max="40" width="32.375" style="1" customWidth="1"/>
    <col min="41" max="16384" width="9" style="1"/>
  </cols>
  <sheetData>
    <row r="1" spans="1:80">
      <c r="A1" s="288" t="s">
        <v>258</v>
      </c>
      <c r="B1" s="288" t="s">
        <v>259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5"/>
      <c r="O1" s="288" t="s">
        <v>260</v>
      </c>
      <c r="P1" s="288" t="s">
        <v>261</v>
      </c>
      <c r="Q1" s="288" t="s">
        <v>262</v>
      </c>
      <c r="R1" s="288" t="s">
        <v>263</v>
      </c>
      <c r="S1" s="289"/>
      <c r="T1" s="289"/>
      <c r="U1" s="289"/>
      <c r="V1" s="289"/>
      <c r="W1" s="289"/>
      <c r="X1" s="289"/>
      <c r="Y1" s="289"/>
      <c r="Z1" s="289"/>
      <c r="AA1" s="289"/>
      <c r="AB1" s="290"/>
      <c r="AC1" s="288" t="s">
        <v>264</v>
      </c>
      <c r="AD1" s="289"/>
      <c r="AE1" s="289"/>
      <c r="AF1" s="289"/>
      <c r="AG1" s="289"/>
      <c r="AH1" s="289"/>
      <c r="AI1" s="289"/>
      <c r="AJ1" s="289"/>
      <c r="AK1" s="289"/>
      <c r="AL1" s="289"/>
      <c r="AM1" s="290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>
      <c r="A2" s="299"/>
      <c r="B2" s="296" t="s">
        <v>265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8"/>
      <c r="N2" s="288" t="s">
        <v>266</v>
      </c>
      <c r="O2" s="299"/>
      <c r="P2" s="299"/>
      <c r="Q2" s="299"/>
      <c r="R2" s="291"/>
      <c r="S2" s="292"/>
      <c r="T2" s="292"/>
      <c r="U2" s="292"/>
      <c r="V2" s="292"/>
      <c r="W2" s="292"/>
      <c r="X2" s="292"/>
      <c r="Y2" s="292"/>
      <c r="Z2" s="292"/>
      <c r="AA2" s="292"/>
      <c r="AB2" s="293"/>
      <c r="AC2" s="291"/>
      <c r="AD2" s="292"/>
      <c r="AE2" s="292"/>
      <c r="AF2" s="292"/>
      <c r="AG2" s="292"/>
      <c r="AH2" s="292"/>
      <c r="AI2" s="292"/>
      <c r="AJ2" s="292"/>
      <c r="AK2" s="292"/>
      <c r="AL2" s="292"/>
      <c r="AM2" s="293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>
      <c r="A3" s="300"/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L3" s="2">
        <v>2019</v>
      </c>
      <c r="M3" s="4">
        <v>2020</v>
      </c>
      <c r="N3" s="300"/>
      <c r="O3" s="300"/>
      <c r="P3" s="300"/>
      <c r="Q3" s="300"/>
      <c r="R3" s="2">
        <v>2009</v>
      </c>
      <c r="S3" s="2">
        <v>2010</v>
      </c>
      <c r="T3" s="2">
        <v>2011</v>
      </c>
      <c r="U3" s="2">
        <v>2012</v>
      </c>
      <c r="V3" s="2">
        <v>2013</v>
      </c>
      <c r="W3" s="2">
        <v>2014</v>
      </c>
      <c r="X3" s="2">
        <v>2015</v>
      </c>
      <c r="Y3" s="2">
        <v>2016</v>
      </c>
      <c r="Z3" s="2">
        <v>2017</v>
      </c>
      <c r="AA3" s="2">
        <v>2018</v>
      </c>
      <c r="AB3" s="2">
        <v>2019</v>
      </c>
      <c r="AC3" s="2">
        <v>2009</v>
      </c>
      <c r="AD3" s="2">
        <v>2010</v>
      </c>
      <c r="AE3" s="2">
        <v>2011</v>
      </c>
      <c r="AF3" s="2">
        <v>2012</v>
      </c>
      <c r="AG3" s="2">
        <v>2013</v>
      </c>
      <c r="AH3" s="2">
        <v>2014</v>
      </c>
      <c r="AI3" s="2">
        <v>2015</v>
      </c>
      <c r="AJ3" s="2">
        <v>2016</v>
      </c>
      <c r="AK3" s="2">
        <v>2017</v>
      </c>
      <c r="AL3" s="2">
        <v>2018</v>
      </c>
      <c r="AM3" s="2">
        <v>2019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4"/>
      <c r="N4" s="4"/>
      <c r="O4" s="3"/>
      <c r="P4" s="3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4"/>
      <c r="O5" s="3"/>
      <c r="P5" s="3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4"/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4"/>
      <c r="N7" s="4"/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</row>
    <row r="8" spans="1:80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3"/>
      <c r="P8" s="3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</row>
    <row r="9" spans="1:80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4"/>
      <c r="O9" s="3"/>
      <c r="P9" s="3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</row>
    <row r="10" spans="1:8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  <c r="N10" s="3"/>
      <c r="O10" s="3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</row>
    <row r="18" ht="28.5" customHeight="1"/>
  </sheetData>
  <mergeCells count="9">
    <mergeCell ref="R1:AB2"/>
    <mergeCell ref="AC1:AM2"/>
    <mergeCell ref="B1:N1"/>
    <mergeCell ref="B2:M2"/>
    <mergeCell ref="A1:A3"/>
    <mergeCell ref="N2:N3"/>
    <mergeCell ref="O1:O3"/>
    <mergeCell ref="P1:P3"/>
    <mergeCell ref="Q1:Q3"/>
  </mergeCells>
  <phoneticPr fontId="33" type="noConversion"/>
  <pageMargins left="0.69930555555555596" right="0.69930555555555596" top="0.75" bottom="0.75" header="0.297916666666667" footer="0.297916666666667"/>
  <pageSetup paperSize="9"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xr2:uid="{C592E413-2A58-454D-8E2B-D2AC380461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'8、省市级电网评价年电价'!E3:J3</xm:f>
          <x14:sparklines>
            <x14:sparkline>
              <xm:f>'8、省市级电网评价年电价'!E5:J5</xm:f>
              <xm:sqref>H12</xm:sqref>
            </x14:sparkline>
          </x14:sparklines>
        </x14:sparklineGroup>
        <x14:sparklineGroup type="column" displayEmptyCellsAs="gap" xr2:uid="{C8BBA313-1959-4CB9-980E-35E1198DC6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'8、省市级电网评价年电价'!D18:K18</xm:f>
              <xm:sqref>L18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3"/>
  <sheetViews>
    <sheetView tabSelected="1" zoomScale="115" zoomScaleNormal="115" workbookViewId="0">
      <selection activeCell="B7" sqref="B7"/>
    </sheetView>
  </sheetViews>
  <sheetFormatPr defaultColWidth="8.875" defaultRowHeight="12.75"/>
  <cols>
    <col min="1" max="1" width="36.5" style="126" customWidth="1"/>
    <col min="2" max="2" width="17.75" style="127" customWidth="1"/>
    <col min="3" max="3" width="9.5" style="128" customWidth="1"/>
    <col min="4" max="4" width="19.875" style="128" customWidth="1"/>
    <col min="5" max="5" width="17.375" style="128" customWidth="1"/>
    <col min="6" max="6" width="13.875" style="128" customWidth="1"/>
    <col min="7" max="8" width="11.625" style="128" customWidth="1"/>
    <col min="9" max="9" width="13.875" style="128" customWidth="1"/>
    <col min="10" max="10" width="20" style="128" customWidth="1"/>
    <col min="11" max="11" width="17.125" style="128" customWidth="1"/>
    <col min="12" max="12" width="14.625" style="128" customWidth="1"/>
    <col min="13" max="13" width="12" style="128" customWidth="1"/>
    <col min="14" max="14" width="12.125" style="128" customWidth="1"/>
    <col min="15" max="15" width="11.875" style="128" customWidth="1"/>
    <col min="16" max="16384" width="8.875" style="128"/>
  </cols>
  <sheetData>
    <row r="1" spans="1:20" s="124" customFormat="1" ht="13.5" customHeight="1">
      <c r="A1" s="214" t="s">
        <v>14</v>
      </c>
      <c r="B1" s="214" t="s">
        <v>15</v>
      </c>
      <c r="C1" s="214" t="s">
        <v>16</v>
      </c>
      <c r="D1" s="214" t="s">
        <v>17</v>
      </c>
      <c r="E1" s="214" t="s">
        <v>18</v>
      </c>
      <c r="F1" s="214" t="s">
        <v>19</v>
      </c>
      <c r="G1" s="214" t="s">
        <v>20</v>
      </c>
      <c r="H1" s="214" t="s">
        <v>21</v>
      </c>
      <c r="I1" s="214" t="s">
        <v>22</v>
      </c>
      <c r="J1" s="214" t="s">
        <v>23</v>
      </c>
      <c r="K1" s="214" t="s">
        <v>24</v>
      </c>
      <c r="L1" s="214" t="s">
        <v>25</v>
      </c>
      <c r="M1" s="214" t="s">
        <v>269</v>
      </c>
      <c r="N1" s="214" t="s">
        <v>270</v>
      </c>
      <c r="O1" s="214" t="s">
        <v>26</v>
      </c>
      <c r="P1" s="211" t="s">
        <v>27</v>
      </c>
      <c r="Q1" s="212"/>
      <c r="R1" s="212"/>
      <c r="S1" s="212"/>
      <c r="T1" s="213"/>
    </row>
    <row r="2" spans="1:20" s="124" customFormat="1" ht="63.7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131" t="s">
        <v>28</v>
      </c>
      <c r="Q2" s="131" t="s">
        <v>29</v>
      </c>
      <c r="R2" s="131" t="s">
        <v>30</v>
      </c>
      <c r="S2" s="131" t="s">
        <v>31</v>
      </c>
      <c r="T2" s="131" t="s">
        <v>32</v>
      </c>
    </row>
    <row r="3" spans="1:20" s="149" customFormat="1" ht="25.9" customHeight="1">
      <c r="A3" s="144" t="s">
        <v>33</v>
      </c>
      <c r="B3" s="145" t="s">
        <v>34</v>
      </c>
      <c r="C3" s="146">
        <v>500</v>
      </c>
      <c r="D3" s="146" t="s">
        <v>35</v>
      </c>
      <c r="E3" s="146"/>
      <c r="F3" s="144"/>
      <c r="G3" s="146">
        <v>2018</v>
      </c>
      <c r="H3" s="146">
        <v>2018</v>
      </c>
      <c r="I3" s="146" t="s">
        <v>36</v>
      </c>
      <c r="J3" s="146"/>
      <c r="K3" s="146"/>
      <c r="L3" s="147">
        <v>23396.33</v>
      </c>
      <c r="M3" s="146">
        <v>1000</v>
      </c>
      <c r="N3" s="146">
        <f>2*6.4</f>
        <v>12.8</v>
      </c>
      <c r="O3" s="147">
        <v>6600</v>
      </c>
      <c r="P3" s="148"/>
      <c r="Q3" s="148"/>
      <c r="R3" s="148"/>
      <c r="S3" s="148"/>
      <c r="T3" s="148"/>
    </row>
    <row r="4" spans="1:20" s="124" customFormat="1" ht="25.9" customHeight="1">
      <c r="A4" s="17"/>
      <c r="B4" s="15"/>
      <c r="C4" s="14"/>
      <c r="D4" s="14"/>
      <c r="E4" s="14"/>
      <c r="F4" s="17"/>
      <c r="G4" s="14"/>
      <c r="H4" s="14"/>
      <c r="I4" s="14"/>
      <c r="J4" s="14"/>
      <c r="K4" s="14"/>
      <c r="L4" s="132"/>
      <c r="M4" s="14"/>
      <c r="N4" s="133"/>
      <c r="O4" s="132"/>
      <c r="P4" s="134"/>
      <c r="Q4" s="134"/>
      <c r="R4" s="134"/>
      <c r="S4" s="134"/>
      <c r="T4" s="134"/>
    </row>
    <row r="5" spans="1:20" s="124" customFormat="1" ht="28.15" customHeight="1">
      <c r="A5" s="129"/>
      <c r="B5" s="15"/>
      <c r="C5" s="14"/>
      <c r="D5" s="14"/>
      <c r="E5" s="14"/>
      <c r="F5" s="14"/>
      <c r="G5" s="14"/>
      <c r="H5" s="14"/>
      <c r="I5" s="100"/>
      <c r="J5" s="14"/>
      <c r="K5" s="14"/>
      <c r="L5" s="14"/>
      <c r="M5" s="14"/>
      <c r="N5" s="14"/>
      <c r="O5" s="14"/>
      <c r="P5" s="134"/>
      <c r="Q5" s="134"/>
      <c r="R5" s="134"/>
      <c r="S5" s="134"/>
      <c r="T5" s="134"/>
    </row>
    <row r="6" spans="1:20" s="125" customFormat="1" ht="41.45" customHeight="1">
      <c r="A6" s="22"/>
      <c r="B6" s="15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31"/>
      <c r="Q6" s="131"/>
      <c r="R6" s="131"/>
      <c r="S6" s="131"/>
      <c r="T6" s="131"/>
    </row>
    <row r="7" spans="1:20" s="125" customFormat="1" ht="41.45" customHeight="1">
      <c r="A7" s="22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31"/>
      <c r="Q7" s="131"/>
      <c r="R7" s="131"/>
      <c r="S7" s="131"/>
      <c r="T7" s="131"/>
    </row>
    <row r="8" spans="1:20" s="125" customFormat="1" ht="41.45" customHeight="1">
      <c r="A8" s="22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1"/>
      <c r="Q8" s="131"/>
      <c r="R8" s="131"/>
      <c r="S8" s="131"/>
      <c r="T8" s="131"/>
    </row>
    <row r="9" spans="1:20" s="125" customFormat="1" ht="41.45" customHeight="1">
      <c r="A9" s="22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1"/>
      <c r="Q9" s="131"/>
      <c r="R9" s="131"/>
      <c r="S9" s="131"/>
      <c r="T9" s="131"/>
    </row>
    <row r="10" spans="1:20" s="125" customFormat="1" ht="41.45" customHeight="1">
      <c r="A10" s="130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57"/>
      <c r="O10" s="22"/>
      <c r="P10" s="131"/>
      <c r="Q10" s="131"/>
      <c r="R10" s="131"/>
      <c r="S10" s="131"/>
      <c r="T10" s="131"/>
    </row>
    <row r="11" spans="1:20" s="125" customFormat="1" ht="41.45" customHeight="1">
      <c r="A11" s="22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135"/>
      <c r="M11" s="22"/>
      <c r="N11" s="136"/>
      <c r="O11" s="22"/>
      <c r="P11" s="131"/>
      <c r="Q11" s="131"/>
      <c r="R11" s="131"/>
      <c r="S11" s="131"/>
      <c r="T11" s="131"/>
    </row>
    <row r="12" spans="1:20" s="125" customFormat="1" ht="41.45" customHeight="1">
      <c r="A12" s="22"/>
      <c r="B12" s="15"/>
      <c r="C12" s="22"/>
      <c r="D12" s="22"/>
      <c r="E12" s="22"/>
      <c r="F12" s="22"/>
      <c r="G12" s="22"/>
      <c r="H12" s="22"/>
      <c r="I12" s="22"/>
      <c r="J12" s="22"/>
      <c r="K12" s="137"/>
      <c r="L12" s="22"/>
      <c r="M12" s="22"/>
      <c r="N12" s="22"/>
      <c r="O12" s="22"/>
      <c r="P12" s="131"/>
      <c r="Q12" s="131"/>
      <c r="R12" s="131"/>
      <c r="S12" s="131"/>
      <c r="T12" s="131"/>
    </row>
    <row r="13" spans="1:20" s="125" customFormat="1" ht="41.45" customHeight="1">
      <c r="A13" s="22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138"/>
      <c r="M13" s="22"/>
      <c r="N13" s="22"/>
      <c r="O13" s="22"/>
      <c r="P13" s="131"/>
      <c r="Q13" s="131"/>
      <c r="R13" s="131"/>
      <c r="S13" s="131"/>
      <c r="T13" s="131"/>
    </row>
  </sheetData>
  <mergeCells count="16">
    <mergeCell ref="P1:T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honeticPr fontId="33" type="noConversion"/>
  <pageMargins left="0.70763888888888904" right="0.70763888888888904" top="0.74791666666666701" bottom="0.74791666666666701" header="0.31388888888888899" footer="0.31388888888888899"/>
  <pageSetup paperSize="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14"/>
  <sheetViews>
    <sheetView workbookViewId="0">
      <pane xSplit="2" ySplit="3" topLeftCell="C4" activePane="bottomRight" state="frozen"/>
      <selection pane="topRight"/>
      <selection pane="bottomLeft"/>
      <selection pane="bottomRight" activeCell="T5" sqref="T5"/>
    </sheetView>
  </sheetViews>
  <sheetFormatPr defaultColWidth="8.875" defaultRowHeight="12.75"/>
  <cols>
    <col min="1" max="1" width="33.375" style="54" customWidth="1"/>
    <col min="2" max="2" width="14.125" style="55" customWidth="1"/>
    <col min="3" max="3" width="9.875" style="54" customWidth="1"/>
    <col min="4" max="4" width="8.875" style="54" customWidth="1"/>
    <col min="5" max="5" width="9.875" style="54" customWidth="1"/>
    <col min="6" max="12" width="8.875" style="54" customWidth="1"/>
    <col min="13" max="13" width="16.375" style="54" customWidth="1"/>
    <col min="14" max="14" width="7.875" style="54" customWidth="1"/>
    <col min="15" max="15" width="8.875" style="54" customWidth="1"/>
    <col min="16" max="16384" width="8.875" style="54"/>
  </cols>
  <sheetData>
    <row r="1" spans="1:21" s="53" customFormat="1" ht="14.45" customHeight="1">
      <c r="A1" s="226" t="s">
        <v>14</v>
      </c>
      <c r="B1" s="227" t="s">
        <v>15</v>
      </c>
      <c r="C1" s="234" t="s">
        <v>80</v>
      </c>
      <c r="D1" s="235"/>
      <c r="E1" s="235"/>
      <c r="F1" s="236"/>
      <c r="G1" s="234" t="s">
        <v>81</v>
      </c>
      <c r="H1" s="235"/>
      <c r="I1" s="235"/>
      <c r="J1" s="236"/>
      <c r="K1" s="237" t="s">
        <v>82</v>
      </c>
      <c r="L1" s="238"/>
      <c r="M1" s="57" t="s">
        <v>83</v>
      </c>
      <c r="N1" s="219" t="s">
        <v>84</v>
      </c>
      <c r="O1" s="220"/>
      <c r="P1" s="223" t="s">
        <v>85</v>
      </c>
      <c r="Q1" s="223"/>
      <c r="R1" s="223"/>
      <c r="S1" s="223"/>
      <c r="T1" s="224" t="s">
        <v>27</v>
      </c>
      <c r="U1" s="225"/>
    </row>
    <row r="2" spans="1:21" s="53" customFormat="1" ht="14.45" customHeight="1">
      <c r="A2" s="226"/>
      <c r="B2" s="228"/>
      <c r="C2" s="231" t="s">
        <v>86</v>
      </c>
      <c r="D2" s="231"/>
      <c r="E2" s="231" t="s">
        <v>87</v>
      </c>
      <c r="F2" s="231"/>
      <c r="G2" s="231" t="s">
        <v>88</v>
      </c>
      <c r="H2" s="231"/>
      <c r="I2" s="231" t="s">
        <v>89</v>
      </c>
      <c r="J2" s="231"/>
      <c r="K2" s="232" t="s">
        <v>90</v>
      </c>
      <c r="L2" s="233"/>
      <c r="M2" s="229" t="s">
        <v>91</v>
      </c>
      <c r="N2" s="221"/>
      <c r="O2" s="222"/>
      <c r="P2" s="223" t="s">
        <v>92</v>
      </c>
      <c r="Q2" s="223"/>
      <c r="R2" s="223" t="s">
        <v>93</v>
      </c>
      <c r="S2" s="223"/>
      <c r="T2" s="215" t="s">
        <v>69</v>
      </c>
      <c r="U2" s="217" t="s">
        <v>94</v>
      </c>
    </row>
    <row r="3" spans="1:21" s="99" customFormat="1" ht="43.35" customHeight="1">
      <c r="A3" s="227"/>
      <c r="B3" s="228"/>
      <c r="C3" s="65" t="s">
        <v>95</v>
      </c>
      <c r="D3" s="65" t="s">
        <v>96</v>
      </c>
      <c r="E3" s="65" t="s">
        <v>95</v>
      </c>
      <c r="F3" s="65" t="s">
        <v>96</v>
      </c>
      <c r="G3" s="65" t="s">
        <v>95</v>
      </c>
      <c r="H3" s="65" t="s">
        <v>96</v>
      </c>
      <c r="I3" s="65" t="s">
        <v>95</v>
      </c>
      <c r="J3" s="65" t="s">
        <v>96</v>
      </c>
      <c r="K3" s="95" t="s">
        <v>97</v>
      </c>
      <c r="L3" s="95" t="s">
        <v>96</v>
      </c>
      <c r="M3" s="230"/>
      <c r="N3" s="95" t="s">
        <v>98</v>
      </c>
      <c r="O3" s="95" t="s">
        <v>99</v>
      </c>
      <c r="P3" s="95" t="s">
        <v>98</v>
      </c>
      <c r="Q3" s="95" t="s">
        <v>99</v>
      </c>
      <c r="R3" s="95" t="s">
        <v>98</v>
      </c>
      <c r="S3" s="95" t="s">
        <v>99</v>
      </c>
      <c r="T3" s="216"/>
      <c r="U3" s="218"/>
    </row>
    <row r="4" spans="1:21" s="153" customFormat="1" ht="22.15" customHeight="1">
      <c r="A4" s="144" t="s">
        <v>33</v>
      </c>
      <c r="B4" s="145" t="s">
        <v>34</v>
      </c>
      <c r="C4" s="150">
        <v>0</v>
      </c>
      <c r="D4" s="150">
        <v>0</v>
      </c>
      <c r="E4" s="150">
        <v>0</v>
      </c>
      <c r="F4" s="150">
        <v>0</v>
      </c>
      <c r="G4" s="150">
        <v>0</v>
      </c>
      <c r="H4" s="150">
        <v>0</v>
      </c>
      <c r="I4" s="150">
        <v>0</v>
      </c>
      <c r="J4" s="150">
        <v>0</v>
      </c>
      <c r="K4" s="150">
        <v>5</v>
      </c>
      <c r="L4" s="151">
        <v>8621.4932000000008</v>
      </c>
      <c r="M4" s="150">
        <v>5</v>
      </c>
      <c r="N4" s="150">
        <v>0</v>
      </c>
      <c r="O4" s="150">
        <v>0</v>
      </c>
      <c r="P4" s="150">
        <v>0</v>
      </c>
      <c r="Q4" s="150">
        <v>0</v>
      </c>
      <c r="R4" s="150">
        <v>0</v>
      </c>
      <c r="S4" s="150">
        <v>0</v>
      </c>
      <c r="T4" s="152"/>
      <c r="U4" s="152"/>
    </row>
    <row r="5" spans="1:21" s="53" customFormat="1" ht="28.15" customHeight="1">
      <c r="A5" s="17"/>
      <c r="B5" s="15"/>
      <c r="C5" s="41"/>
      <c r="D5" s="41"/>
      <c r="E5" s="41"/>
      <c r="F5" s="41"/>
      <c r="G5" s="41"/>
      <c r="H5" s="41"/>
      <c r="I5" s="41"/>
      <c r="J5" s="41"/>
      <c r="K5" s="41"/>
      <c r="L5" s="101"/>
      <c r="M5" s="41"/>
      <c r="N5" s="41"/>
      <c r="O5" s="41"/>
      <c r="P5" s="41"/>
      <c r="Q5" s="41"/>
      <c r="R5" s="41"/>
      <c r="S5" s="41"/>
      <c r="T5" s="105"/>
      <c r="U5" s="105"/>
    </row>
    <row r="6" spans="1:21" s="53" customFormat="1" ht="33" customHeight="1">
      <c r="A6" s="129"/>
      <c r="B6" s="15"/>
      <c r="C6" s="41"/>
      <c r="D6" s="41"/>
      <c r="E6" s="41"/>
      <c r="F6" s="41"/>
      <c r="G6" s="41"/>
      <c r="H6" s="41"/>
      <c r="I6" s="41"/>
      <c r="J6" s="41"/>
      <c r="K6" s="41"/>
      <c r="L6" s="101"/>
      <c r="M6" s="41"/>
      <c r="N6" s="41"/>
      <c r="O6" s="41"/>
      <c r="P6" s="41"/>
      <c r="Q6" s="41"/>
      <c r="R6" s="41"/>
      <c r="S6" s="41"/>
      <c r="T6" s="105"/>
      <c r="U6" s="105"/>
    </row>
    <row r="7" spans="1:21" s="98" customFormat="1" ht="43.35" customHeight="1">
      <c r="A7" s="100"/>
      <c r="B7" s="15"/>
      <c r="C7" s="97"/>
      <c r="D7" s="97"/>
      <c r="E7" s="97"/>
      <c r="F7" s="97"/>
      <c r="G7" s="97"/>
      <c r="H7" s="97"/>
      <c r="I7" s="97"/>
      <c r="J7" s="97"/>
      <c r="K7" s="102"/>
      <c r="L7" s="102"/>
      <c r="M7" s="102"/>
      <c r="N7" s="102"/>
      <c r="O7" s="102"/>
      <c r="P7" s="102"/>
      <c r="Q7" s="102"/>
      <c r="R7" s="102"/>
      <c r="S7" s="102"/>
      <c r="T7" s="106"/>
      <c r="U7" s="107"/>
    </row>
    <row r="8" spans="1:21" s="98" customFormat="1" ht="43.35" customHeight="1">
      <c r="A8" s="100"/>
      <c r="B8" s="15"/>
      <c r="C8" s="97"/>
      <c r="D8" s="97"/>
      <c r="E8" s="97"/>
      <c r="F8" s="97"/>
      <c r="G8" s="97"/>
      <c r="H8" s="97"/>
      <c r="I8" s="97"/>
      <c r="J8" s="97"/>
      <c r="K8" s="102"/>
      <c r="L8" s="102"/>
      <c r="M8" s="102"/>
      <c r="N8" s="102"/>
      <c r="O8" s="102"/>
      <c r="P8" s="102"/>
      <c r="Q8" s="102"/>
      <c r="R8" s="102"/>
      <c r="S8" s="102"/>
      <c r="T8" s="103"/>
      <c r="U8" s="104"/>
    </row>
    <row r="9" spans="1:21" s="98" customFormat="1" ht="43.35" customHeight="1">
      <c r="A9" s="22"/>
      <c r="B9" s="15"/>
      <c r="C9" s="97"/>
      <c r="D9" s="97"/>
      <c r="E9" s="97"/>
      <c r="F9" s="97"/>
      <c r="G9" s="97"/>
      <c r="H9" s="97"/>
      <c r="I9" s="97"/>
      <c r="J9" s="97"/>
      <c r="K9" s="102"/>
      <c r="L9" s="102"/>
      <c r="M9" s="102"/>
      <c r="N9" s="102"/>
      <c r="O9" s="102"/>
      <c r="P9" s="102"/>
      <c r="Q9" s="102"/>
      <c r="R9" s="102"/>
      <c r="S9" s="102"/>
      <c r="T9" s="103"/>
      <c r="U9" s="104"/>
    </row>
    <row r="10" spans="1:21" s="98" customFormat="1" ht="43.35" customHeight="1">
      <c r="A10" s="100"/>
      <c r="B10" s="15"/>
      <c r="C10" s="97"/>
      <c r="D10" s="97"/>
      <c r="E10" s="97"/>
      <c r="F10" s="97"/>
      <c r="G10" s="97"/>
      <c r="H10" s="97"/>
      <c r="I10" s="97"/>
      <c r="J10" s="97"/>
      <c r="K10" s="102"/>
      <c r="L10" s="102"/>
      <c r="M10" s="102"/>
      <c r="N10" s="102"/>
      <c r="O10" s="102"/>
      <c r="P10" s="102"/>
      <c r="Q10" s="102"/>
      <c r="R10" s="102"/>
      <c r="S10" s="102"/>
      <c r="T10" s="103"/>
      <c r="U10" s="104"/>
    </row>
    <row r="11" spans="1:21" s="98" customFormat="1" ht="43.35" customHeight="1">
      <c r="A11" s="100"/>
      <c r="B11" s="15"/>
      <c r="C11" s="97"/>
      <c r="D11" s="97"/>
      <c r="E11" s="97"/>
      <c r="F11" s="97"/>
      <c r="G11" s="97"/>
      <c r="H11" s="97"/>
      <c r="I11" s="97"/>
      <c r="J11" s="97"/>
      <c r="K11" s="102"/>
      <c r="L11" s="102"/>
      <c r="M11" s="102"/>
      <c r="N11" s="102"/>
      <c r="O11" s="102"/>
      <c r="P11" s="102"/>
      <c r="Q11" s="102"/>
      <c r="R11" s="102"/>
      <c r="S11" s="102"/>
      <c r="T11" s="103"/>
      <c r="U11" s="104"/>
    </row>
    <row r="12" spans="1:21" s="98" customFormat="1" ht="43.35" customHeight="1">
      <c r="A12" s="100"/>
      <c r="B12" s="15"/>
      <c r="C12" s="97"/>
      <c r="D12" s="97"/>
      <c r="E12" s="97"/>
      <c r="F12" s="97"/>
      <c r="G12" s="97"/>
      <c r="H12" s="97"/>
      <c r="I12" s="97"/>
      <c r="J12" s="97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04"/>
    </row>
    <row r="13" spans="1:21" s="98" customFormat="1" ht="43.35" customHeight="1">
      <c r="A13" s="100"/>
      <c r="B13" s="15"/>
      <c r="C13" s="97"/>
      <c r="D13" s="97"/>
      <c r="E13" s="97"/>
      <c r="F13" s="97"/>
      <c r="G13" s="97"/>
      <c r="H13" s="97"/>
      <c r="I13" s="97"/>
      <c r="J13" s="97"/>
      <c r="K13" s="102"/>
      <c r="L13" s="102"/>
      <c r="M13" s="102"/>
      <c r="N13" s="102"/>
      <c r="O13" s="102"/>
      <c r="P13" s="102"/>
      <c r="Q13" s="102"/>
      <c r="R13" s="102"/>
      <c r="S13" s="102"/>
      <c r="T13" s="103"/>
      <c r="U13" s="104"/>
    </row>
    <row r="14" spans="1:21" s="98" customFormat="1" ht="43.35" customHeight="1">
      <c r="A14" s="100"/>
      <c r="B14" s="15"/>
      <c r="C14" s="97"/>
      <c r="D14" s="97"/>
      <c r="E14" s="97"/>
      <c r="F14" s="97"/>
      <c r="G14" s="97"/>
      <c r="H14" s="97"/>
      <c r="I14" s="97"/>
      <c r="J14" s="97"/>
      <c r="K14" s="102"/>
      <c r="L14" s="102"/>
      <c r="M14" s="102"/>
      <c r="N14" s="102"/>
      <c r="O14" s="102"/>
      <c r="P14" s="102"/>
      <c r="Q14" s="102"/>
      <c r="R14" s="102"/>
      <c r="S14" s="102"/>
      <c r="T14" s="103"/>
      <c r="U14" s="104"/>
    </row>
  </sheetData>
  <mergeCells count="18">
    <mergeCell ref="A1:A3"/>
    <mergeCell ref="B1:B3"/>
    <mergeCell ref="M2:M3"/>
    <mergeCell ref="C2:D2"/>
    <mergeCell ref="E2:F2"/>
    <mergeCell ref="G2:H2"/>
    <mergeCell ref="I2:J2"/>
    <mergeCell ref="K2:L2"/>
    <mergeCell ref="C1:F1"/>
    <mergeCell ref="G1:J1"/>
    <mergeCell ref="K1:L1"/>
    <mergeCell ref="T2:T3"/>
    <mergeCell ref="U2:U3"/>
    <mergeCell ref="N1:O2"/>
    <mergeCell ref="P2:Q2"/>
    <mergeCell ref="R2:S2"/>
    <mergeCell ref="P1:S1"/>
    <mergeCell ref="T1:U1"/>
  </mergeCells>
  <phoneticPr fontId="33" type="noConversion"/>
  <pageMargins left="0.69930555555555596" right="0.69930555555555596" top="0.75" bottom="0.75" header="0.297916666666667" footer="0.297916666666667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32"/>
  <sheetViews>
    <sheetView workbookViewId="0">
      <selection activeCell="A3" sqref="A3:XFD3"/>
    </sheetView>
  </sheetViews>
  <sheetFormatPr defaultColWidth="8.875" defaultRowHeight="13.5"/>
  <cols>
    <col min="1" max="1" width="47.375" style="110" customWidth="1"/>
    <col min="2" max="2" width="15" style="111" customWidth="1"/>
    <col min="3" max="3" width="12.25" style="112" customWidth="1"/>
    <col min="4" max="4" width="11.625" style="112" customWidth="1"/>
    <col min="5" max="5" width="12.25" style="112" customWidth="1"/>
    <col min="6" max="10" width="11.625" style="112" customWidth="1"/>
    <col min="11" max="11" width="12.625" style="112" customWidth="1"/>
    <col min="12" max="12" width="13.875" style="112" customWidth="1"/>
    <col min="13" max="13" width="18.375" style="112" customWidth="1"/>
    <col min="14" max="15" width="18.375" style="113" customWidth="1"/>
    <col min="16" max="17" width="18.375" style="112" customWidth="1"/>
    <col min="18" max="18" width="64.625" style="110" customWidth="1"/>
    <col min="19" max="19" width="25.75" style="110" customWidth="1"/>
    <col min="20" max="20" width="59.75" style="110" customWidth="1"/>
    <col min="21" max="21" width="29.375" style="110" customWidth="1"/>
    <col min="22" max="22" width="54" style="110" customWidth="1"/>
    <col min="23" max="23" width="24.875" style="110" customWidth="1"/>
    <col min="24" max="24" width="34.5" style="110" customWidth="1"/>
    <col min="25" max="27" width="18.375" style="110" customWidth="1"/>
    <col min="28" max="28" width="13.875" style="110" customWidth="1"/>
    <col min="29" max="29" width="27.25" style="110" customWidth="1"/>
    <col min="30" max="16384" width="8.875" style="110"/>
  </cols>
  <sheetData>
    <row r="1" spans="1:30" s="108" customFormat="1">
      <c r="A1" s="226" t="s">
        <v>14</v>
      </c>
      <c r="B1" s="226" t="s">
        <v>15</v>
      </c>
      <c r="C1" s="226" t="s">
        <v>40</v>
      </c>
      <c r="D1" s="226" t="s">
        <v>41</v>
      </c>
      <c r="E1" s="226" t="s">
        <v>42</v>
      </c>
      <c r="F1" s="231" t="s">
        <v>43</v>
      </c>
      <c r="G1" s="231"/>
      <c r="H1" s="231" t="s">
        <v>44</v>
      </c>
      <c r="I1" s="231"/>
      <c r="J1" s="231" t="s">
        <v>45</v>
      </c>
      <c r="K1" s="231"/>
      <c r="L1" s="231" t="s">
        <v>46</v>
      </c>
      <c r="M1" s="231" t="s">
        <v>47</v>
      </c>
      <c r="N1" s="239" t="s">
        <v>48</v>
      </c>
      <c r="O1" s="239"/>
      <c r="P1" s="231" t="s">
        <v>49</v>
      </c>
      <c r="Q1" s="231"/>
      <c r="R1" s="231" t="s">
        <v>50</v>
      </c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106" t="s">
        <v>27</v>
      </c>
    </row>
    <row r="2" spans="1:30" s="109" customFormat="1" ht="25.5" customHeight="1">
      <c r="A2" s="226"/>
      <c r="B2" s="226"/>
      <c r="C2" s="226"/>
      <c r="D2" s="226"/>
      <c r="E2" s="226"/>
      <c r="F2" s="57" t="s">
        <v>51</v>
      </c>
      <c r="G2" s="57" t="s">
        <v>52</v>
      </c>
      <c r="H2" s="57" t="s">
        <v>51</v>
      </c>
      <c r="I2" s="57" t="s">
        <v>52</v>
      </c>
      <c r="J2" s="57" t="s">
        <v>51</v>
      </c>
      <c r="K2" s="57" t="s">
        <v>52</v>
      </c>
      <c r="L2" s="231"/>
      <c r="M2" s="231"/>
      <c r="N2" s="67" t="s">
        <v>53</v>
      </c>
      <c r="O2" s="67" t="s">
        <v>54</v>
      </c>
      <c r="P2" s="57" t="s">
        <v>55</v>
      </c>
      <c r="Q2" s="57" t="s">
        <v>56</v>
      </c>
      <c r="R2" s="57" t="s">
        <v>57</v>
      </c>
      <c r="S2" s="57" t="s">
        <v>58</v>
      </c>
      <c r="T2" s="57" t="s">
        <v>59</v>
      </c>
      <c r="U2" s="57" t="s">
        <v>60</v>
      </c>
      <c r="V2" s="57" t="s">
        <v>61</v>
      </c>
      <c r="W2" s="57" t="s">
        <v>62</v>
      </c>
      <c r="X2" s="57" t="s">
        <v>63</v>
      </c>
      <c r="Y2" s="57" t="s">
        <v>64</v>
      </c>
      <c r="Z2" s="57" t="s">
        <v>65</v>
      </c>
      <c r="AA2" s="57" t="s">
        <v>66</v>
      </c>
      <c r="AB2" s="57" t="s">
        <v>67</v>
      </c>
      <c r="AC2" s="57" t="s">
        <v>68</v>
      </c>
      <c r="AD2" s="106" t="s">
        <v>69</v>
      </c>
    </row>
    <row r="3" spans="1:30" s="158" customFormat="1" ht="23.45" customHeight="1">
      <c r="A3" s="146" t="s">
        <v>33</v>
      </c>
      <c r="B3" s="145" t="s">
        <v>34</v>
      </c>
      <c r="C3" s="154">
        <v>42086</v>
      </c>
      <c r="D3" s="154">
        <v>42201</v>
      </c>
      <c r="E3" s="154">
        <v>42619</v>
      </c>
      <c r="F3" s="154">
        <v>42835</v>
      </c>
      <c r="G3" s="154">
        <v>42850</v>
      </c>
      <c r="H3" s="154">
        <v>43252</v>
      </c>
      <c r="I3" s="154">
        <v>43239</v>
      </c>
      <c r="J3" s="154">
        <v>43261</v>
      </c>
      <c r="K3" s="154">
        <v>43241</v>
      </c>
      <c r="L3" s="154">
        <v>43668</v>
      </c>
      <c r="M3" s="154">
        <v>43835</v>
      </c>
      <c r="N3" s="154"/>
      <c r="O3" s="154"/>
      <c r="P3" s="155"/>
      <c r="Q3" s="155"/>
      <c r="R3" s="156" t="s">
        <v>70</v>
      </c>
      <c r="S3" s="156" t="s">
        <v>71</v>
      </c>
      <c r="T3" s="156" t="s">
        <v>72</v>
      </c>
      <c r="U3" s="156" t="s">
        <v>73</v>
      </c>
      <c r="V3" s="156" t="s">
        <v>74</v>
      </c>
      <c r="W3" s="156" t="s">
        <v>75</v>
      </c>
      <c r="X3" s="156" t="s">
        <v>76</v>
      </c>
      <c r="Y3" s="156" t="s">
        <v>77</v>
      </c>
      <c r="Z3" s="156" t="s">
        <v>78</v>
      </c>
      <c r="AA3" s="156" t="s">
        <v>79</v>
      </c>
      <c r="AB3" s="156"/>
      <c r="AC3" s="156"/>
      <c r="AD3" s="157"/>
    </row>
    <row r="4" spans="1:30" s="108" customFormat="1" ht="41.25" customHeight="1">
      <c r="A4" s="17"/>
      <c r="B4" s="15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119"/>
      <c r="Q4" s="119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122"/>
    </row>
    <row r="5" spans="1:30" s="108" customFormat="1" ht="41.25" customHeight="1">
      <c r="A5" s="129"/>
      <c r="B5" s="15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119"/>
      <c r="R5" s="57"/>
      <c r="S5" s="57"/>
      <c r="T5" s="57"/>
      <c r="U5" s="57"/>
      <c r="V5" s="57"/>
      <c r="W5" s="57"/>
      <c r="X5" s="57"/>
      <c r="Y5" s="57"/>
      <c r="Z5" s="123"/>
      <c r="AA5" s="57"/>
      <c r="AB5" s="57"/>
      <c r="AC5" s="57"/>
      <c r="AD5" s="122"/>
    </row>
    <row r="6" spans="1:30" ht="43.35" customHeight="1">
      <c r="A6" s="100"/>
      <c r="B6" s="15"/>
      <c r="C6" s="114"/>
      <c r="D6" s="114"/>
      <c r="E6" s="114"/>
      <c r="F6" s="115"/>
      <c r="G6" s="115"/>
      <c r="H6" s="115"/>
      <c r="I6" s="115"/>
      <c r="J6" s="115"/>
      <c r="K6" s="115"/>
      <c r="L6" s="115"/>
      <c r="M6" s="115"/>
      <c r="N6" s="120"/>
      <c r="O6" s="120"/>
      <c r="P6" s="120"/>
      <c r="Q6" s="120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06"/>
    </row>
    <row r="7" spans="1:30" ht="43.35" customHeight="1">
      <c r="A7" s="100"/>
      <c r="B7" s="15"/>
      <c r="C7" s="114"/>
      <c r="D7" s="114"/>
      <c r="E7" s="114"/>
      <c r="F7" s="115"/>
      <c r="G7" s="115"/>
      <c r="H7" s="115"/>
      <c r="I7" s="115"/>
      <c r="J7" s="115"/>
      <c r="K7" s="115"/>
      <c r="L7" s="115"/>
      <c r="M7" s="115"/>
      <c r="N7" s="120"/>
      <c r="O7" s="120"/>
      <c r="P7" s="106"/>
      <c r="Q7" s="106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06"/>
    </row>
    <row r="8" spans="1:30" ht="43.9" customHeight="1">
      <c r="A8" s="22"/>
      <c r="B8" s="15"/>
      <c r="C8" s="114"/>
      <c r="D8" s="114"/>
      <c r="E8" s="114"/>
      <c r="F8" s="115"/>
      <c r="G8" s="115"/>
      <c r="H8" s="115"/>
      <c r="I8" s="115"/>
      <c r="J8" s="115"/>
      <c r="K8" s="115"/>
      <c r="L8" s="115"/>
      <c r="M8" s="115"/>
      <c r="N8" s="120"/>
      <c r="O8" s="120"/>
      <c r="P8" s="106"/>
      <c r="Q8" s="106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06"/>
    </row>
    <row r="9" spans="1:30" ht="43.35" customHeight="1">
      <c r="A9" s="100"/>
      <c r="B9" s="15"/>
      <c r="C9" s="114"/>
      <c r="D9" s="116"/>
      <c r="E9" s="116"/>
      <c r="F9" s="117"/>
      <c r="G9" s="117"/>
      <c r="H9" s="117"/>
      <c r="I9" s="117"/>
      <c r="J9" s="117"/>
      <c r="K9" s="117"/>
      <c r="L9" s="117"/>
      <c r="M9" s="117"/>
      <c r="N9" s="120"/>
      <c r="O9" s="120"/>
      <c r="P9" s="106"/>
      <c r="Q9" s="106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06"/>
    </row>
    <row r="10" spans="1:30" ht="43.35" customHeight="1">
      <c r="A10" s="100"/>
      <c r="B10" s="15"/>
      <c r="C10" s="114"/>
      <c r="D10" s="116"/>
      <c r="E10" s="116"/>
      <c r="F10" s="117"/>
      <c r="G10" s="117"/>
      <c r="H10" s="117"/>
      <c r="I10" s="117"/>
      <c r="J10" s="117"/>
      <c r="K10" s="117"/>
      <c r="L10" s="117"/>
      <c r="M10" s="117"/>
      <c r="N10" s="120"/>
      <c r="O10" s="120"/>
      <c r="P10" s="106"/>
      <c r="Q10" s="106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06"/>
    </row>
    <row r="11" spans="1:30" ht="43.35" customHeight="1">
      <c r="A11" s="100"/>
      <c r="B11" s="15"/>
      <c r="C11" s="114"/>
      <c r="D11" s="116"/>
      <c r="E11" s="116"/>
      <c r="F11" s="117"/>
      <c r="G11" s="117"/>
      <c r="H11" s="117"/>
      <c r="I11" s="117"/>
      <c r="J11" s="117"/>
      <c r="K11" s="117"/>
      <c r="L11" s="117"/>
      <c r="M11" s="117"/>
      <c r="N11" s="120"/>
      <c r="O11" s="120"/>
      <c r="P11" s="106"/>
      <c r="Q11" s="106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06"/>
    </row>
    <row r="12" spans="1:30" ht="43.35" customHeight="1">
      <c r="A12" s="100"/>
      <c r="B12" s="15"/>
      <c r="C12" s="114"/>
      <c r="D12" s="116"/>
      <c r="E12" s="116"/>
      <c r="F12" s="117"/>
      <c r="G12" s="117"/>
      <c r="H12" s="117"/>
      <c r="I12" s="117"/>
      <c r="J12" s="117"/>
      <c r="K12" s="117"/>
      <c r="L12" s="117"/>
      <c r="M12" s="117"/>
      <c r="N12" s="120"/>
      <c r="O12" s="120"/>
      <c r="P12" s="106"/>
      <c r="Q12" s="106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06"/>
    </row>
    <row r="13" spans="1:30" ht="43.35" customHeight="1">
      <c r="A13" s="100"/>
      <c r="B13" s="15"/>
      <c r="C13" s="114"/>
      <c r="D13" s="116"/>
      <c r="E13" s="116"/>
      <c r="F13" s="117"/>
      <c r="G13" s="117"/>
      <c r="H13" s="117"/>
      <c r="I13" s="117"/>
      <c r="J13" s="117"/>
      <c r="K13" s="117"/>
      <c r="L13" s="117"/>
      <c r="M13" s="117"/>
      <c r="N13" s="120"/>
      <c r="O13" s="120"/>
      <c r="P13" s="106"/>
      <c r="Q13" s="106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06"/>
    </row>
    <row r="14" spans="1:30">
      <c r="F14" s="118"/>
      <c r="G14" s="118"/>
      <c r="H14" s="118"/>
    </row>
    <row r="15" spans="1:30">
      <c r="F15" s="118"/>
      <c r="G15" s="118"/>
      <c r="H15" s="118"/>
    </row>
    <row r="16" spans="1:30">
      <c r="F16" s="118"/>
      <c r="G16" s="118"/>
      <c r="H16" s="118"/>
    </row>
    <row r="17" spans="6:8">
      <c r="F17" s="118"/>
      <c r="G17" s="118"/>
      <c r="H17" s="118"/>
    </row>
    <row r="18" spans="6:8">
      <c r="F18" s="118"/>
      <c r="G18" s="118"/>
      <c r="H18" s="118"/>
    </row>
    <row r="19" spans="6:8">
      <c r="F19" s="118"/>
      <c r="G19" s="118"/>
      <c r="H19" s="118"/>
    </row>
    <row r="20" spans="6:8">
      <c r="F20" s="118"/>
      <c r="G20" s="118"/>
      <c r="H20" s="118"/>
    </row>
    <row r="21" spans="6:8">
      <c r="F21" s="118"/>
      <c r="G21" s="118"/>
      <c r="H21" s="118"/>
    </row>
    <row r="22" spans="6:8">
      <c r="F22" s="118"/>
      <c r="G22" s="118"/>
      <c r="H22" s="118"/>
    </row>
    <row r="23" spans="6:8">
      <c r="F23" s="118"/>
      <c r="G23" s="118"/>
      <c r="H23" s="118"/>
    </row>
    <row r="24" spans="6:8">
      <c r="F24" s="118"/>
      <c r="G24" s="118"/>
      <c r="H24" s="118"/>
    </row>
    <row r="25" spans="6:8">
      <c r="F25" s="118"/>
      <c r="G25" s="118"/>
      <c r="H25" s="118"/>
    </row>
    <row r="26" spans="6:8">
      <c r="F26" s="118"/>
      <c r="G26" s="118"/>
      <c r="H26" s="118"/>
    </row>
    <row r="27" spans="6:8">
      <c r="F27" s="118"/>
      <c r="G27" s="118"/>
      <c r="H27" s="118"/>
    </row>
    <row r="28" spans="6:8">
      <c r="F28" s="118"/>
      <c r="G28" s="118"/>
    </row>
    <row r="29" spans="6:8">
      <c r="F29" s="118"/>
      <c r="G29" s="118"/>
    </row>
    <row r="30" spans="6:8">
      <c r="F30" s="118"/>
      <c r="G30" s="118"/>
    </row>
    <row r="31" spans="6:8">
      <c r="F31" s="118"/>
      <c r="G31" s="118"/>
    </row>
    <row r="32" spans="6:8">
      <c r="F32" s="118"/>
      <c r="G32" s="118"/>
    </row>
  </sheetData>
  <mergeCells count="13">
    <mergeCell ref="R1:AC1"/>
    <mergeCell ref="A1:A2"/>
    <mergeCell ref="B1:B2"/>
    <mergeCell ref="C1:C2"/>
    <mergeCell ref="D1:D2"/>
    <mergeCell ref="E1:E2"/>
    <mergeCell ref="L1:L2"/>
    <mergeCell ref="M1:M2"/>
    <mergeCell ref="F1:G1"/>
    <mergeCell ref="H1:I1"/>
    <mergeCell ref="J1:K1"/>
    <mergeCell ref="N1:O1"/>
    <mergeCell ref="P1:Q1"/>
  </mergeCells>
  <phoneticPr fontId="33" type="noConversion"/>
  <pageMargins left="0.69930555555555596" right="0.69930555555555596" top="0.75" bottom="0.75" header="0.297916666666667" footer="0.297916666666667"/>
  <pageSetup paperSize="9" scale="5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5"/>
  <sheetViews>
    <sheetView zoomScale="115" zoomScaleNormal="115" workbookViewId="0">
      <pane xSplit="2" ySplit="4" topLeftCell="R5" activePane="bottomRight" state="frozen"/>
      <selection pane="topRight"/>
      <selection pane="bottomLeft"/>
      <selection pane="bottomRight" activeCell="A10" sqref="A10"/>
    </sheetView>
  </sheetViews>
  <sheetFormatPr defaultColWidth="8.875" defaultRowHeight="12.75"/>
  <cols>
    <col min="1" max="1" width="35.625" style="54" customWidth="1"/>
    <col min="2" max="2" width="21.625" style="55" customWidth="1"/>
    <col min="3" max="10" width="9" style="54" customWidth="1"/>
    <col min="11" max="11" width="10.75" style="54" customWidth="1"/>
    <col min="12" max="20" width="9" style="54" customWidth="1"/>
    <col min="21" max="21" width="11.75" style="54" customWidth="1"/>
    <col min="22" max="46" width="9" style="54" customWidth="1"/>
    <col min="47" max="56" width="8.875" style="54"/>
    <col min="57" max="58" width="13.625" style="54" customWidth="1"/>
    <col min="59" max="59" width="39.625" style="54" customWidth="1"/>
    <col min="60" max="64" width="8.875" style="54"/>
    <col min="65" max="65" width="10.5" style="54" customWidth="1"/>
    <col min="66" max="66" width="12.5" style="54" customWidth="1"/>
    <col min="67" max="16384" width="8.875" style="54"/>
  </cols>
  <sheetData>
    <row r="1" spans="1:68" s="53" customFormat="1" ht="14.45" customHeight="1">
      <c r="A1" s="226" t="s">
        <v>14</v>
      </c>
      <c r="B1" s="226" t="s">
        <v>15</v>
      </c>
      <c r="C1" s="231" t="s">
        <v>100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 t="s">
        <v>101</v>
      </c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 t="s">
        <v>102</v>
      </c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 t="s">
        <v>103</v>
      </c>
      <c r="AN1" s="231"/>
      <c r="AO1" s="231"/>
      <c r="AP1" s="231"/>
      <c r="AQ1" s="231"/>
      <c r="AR1" s="231"/>
      <c r="AS1" s="231"/>
      <c r="AT1" s="231"/>
      <c r="AU1" s="231" t="s">
        <v>104</v>
      </c>
      <c r="AV1" s="231"/>
      <c r="AW1" s="231"/>
      <c r="AX1" s="231"/>
      <c r="AY1" s="231"/>
      <c r="AZ1" s="231"/>
      <c r="BA1" s="231"/>
      <c r="BB1" s="231"/>
      <c r="BC1" s="243" t="s">
        <v>27</v>
      </c>
      <c r="BD1" s="244"/>
      <c r="BE1" s="244"/>
      <c r="BF1" s="244"/>
      <c r="BG1" s="244"/>
      <c r="BH1" s="244"/>
      <c r="BI1" s="244"/>
      <c r="BJ1" s="244"/>
      <c r="BK1" s="244"/>
      <c r="BL1" s="244"/>
      <c r="BM1" s="244"/>
      <c r="BN1" s="244"/>
      <c r="BO1" s="245"/>
    </row>
    <row r="2" spans="1:68" s="53" customFormat="1" ht="13.5" customHeight="1">
      <c r="A2" s="226"/>
      <c r="B2" s="226"/>
      <c r="C2" s="229" t="s">
        <v>105</v>
      </c>
      <c r="D2" s="229"/>
      <c r="E2" s="229"/>
      <c r="F2" s="229" t="s">
        <v>106</v>
      </c>
      <c r="G2" s="229"/>
      <c r="H2" s="229"/>
      <c r="I2" s="229" t="s">
        <v>107</v>
      </c>
      <c r="J2" s="229"/>
      <c r="K2" s="229"/>
      <c r="L2" s="229" t="s">
        <v>108</v>
      </c>
      <c r="M2" s="229"/>
      <c r="N2" s="229"/>
      <c r="O2" s="229" t="s">
        <v>105</v>
      </c>
      <c r="P2" s="229"/>
      <c r="Q2" s="229"/>
      <c r="R2" s="229" t="s">
        <v>106</v>
      </c>
      <c r="S2" s="229"/>
      <c r="T2" s="229"/>
      <c r="U2" s="229" t="s">
        <v>107</v>
      </c>
      <c r="V2" s="229"/>
      <c r="W2" s="229"/>
      <c r="X2" s="229" t="s">
        <v>108</v>
      </c>
      <c r="Y2" s="229"/>
      <c r="Z2" s="229"/>
      <c r="AA2" s="229" t="s">
        <v>105</v>
      </c>
      <c r="AB2" s="229"/>
      <c r="AC2" s="229"/>
      <c r="AD2" s="229" t="s">
        <v>106</v>
      </c>
      <c r="AE2" s="229"/>
      <c r="AF2" s="229"/>
      <c r="AG2" s="229" t="s">
        <v>107</v>
      </c>
      <c r="AH2" s="229"/>
      <c r="AI2" s="229"/>
      <c r="AJ2" s="229" t="s">
        <v>108</v>
      </c>
      <c r="AK2" s="229"/>
      <c r="AL2" s="229"/>
      <c r="AM2" s="229" t="s">
        <v>105</v>
      </c>
      <c r="AN2" s="229"/>
      <c r="AO2" s="229" t="s">
        <v>106</v>
      </c>
      <c r="AP2" s="229"/>
      <c r="AQ2" s="229" t="s">
        <v>107</v>
      </c>
      <c r="AR2" s="229"/>
      <c r="AS2" s="229" t="s">
        <v>108</v>
      </c>
      <c r="AT2" s="229"/>
      <c r="AU2" s="229" t="s">
        <v>105</v>
      </c>
      <c r="AV2" s="229"/>
      <c r="AW2" s="229" t="s">
        <v>106</v>
      </c>
      <c r="AX2" s="229"/>
      <c r="AY2" s="229" t="s">
        <v>107</v>
      </c>
      <c r="AZ2" s="229"/>
      <c r="BA2" s="229" t="s">
        <v>108</v>
      </c>
      <c r="BB2" s="229"/>
      <c r="BC2" s="240" t="s">
        <v>109</v>
      </c>
      <c r="BD2" s="240" t="s">
        <v>110</v>
      </c>
      <c r="BE2" s="240" t="s">
        <v>111</v>
      </c>
      <c r="BF2" s="240" t="s">
        <v>112</v>
      </c>
      <c r="BG2" s="240" t="s">
        <v>113</v>
      </c>
      <c r="BH2" s="243" t="s">
        <v>114</v>
      </c>
      <c r="BI2" s="244"/>
      <c r="BJ2" s="244"/>
      <c r="BK2" s="244"/>
      <c r="BL2" s="245"/>
      <c r="BM2" s="248" t="s">
        <v>115</v>
      </c>
      <c r="BN2" s="248" t="s">
        <v>116</v>
      </c>
      <c r="BO2" s="240" t="s">
        <v>69</v>
      </c>
    </row>
    <row r="3" spans="1:68" s="53" customFormat="1" ht="13.5" customHeight="1">
      <c r="A3" s="226"/>
      <c r="B3" s="226"/>
      <c r="C3" s="232" t="s">
        <v>117</v>
      </c>
      <c r="D3" s="233"/>
      <c r="E3" s="229" t="s">
        <v>118</v>
      </c>
      <c r="F3" s="229" t="s">
        <v>117</v>
      </c>
      <c r="G3" s="229"/>
      <c r="H3" s="229" t="s">
        <v>118</v>
      </c>
      <c r="I3" s="229" t="s">
        <v>117</v>
      </c>
      <c r="J3" s="229"/>
      <c r="K3" s="229" t="s">
        <v>118</v>
      </c>
      <c r="L3" s="229" t="s">
        <v>117</v>
      </c>
      <c r="M3" s="229"/>
      <c r="N3" s="229" t="s">
        <v>118</v>
      </c>
      <c r="O3" s="229" t="s">
        <v>117</v>
      </c>
      <c r="P3" s="229"/>
      <c r="Q3" s="229" t="s">
        <v>118</v>
      </c>
      <c r="R3" s="229" t="s">
        <v>117</v>
      </c>
      <c r="S3" s="229"/>
      <c r="T3" s="229" t="s">
        <v>118</v>
      </c>
      <c r="U3" s="229" t="s">
        <v>117</v>
      </c>
      <c r="V3" s="229"/>
      <c r="W3" s="229" t="s">
        <v>118</v>
      </c>
      <c r="X3" s="229" t="s">
        <v>117</v>
      </c>
      <c r="Y3" s="229"/>
      <c r="Z3" s="229" t="s">
        <v>118</v>
      </c>
      <c r="AA3" s="229" t="s">
        <v>117</v>
      </c>
      <c r="AB3" s="229"/>
      <c r="AC3" s="229" t="s">
        <v>118</v>
      </c>
      <c r="AD3" s="229" t="s">
        <v>117</v>
      </c>
      <c r="AE3" s="229"/>
      <c r="AF3" s="229" t="s">
        <v>118</v>
      </c>
      <c r="AG3" s="229" t="s">
        <v>117</v>
      </c>
      <c r="AH3" s="229"/>
      <c r="AI3" s="229" t="s">
        <v>118</v>
      </c>
      <c r="AJ3" s="229" t="s">
        <v>117</v>
      </c>
      <c r="AK3" s="229"/>
      <c r="AL3" s="229" t="s">
        <v>118</v>
      </c>
      <c r="AM3" s="229" t="s">
        <v>117</v>
      </c>
      <c r="AN3" s="229" t="s">
        <v>118</v>
      </c>
      <c r="AO3" s="229" t="s">
        <v>117</v>
      </c>
      <c r="AP3" s="229" t="s">
        <v>118</v>
      </c>
      <c r="AQ3" s="229" t="s">
        <v>117</v>
      </c>
      <c r="AR3" s="229" t="s">
        <v>118</v>
      </c>
      <c r="AS3" s="229" t="s">
        <v>117</v>
      </c>
      <c r="AT3" s="229" t="s">
        <v>118</v>
      </c>
      <c r="AU3" s="229" t="s">
        <v>117</v>
      </c>
      <c r="AV3" s="229" t="s">
        <v>118</v>
      </c>
      <c r="AW3" s="229" t="s">
        <v>117</v>
      </c>
      <c r="AX3" s="229" t="s">
        <v>118</v>
      </c>
      <c r="AY3" s="229" t="s">
        <v>117</v>
      </c>
      <c r="AZ3" s="229" t="s">
        <v>118</v>
      </c>
      <c r="BA3" s="229" t="s">
        <v>117</v>
      </c>
      <c r="BB3" s="229" t="s">
        <v>118</v>
      </c>
      <c r="BC3" s="241"/>
      <c r="BD3" s="241"/>
      <c r="BE3" s="241"/>
      <c r="BF3" s="241"/>
      <c r="BG3" s="241"/>
      <c r="BH3" s="246" t="s">
        <v>119</v>
      </c>
      <c r="BI3" s="247" t="s">
        <v>101</v>
      </c>
      <c r="BJ3" s="247" t="s">
        <v>102</v>
      </c>
      <c r="BK3" s="247" t="s">
        <v>120</v>
      </c>
      <c r="BL3" s="247" t="s">
        <v>104</v>
      </c>
      <c r="BM3" s="241"/>
      <c r="BN3" s="241"/>
      <c r="BO3" s="241"/>
    </row>
    <row r="4" spans="1:68" s="53" customFormat="1" ht="29.1" customHeight="1">
      <c r="A4" s="227"/>
      <c r="B4" s="227"/>
      <c r="C4" s="95" t="s">
        <v>121</v>
      </c>
      <c r="D4" s="95" t="s">
        <v>122</v>
      </c>
      <c r="E4" s="230"/>
      <c r="F4" s="95" t="s">
        <v>121</v>
      </c>
      <c r="G4" s="95" t="s">
        <v>122</v>
      </c>
      <c r="H4" s="230"/>
      <c r="I4" s="95" t="s">
        <v>121</v>
      </c>
      <c r="J4" s="95" t="s">
        <v>122</v>
      </c>
      <c r="K4" s="230"/>
      <c r="L4" s="95" t="s">
        <v>121</v>
      </c>
      <c r="M4" s="95" t="s">
        <v>122</v>
      </c>
      <c r="N4" s="230"/>
      <c r="O4" s="95" t="s">
        <v>121</v>
      </c>
      <c r="P4" s="95" t="s">
        <v>122</v>
      </c>
      <c r="Q4" s="230"/>
      <c r="R4" s="95" t="s">
        <v>121</v>
      </c>
      <c r="S4" s="95" t="s">
        <v>122</v>
      </c>
      <c r="T4" s="230"/>
      <c r="U4" s="95" t="s">
        <v>121</v>
      </c>
      <c r="V4" s="95" t="s">
        <v>122</v>
      </c>
      <c r="W4" s="230"/>
      <c r="X4" s="95" t="s">
        <v>121</v>
      </c>
      <c r="Y4" s="95" t="s">
        <v>122</v>
      </c>
      <c r="Z4" s="230"/>
      <c r="AA4" s="95" t="s">
        <v>121</v>
      </c>
      <c r="AB4" s="95" t="s">
        <v>122</v>
      </c>
      <c r="AC4" s="230"/>
      <c r="AD4" s="95" t="s">
        <v>121</v>
      </c>
      <c r="AE4" s="95" t="s">
        <v>122</v>
      </c>
      <c r="AF4" s="230"/>
      <c r="AG4" s="95" t="s">
        <v>121</v>
      </c>
      <c r="AH4" s="95" t="s">
        <v>122</v>
      </c>
      <c r="AI4" s="230"/>
      <c r="AJ4" s="95" t="s">
        <v>121</v>
      </c>
      <c r="AK4" s="95" t="s">
        <v>122</v>
      </c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42"/>
      <c r="BD4" s="242"/>
      <c r="BE4" s="242"/>
      <c r="BF4" s="242"/>
      <c r="BG4" s="242"/>
      <c r="BH4" s="246"/>
      <c r="BI4" s="247"/>
      <c r="BJ4" s="247"/>
      <c r="BK4" s="247"/>
      <c r="BL4" s="247"/>
      <c r="BM4" s="242"/>
      <c r="BN4" s="242"/>
      <c r="BO4" s="242"/>
    </row>
    <row r="5" spans="1:68" s="163" customFormat="1" ht="21" customHeight="1">
      <c r="A5" s="144" t="s">
        <v>33</v>
      </c>
      <c r="B5" s="145" t="s">
        <v>34</v>
      </c>
      <c r="C5" s="156">
        <v>33360</v>
      </c>
      <c r="D5" s="156">
        <v>2096</v>
      </c>
      <c r="E5" s="156">
        <v>34234</v>
      </c>
      <c r="F5" s="156">
        <v>27137</v>
      </c>
      <c r="G5" s="156">
        <v>1560</v>
      </c>
      <c r="H5" s="156">
        <v>27646</v>
      </c>
      <c r="I5" s="156">
        <v>23384.33</v>
      </c>
      <c r="J5" s="156">
        <v>915.72</v>
      </c>
      <c r="K5" s="156">
        <v>23396.33</v>
      </c>
      <c r="L5" s="156">
        <v>23384.33</v>
      </c>
      <c r="M5" s="156">
        <v>915.72</v>
      </c>
      <c r="N5" s="156">
        <v>23396.33</v>
      </c>
      <c r="O5" s="156">
        <v>27338</v>
      </c>
      <c r="P5" s="156">
        <v>1520</v>
      </c>
      <c r="Q5" s="156">
        <v>28054</v>
      </c>
      <c r="R5" s="156">
        <v>22023</v>
      </c>
      <c r="S5" s="156">
        <v>1265</v>
      </c>
      <c r="T5" s="156">
        <v>22436</v>
      </c>
      <c r="U5" s="156">
        <v>18718.740000000002</v>
      </c>
      <c r="V5" s="156">
        <v>737.57</v>
      </c>
      <c r="W5" s="156">
        <v>18729.310000000001</v>
      </c>
      <c r="X5" s="156">
        <v>18718.740000000002</v>
      </c>
      <c r="Y5" s="156">
        <v>737.57</v>
      </c>
      <c r="Z5" s="156">
        <v>18729.310000000001</v>
      </c>
      <c r="AA5" s="156">
        <v>5366</v>
      </c>
      <c r="AB5" s="156">
        <v>576</v>
      </c>
      <c r="AC5" s="156">
        <v>5507</v>
      </c>
      <c r="AD5" s="156">
        <v>4535</v>
      </c>
      <c r="AE5" s="156">
        <v>295</v>
      </c>
      <c r="AF5" s="156">
        <v>4620</v>
      </c>
      <c r="AG5" s="156">
        <v>4111.54</v>
      </c>
      <c r="AH5" s="156">
        <v>178.15</v>
      </c>
      <c r="AI5" s="156">
        <v>4112.96</v>
      </c>
      <c r="AJ5" s="156">
        <v>4111.54</v>
      </c>
      <c r="AK5" s="156">
        <v>178.15</v>
      </c>
      <c r="AL5" s="156">
        <v>4112.96</v>
      </c>
      <c r="AM5" s="156">
        <f>608+48</f>
        <v>656</v>
      </c>
      <c r="AN5" s="156">
        <f>624+49</f>
        <v>673</v>
      </c>
      <c r="AO5" s="156">
        <v>579</v>
      </c>
      <c r="AP5" s="156">
        <v>590</v>
      </c>
      <c r="AQ5" s="156">
        <v>554.04999999999995</v>
      </c>
      <c r="AR5" s="156">
        <v>554.05999999999995</v>
      </c>
      <c r="AS5" s="156">
        <v>554.04999999999995</v>
      </c>
      <c r="AT5" s="156">
        <v>554.05999999999995</v>
      </c>
      <c r="AU5" s="156">
        <v>0</v>
      </c>
      <c r="AV5" s="156">
        <v>0</v>
      </c>
      <c r="AW5" s="156">
        <v>0</v>
      </c>
      <c r="AX5" s="156">
        <v>0</v>
      </c>
      <c r="AY5" s="156">
        <v>0</v>
      </c>
      <c r="AZ5" s="156">
        <v>0</v>
      </c>
      <c r="BA5" s="156">
        <v>0</v>
      </c>
      <c r="BB5" s="156">
        <v>0</v>
      </c>
      <c r="BC5" s="159">
        <f t="shared" ref="BC5" si="0">E5-Q5-AC5-AN5-AV5</f>
        <v>0</v>
      </c>
      <c r="BD5" s="159">
        <f t="shared" ref="BD5" si="1">H5-T5-AF5-AP5-AX5</f>
        <v>0</v>
      </c>
      <c r="BE5" s="159">
        <f t="shared" ref="BE5" si="2">K5-W5-AI5-AR5-AZ5</f>
        <v>4.5474735088646412E-13</v>
      </c>
      <c r="BF5" s="159">
        <f t="shared" ref="BF5" si="3">N5-Z5-AL5-AT5-BB5</f>
        <v>4.5474735088646412E-13</v>
      </c>
      <c r="BG5" s="159">
        <f t="shared" ref="BG5" si="4">C5+F5+I5+L5-O5-R5-U5-X5-AA5-AD5-AG5-AJ5-AM5-AO5-AQ5-AS5-AU5-AW5-AY5-BA5</f>
        <v>-3.1832314562052488E-12</v>
      </c>
      <c r="BH5" s="160">
        <f t="shared" ref="BH5" si="5">E5+H5+K5+N5-C5-F5-I5-L5</f>
        <v>1407</v>
      </c>
      <c r="BI5" s="160">
        <f t="shared" ref="BI5" si="6">Q5+T5+W5+Z5-X5-U5-R5-O5</f>
        <v>1150.1399999999849</v>
      </c>
      <c r="BJ5" s="160">
        <f t="shared" ref="BJ5" si="7">AC5+AF5+AI5+AL5-AJ5-AG5-AD5-AA5</f>
        <v>228.83999999999651</v>
      </c>
      <c r="BK5" s="160">
        <f>AN5+AP5+AR5+AT5-AS5-AQ5-AO5-AM5</f>
        <v>28.019999999999982</v>
      </c>
      <c r="BL5" s="160">
        <f t="shared" ref="BL5" si="8">AV5+AX5+AZ5+BB5-BA5-AY5-AW5-AU5</f>
        <v>0</v>
      </c>
      <c r="BM5" s="160">
        <f t="shared" ref="BM5" si="9">N5-H5</f>
        <v>-4249.6699999999983</v>
      </c>
      <c r="BN5" s="160">
        <f t="shared" ref="BN5" si="10">(H5-K5)/H5</f>
        <v>0.1537173551327497</v>
      </c>
      <c r="BO5" s="161"/>
      <c r="BP5" s="162"/>
    </row>
    <row r="6" spans="1:68" s="53" customFormat="1" ht="31.15" customHeight="1">
      <c r="A6" s="17"/>
      <c r="B6" s="15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96"/>
      <c r="BD6" s="96"/>
      <c r="BE6" s="96"/>
      <c r="BF6" s="96"/>
      <c r="BG6" s="96"/>
      <c r="BH6" s="98"/>
      <c r="BI6" s="98"/>
      <c r="BJ6" s="98"/>
      <c r="BK6" s="98"/>
      <c r="BL6" s="98"/>
      <c r="BM6" s="98"/>
      <c r="BN6" s="98"/>
      <c r="BO6" s="98"/>
    </row>
    <row r="7" spans="1:68" s="53" customFormat="1" ht="21" customHeight="1">
      <c r="A7" s="129"/>
      <c r="B7" s="15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96"/>
      <c r="BD7" s="96"/>
      <c r="BE7" s="96"/>
      <c r="BF7" s="96"/>
      <c r="BG7" s="96"/>
      <c r="BH7" s="98"/>
      <c r="BI7" s="98"/>
      <c r="BJ7" s="98"/>
      <c r="BK7" s="98"/>
      <c r="BL7" s="98"/>
      <c r="BM7" s="98"/>
      <c r="BN7" s="98"/>
      <c r="BO7" s="98"/>
    </row>
    <row r="8" spans="1:68" ht="29.1" customHeight="1">
      <c r="A8" s="17"/>
      <c r="B8" s="15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1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96"/>
      <c r="BD8" s="96"/>
      <c r="BE8" s="96"/>
      <c r="BF8" s="96"/>
      <c r="BG8" s="96"/>
      <c r="BH8" s="98"/>
      <c r="BI8" s="98"/>
      <c r="BJ8" s="98"/>
      <c r="BK8" s="98"/>
      <c r="BL8" s="98"/>
      <c r="BM8" s="98"/>
      <c r="BN8" s="98"/>
      <c r="BO8" s="98"/>
    </row>
    <row r="9" spans="1:68" ht="29.1" customHeight="1">
      <c r="A9" s="17"/>
      <c r="B9" s="15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96"/>
      <c r="BD9" s="96"/>
      <c r="BE9" s="96"/>
      <c r="BF9" s="96"/>
      <c r="BG9" s="96"/>
      <c r="BH9" s="98"/>
      <c r="BI9" s="98"/>
      <c r="BJ9" s="98"/>
      <c r="BK9" s="98"/>
      <c r="BL9" s="98"/>
      <c r="BM9" s="98"/>
      <c r="BN9" s="98"/>
      <c r="BO9" s="98"/>
    </row>
    <row r="10" spans="1:68" ht="29.1" customHeight="1">
      <c r="A10" s="22"/>
      <c r="B10" s="15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96"/>
      <c r="BD10" s="96"/>
      <c r="BE10" s="96"/>
      <c r="BF10" s="96"/>
      <c r="BG10" s="96"/>
      <c r="BH10" s="98"/>
      <c r="BI10" s="98"/>
      <c r="BJ10" s="98"/>
      <c r="BK10" s="98"/>
      <c r="BL10" s="98"/>
      <c r="BM10" s="98"/>
      <c r="BN10" s="98"/>
      <c r="BO10" s="98"/>
    </row>
    <row r="11" spans="1:68" ht="29.1" customHeight="1">
      <c r="A11" s="17"/>
      <c r="B11" s="15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96"/>
      <c r="BD11" s="96"/>
      <c r="BE11" s="96"/>
      <c r="BF11" s="96"/>
      <c r="BG11" s="96"/>
      <c r="BH11" s="98"/>
      <c r="BI11" s="98"/>
      <c r="BJ11" s="98"/>
      <c r="BK11" s="98"/>
      <c r="BL11" s="98"/>
      <c r="BM11" s="98"/>
      <c r="BN11" s="98"/>
      <c r="BO11" s="98"/>
    </row>
    <row r="12" spans="1:68" ht="29.1" customHeight="1">
      <c r="A12" s="17"/>
      <c r="B12" s="15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96"/>
      <c r="BD12" s="96"/>
      <c r="BE12" s="96"/>
      <c r="BF12" s="96"/>
      <c r="BG12" s="96"/>
      <c r="BH12" s="98"/>
      <c r="BI12" s="98"/>
      <c r="BJ12" s="98"/>
      <c r="BK12" s="98"/>
      <c r="BL12" s="98"/>
      <c r="BM12" s="98"/>
      <c r="BN12" s="98"/>
      <c r="BO12" s="98"/>
    </row>
    <row r="13" spans="1:68" ht="29.25" customHeight="1">
      <c r="A13" s="17"/>
      <c r="B13" s="15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1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96"/>
      <c r="BD13" s="96"/>
      <c r="BE13" s="96"/>
      <c r="BF13" s="96"/>
      <c r="BG13" s="96"/>
      <c r="BH13" s="98"/>
      <c r="BI13" s="98"/>
      <c r="BJ13" s="98"/>
      <c r="BK13" s="98"/>
      <c r="BL13" s="98"/>
      <c r="BM13" s="98"/>
      <c r="BN13" s="98"/>
    </row>
    <row r="14" spans="1:68" ht="29.1" customHeight="1">
      <c r="A14" s="17"/>
      <c r="B14" s="15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96"/>
      <c r="BD14" s="96"/>
      <c r="BE14" s="96"/>
      <c r="BF14" s="96"/>
      <c r="BG14" s="96"/>
      <c r="BH14" s="98"/>
      <c r="BI14" s="98"/>
      <c r="BJ14" s="98"/>
      <c r="BK14" s="98"/>
      <c r="BL14" s="98"/>
      <c r="BM14" s="98"/>
      <c r="BN14" s="98"/>
      <c r="BO14" s="98"/>
    </row>
    <row r="15" spans="1:68" ht="29.1" customHeight="1">
      <c r="A15" s="17"/>
      <c r="B15" s="15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96"/>
      <c r="BD15" s="96"/>
      <c r="BE15" s="96"/>
      <c r="BF15" s="96"/>
      <c r="BG15" s="96"/>
      <c r="BH15" s="98"/>
      <c r="BI15" s="98"/>
      <c r="BJ15" s="98"/>
      <c r="BK15" s="98"/>
      <c r="BL15" s="98"/>
      <c r="BM15" s="98"/>
      <c r="BN15" s="98"/>
      <c r="BO15" s="98"/>
    </row>
  </sheetData>
  <mergeCells count="82">
    <mergeCell ref="AQ2:AR2"/>
    <mergeCell ref="C1:N1"/>
    <mergeCell ref="O1:Z1"/>
    <mergeCell ref="AA1:AL1"/>
    <mergeCell ref="AM1:AT1"/>
    <mergeCell ref="AU2:AV2"/>
    <mergeCell ref="AW2:AX2"/>
    <mergeCell ref="AY2:AZ2"/>
    <mergeCell ref="BA2:BB2"/>
    <mergeCell ref="BC1:BO1"/>
    <mergeCell ref="AU1:BB1"/>
    <mergeCell ref="BF2:BF4"/>
    <mergeCell ref="BG2:BG4"/>
    <mergeCell ref="BH3:BH4"/>
    <mergeCell ref="BI3:BI4"/>
    <mergeCell ref="BJ3:BJ4"/>
    <mergeCell ref="BH2:BL2"/>
    <mergeCell ref="BK3:BK4"/>
    <mergeCell ref="BL3:BL4"/>
    <mergeCell ref="BM2:BM4"/>
    <mergeCell ref="BN2:BN4"/>
    <mergeCell ref="AJ3:AK3"/>
    <mergeCell ref="N3:N4"/>
    <mergeCell ref="Q3:Q4"/>
    <mergeCell ref="T3:T4"/>
    <mergeCell ref="AS2:AT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N2"/>
    <mergeCell ref="AO2:AP2"/>
    <mergeCell ref="L3:M3"/>
    <mergeCell ref="O3:P3"/>
    <mergeCell ref="R3:S3"/>
    <mergeCell ref="U3:V3"/>
    <mergeCell ref="X3:Y3"/>
    <mergeCell ref="W3:W4"/>
    <mergeCell ref="A1:A4"/>
    <mergeCell ref="B1:B4"/>
    <mergeCell ref="E3:E4"/>
    <mergeCell ref="H3:H4"/>
    <mergeCell ref="K3:K4"/>
    <mergeCell ref="C3:D3"/>
    <mergeCell ref="F3:G3"/>
    <mergeCell ref="I3:J3"/>
    <mergeCell ref="C2:E2"/>
    <mergeCell ref="F2:H2"/>
    <mergeCell ref="I2:K2"/>
    <mergeCell ref="Z3:Z4"/>
    <mergeCell ref="AC3:AC4"/>
    <mergeCell ref="AF3:AF4"/>
    <mergeCell ref="AI3:AI4"/>
    <mergeCell ref="AA3:AB3"/>
    <mergeCell ref="AD3:AE3"/>
    <mergeCell ref="AG3:AH3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O2:BO4"/>
    <mergeCell ref="BA3:BA4"/>
    <mergeCell ref="BB3:BB4"/>
    <mergeCell ref="BC2:BC4"/>
    <mergeCell ref="BD2:BD4"/>
    <mergeCell ref="BE2:BE4"/>
  </mergeCells>
  <phoneticPr fontId="33" type="noConversion"/>
  <pageMargins left="0.69930555555555596" right="0.69930555555555596" top="0.75" bottom="0.75" header="0.297916666666667" footer="0.297916666666667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3"/>
  <sheetViews>
    <sheetView zoomScale="115" zoomScaleNormal="115" workbookViewId="0">
      <pane xSplit="2" ySplit="2" topLeftCell="C3" activePane="bottomRight" state="frozen"/>
      <selection pane="topRight"/>
      <selection pane="bottomLeft"/>
      <selection pane="bottomRight" activeCell="B21" sqref="B21"/>
    </sheetView>
  </sheetViews>
  <sheetFormatPr defaultColWidth="9" defaultRowHeight="13.5"/>
  <cols>
    <col min="1" max="1" width="48.5" style="86" customWidth="1"/>
    <col min="2" max="2" width="19.25" style="86" customWidth="1"/>
    <col min="3" max="3" width="7.75" style="86" customWidth="1"/>
    <col min="4" max="14" width="9" style="86"/>
    <col min="15" max="15" width="9.125" style="86" customWidth="1"/>
    <col min="16" max="26" width="9" style="86"/>
    <col min="27" max="27" width="9.125" style="86" customWidth="1"/>
    <col min="28" max="38" width="9" style="86"/>
    <col min="39" max="39" width="13.125" style="87" customWidth="1"/>
    <col min="40" max="16384" width="9" style="86"/>
  </cols>
  <sheetData>
    <row r="1" spans="1:40">
      <c r="A1" s="249" t="s">
        <v>14</v>
      </c>
      <c r="B1" s="249" t="s">
        <v>15</v>
      </c>
      <c r="C1" s="249" t="s">
        <v>123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1"/>
      <c r="O1" s="249" t="s">
        <v>124</v>
      </c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1"/>
      <c r="AA1" s="249" t="s">
        <v>125</v>
      </c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1"/>
      <c r="AM1" s="29" t="s">
        <v>27</v>
      </c>
    </row>
    <row r="2" spans="1:40">
      <c r="A2" s="252"/>
      <c r="B2" s="252"/>
      <c r="C2" s="88">
        <v>2009</v>
      </c>
      <c r="D2" s="88">
        <v>2010</v>
      </c>
      <c r="E2" s="88">
        <v>2011</v>
      </c>
      <c r="F2" s="88">
        <v>2012</v>
      </c>
      <c r="G2" s="88">
        <v>2013</v>
      </c>
      <c r="H2" s="88">
        <v>2014</v>
      </c>
      <c r="I2" s="88">
        <v>2015</v>
      </c>
      <c r="J2" s="88">
        <v>2016</v>
      </c>
      <c r="K2" s="88">
        <v>2017</v>
      </c>
      <c r="L2" s="88">
        <v>2018</v>
      </c>
      <c r="M2" s="88">
        <v>2019</v>
      </c>
      <c r="N2" s="88">
        <v>2020</v>
      </c>
      <c r="O2" s="88">
        <v>2009</v>
      </c>
      <c r="P2" s="88">
        <v>2010</v>
      </c>
      <c r="Q2" s="88">
        <v>2011</v>
      </c>
      <c r="R2" s="88">
        <v>2012</v>
      </c>
      <c r="S2" s="88">
        <v>2013</v>
      </c>
      <c r="T2" s="88">
        <v>2014</v>
      </c>
      <c r="U2" s="88">
        <v>2015</v>
      </c>
      <c r="V2" s="88">
        <v>2016</v>
      </c>
      <c r="W2" s="88">
        <v>2017</v>
      </c>
      <c r="X2" s="88">
        <v>2018</v>
      </c>
      <c r="Y2" s="88">
        <v>2019</v>
      </c>
      <c r="Z2" s="88">
        <v>2020</v>
      </c>
      <c r="AA2" s="88">
        <v>2009</v>
      </c>
      <c r="AB2" s="88">
        <v>2010</v>
      </c>
      <c r="AC2" s="88">
        <v>2011</v>
      </c>
      <c r="AD2" s="88">
        <v>2012</v>
      </c>
      <c r="AE2" s="88">
        <v>2013</v>
      </c>
      <c r="AF2" s="88">
        <v>2014</v>
      </c>
      <c r="AG2" s="88">
        <v>2015</v>
      </c>
      <c r="AH2" s="88">
        <v>2016</v>
      </c>
      <c r="AI2" s="88">
        <v>2017</v>
      </c>
      <c r="AJ2" s="88">
        <v>2018</v>
      </c>
      <c r="AK2" s="88">
        <v>2019</v>
      </c>
      <c r="AL2" s="88">
        <v>2020</v>
      </c>
      <c r="AM2" s="29" t="s">
        <v>69</v>
      </c>
    </row>
    <row r="3" spans="1:40" s="166" customFormat="1" ht="24" customHeight="1">
      <c r="A3" s="146" t="s">
        <v>33</v>
      </c>
      <c r="B3" s="145" t="s">
        <v>34</v>
      </c>
      <c r="C3" s="164"/>
      <c r="D3" s="164"/>
      <c r="E3" s="164"/>
      <c r="F3" s="164"/>
      <c r="G3" s="164"/>
      <c r="H3" s="164"/>
      <c r="I3" s="164"/>
      <c r="J3" s="164"/>
      <c r="K3" s="164"/>
      <c r="L3" s="164">
        <v>100</v>
      </c>
      <c r="M3" s="164">
        <v>100</v>
      </c>
      <c r="N3" s="164">
        <v>100</v>
      </c>
      <c r="O3" s="164"/>
      <c r="P3" s="164"/>
      <c r="Q3" s="164"/>
      <c r="R3" s="164"/>
      <c r="S3" s="164"/>
      <c r="T3" s="164"/>
      <c r="U3" s="164"/>
      <c r="V3" s="164"/>
      <c r="W3" s="164"/>
      <c r="X3" s="164">
        <v>0</v>
      </c>
      <c r="Y3" s="164">
        <v>0</v>
      </c>
      <c r="Z3" s="164">
        <v>0</v>
      </c>
      <c r="AA3" s="164"/>
      <c r="AB3" s="164"/>
      <c r="AC3" s="164"/>
      <c r="AD3" s="164"/>
      <c r="AE3" s="164"/>
      <c r="AF3" s="164"/>
      <c r="AG3" s="164"/>
      <c r="AH3" s="164"/>
      <c r="AI3" s="164"/>
      <c r="AJ3" s="164">
        <v>0</v>
      </c>
      <c r="AK3" s="164">
        <v>0</v>
      </c>
      <c r="AL3" s="164">
        <v>0</v>
      </c>
      <c r="AM3" s="165"/>
    </row>
    <row r="4" spans="1:40" s="84" customFormat="1" ht="16.5" customHeight="1">
      <c r="A4" s="17"/>
      <c r="B4" s="1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93"/>
    </row>
    <row r="5" spans="1:40" s="84" customFormat="1" ht="16.5" customHeight="1">
      <c r="A5" s="129"/>
      <c r="B5" s="15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91"/>
      <c r="U5" s="91"/>
      <c r="V5" s="91"/>
      <c r="W5" s="91"/>
      <c r="X5" s="88"/>
      <c r="Y5" s="88"/>
      <c r="Z5" s="88"/>
      <c r="AA5" s="92"/>
      <c r="AB5" s="92"/>
      <c r="AC5" s="92"/>
      <c r="AD5" s="92"/>
      <c r="AE5" s="92"/>
      <c r="AF5" s="91"/>
      <c r="AG5" s="91"/>
      <c r="AH5" s="91"/>
      <c r="AI5" s="91"/>
      <c r="AJ5" s="88"/>
      <c r="AK5" s="88"/>
      <c r="AL5" s="88"/>
      <c r="AM5" s="93"/>
    </row>
    <row r="6" spans="1:40" s="85" customFormat="1" ht="16.5" customHeight="1">
      <c r="A6" s="89"/>
      <c r="B6" s="15"/>
      <c r="L6" s="90"/>
      <c r="M6" s="90"/>
      <c r="N6" s="90"/>
      <c r="AM6" s="93"/>
      <c r="AN6" s="94"/>
    </row>
    <row r="7" spans="1:40" s="85" customFormat="1" ht="16.5" customHeight="1">
      <c r="A7" s="89"/>
      <c r="B7" s="15"/>
      <c r="L7" s="90"/>
      <c r="M7" s="90"/>
      <c r="N7" s="90"/>
      <c r="AM7" s="93"/>
      <c r="AN7" s="94"/>
    </row>
    <row r="8" spans="1:40" s="85" customFormat="1" ht="16.5" customHeight="1">
      <c r="A8" s="22"/>
      <c r="B8" s="15"/>
      <c r="M8" s="90"/>
      <c r="N8" s="90"/>
      <c r="AM8" s="93"/>
      <c r="AN8" s="94"/>
    </row>
    <row r="9" spans="1:40" s="85" customFormat="1" ht="16.5" customHeight="1">
      <c r="A9" s="89"/>
      <c r="B9" s="15"/>
      <c r="M9" s="90"/>
      <c r="N9" s="90"/>
      <c r="AM9" s="93"/>
      <c r="AN9" s="94"/>
    </row>
    <row r="10" spans="1:40" s="85" customFormat="1" ht="16.5" customHeight="1">
      <c r="A10" s="89"/>
      <c r="B10" s="15"/>
      <c r="L10" s="90"/>
      <c r="M10" s="90"/>
      <c r="N10" s="90"/>
      <c r="AM10" s="93"/>
      <c r="AN10" s="94"/>
    </row>
    <row r="11" spans="1:40" s="85" customFormat="1" ht="16.5" customHeight="1">
      <c r="A11" s="89"/>
      <c r="B11" s="15"/>
      <c r="L11" s="90"/>
      <c r="M11" s="90"/>
      <c r="N11" s="90"/>
      <c r="AM11" s="93"/>
      <c r="AN11" s="94"/>
    </row>
    <row r="12" spans="1:40" s="85" customFormat="1" ht="16.5" customHeight="1">
      <c r="A12" s="89"/>
      <c r="B12" s="15"/>
      <c r="L12" s="90"/>
      <c r="M12" s="90"/>
      <c r="N12" s="90"/>
      <c r="AM12" s="93"/>
      <c r="AN12" s="94"/>
    </row>
    <row r="13" spans="1:40" s="85" customFormat="1" ht="16.5" customHeight="1">
      <c r="A13" s="89"/>
      <c r="B13" s="15"/>
      <c r="L13" s="90"/>
      <c r="M13" s="90"/>
      <c r="N13" s="90"/>
      <c r="AM13" s="93"/>
      <c r="AN13" s="94"/>
    </row>
  </sheetData>
  <mergeCells count="5">
    <mergeCell ref="C1:N1"/>
    <mergeCell ref="O1:Z1"/>
    <mergeCell ref="AA1:AL1"/>
    <mergeCell ref="A1:A2"/>
    <mergeCell ref="B1:B2"/>
  </mergeCells>
  <phoneticPr fontId="33" type="noConversion"/>
  <pageMargins left="0.75" right="0.75" top="1" bottom="1" header="0.51180555555555596" footer="0.51180555555555596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9"/>
  <sheetViews>
    <sheetView zoomScale="115" zoomScaleNormal="115" workbookViewId="0">
      <pane xSplit="2" ySplit="2" topLeftCell="C3" activePane="bottomRight" state="frozen"/>
      <selection pane="topRight"/>
      <selection pane="bottomLeft"/>
      <selection pane="bottomRight" activeCell="C15" sqref="C15"/>
    </sheetView>
  </sheetViews>
  <sheetFormatPr defaultColWidth="8.875" defaultRowHeight="13.5"/>
  <cols>
    <col min="1" max="1" width="36.625" style="54" customWidth="1"/>
    <col min="2" max="2" width="11.875" style="55" customWidth="1"/>
    <col min="3" max="3" width="9.5" style="54" customWidth="1"/>
    <col min="4" max="4" width="20.125" style="54" customWidth="1"/>
    <col min="5" max="5" width="17" style="56" customWidth="1"/>
    <col min="6" max="6" width="9" style="54" customWidth="1"/>
    <col min="7" max="17" width="8.875" style="54" customWidth="1"/>
    <col min="18" max="18" width="8.625" style="54" customWidth="1"/>
    <col min="19" max="27" width="8.875" style="54" customWidth="1"/>
    <col min="28" max="28" width="11.75" style="54" customWidth="1"/>
    <col min="29" max="29" width="11.125" style="54" customWidth="1"/>
    <col min="30" max="30" width="7.875" style="54" customWidth="1"/>
    <col min="31" max="31" width="8.875" style="54" customWidth="1"/>
    <col min="32" max="41" width="8.875" style="54"/>
    <col min="42" max="42" width="13.125" style="54" customWidth="1"/>
    <col min="43" max="16384" width="8.875" style="54"/>
  </cols>
  <sheetData>
    <row r="1" spans="1:60" s="53" customFormat="1">
      <c r="A1" s="253" t="s">
        <v>14</v>
      </c>
      <c r="B1" s="253" t="s">
        <v>15</v>
      </c>
      <c r="C1" s="253" t="s">
        <v>126</v>
      </c>
      <c r="D1" s="253" t="s">
        <v>127</v>
      </c>
      <c r="E1" s="253" t="s">
        <v>268</v>
      </c>
      <c r="F1" s="253" t="s">
        <v>128</v>
      </c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 t="s">
        <v>129</v>
      </c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 t="s">
        <v>130</v>
      </c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9" t="s">
        <v>27</v>
      </c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</row>
    <row r="2" spans="1:60" s="53" customFormat="1">
      <c r="A2" s="255"/>
      <c r="B2" s="255"/>
      <c r="C2" s="255"/>
      <c r="D2" s="255"/>
      <c r="E2" s="255"/>
      <c r="F2" s="39">
        <v>2009</v>
      </c>
      <c r="G2" s="39">
        <v>2010</v>
      </c>
      <c r="H2" s="39">
        <v>2011</v>
      </c>
      <c r="I2" s="39">
        <v>2012</v>
      </c>
      <c r="J2" s="39">
        <v>2013</v>
      </c>
      <c r="K2" s="39">
        <v>2014</v>
      </c>
      <c r="L2" s="39">
        <v>2015</v>
      </c>
      <c r="M2" s="39">
        <v>2016</v>
      </c>
      <c r="N2" s="39">
        <v>2017</v>
      </c>
      <c r="O2" s="39">
        <v>2018</v>
      </c>
      <c r="P2" s="39">
        <v>2019</v>
      </c>
      <c r="Q2" s="39">
        <v>2020</v>
      </c>
      <c r="R2" s="39">
        <v>2009</v>
      </c>
      <c r="S2" s="39">
        <v>2010</v>
      </c>
      <c r="T2" s="39">
        <v>2011</v>
      </c>
      <c r="U2" s="39">
        <v>2012</v>
      </c>
      <c r="V2" s="39">
        <v>2013</v>
      </c>
      <c r="W2" s="39">
        <v>2014</v>
      </c>
      <c r="X2" s="39">
        <v>2015</v>
      </c>
      <c r="Y2" s="39">
        <v>2016</v>
      </c>
      <c r="Z2" s="39">
        <v>2017</v>
      </c>
      <c r="AA2" s="39">
        <v>2018</v>
      </c>
      <c r="AB2" s="39">
        <v>2019</v>
      </c>
      <c r="AC2" s="39">
        <v>2020</v>
      </c>
      <c r="AD2" s="39">
        <v>2009</v>
      </c>
      <c r="AE2" s="39">
        <v>2010</v>
      </c>
      <c r="AF2" s="39">
        <v>2011</v>
      </c>
      <c r="AG2" s="39">
        <v>2012</v>
      </c>
      <c r="AH2" s="39">
        <v>2013</v>
      </c>
      <c r="AI2" s="39">
        <v>2014</v>
      </c>
      <c r="AJ2" s="39">
        <v>2015</v>
      </c>
      <c r="AK2" s="39">
        <v>2016</v>
      </c>
      <c r="AL2" s="39">
        <v>2017</v>
      </c>
      <c r="AM2" s="39">
        <v>2018</v>
      </c>
      <c r="AN2" s="39">
        <v>2019</v>
      </c>
      <c r="AO2" s="39">
        <v>2020</v>
      </c>
      <c r="AP2" s="29" t="s">
        <v>69</v>
      </c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</row>
    <row r="3" spans="1:60" s="153" customFormat="1" ht="30.6" customHeight="1">
      <c r="A3" s="144" t="s">
        <v>37</v>
      </c>
      <c r="B3" s="145" t="s">
        <v>38</v>
      </c>
      <c r="C3" s="156" t="s">
        <v>39</v>
      </c>
      <c r="D3" s="156">
        <v>1320</v>
      </c>
      <c r="E3" s="167" t="s">
        <v>131</v>
      </c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>
        <v>1320</v>
      </c>
      <c r="Q3" s="156">
        <v>1320</v>
      </c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68">
        <v>97536.38</v>
      </c>
      <c r="AC3" s="168">
        <v>282850.13</v>
      </c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>
        <v>0</v>
      </c>
      <c r="AO3" s="156">
        <v>0</v>
      </c>
      <c r="AP3" s="169"/>
    </row>
    <row r="4" spans="1:60" s="53" customFormat="1" ht="12.75">
      <c r="A4" s="14"/>
      <c r="B4" s="15"/>
      <c r="C4" s="41"/>
      <c r="D4" s="41"/>
      <c r="E4" s="83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54"/>
    </row>
    <row r="5" spans="1:60" s="53" customFormat="1" ht="12.75">
      <c r="A5" s="14"/>
      <c r="B5" s="15"/>
      <c r="C5" s="41"/>
      <c r="D5" s="41"/>
      <c r="E5" s="83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54"/>
    </row>
    <row r="6" spans="1:60" s="53" customFormat="1" ht="12.75">
      <c r="A6" s="41"/>
      <c r="B6" s="58"/>
      <c r="C6" s="41"/>
      <c r="D6" s="41"/>
      <c r="E6" s="83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54"/>
    </row>
    <row r="10" spans="1:60">
      <c r="A10" s="254"/>
      <c r="B10" s="254"/>
      <c r="C10" s="254"/>
    </row>
    <row r="13" spans="1:60">
      <c r="B13" s="54"/>
    </row>
    <row r="14" spans="1:60">
      <c r="B14" s="54"/>
    </row>
    <row r="15" spans="1:60">
      <c r="B15" s="54"/>
    </row>
    <row r="16" spans="1:60">
      <c r="B16" s="54"/>
    </row>
    <row r="17" spans="2:2">
      <c r="B17" s="54"/>
    </row>
    <row r="18" spans="2:2">
      <c r="B18" s="54"/>
    </row>
    <row r="19" spans="2:2">
      <c r="B19" s="54"/>
    </row>
  </sheetData>
  <mergeCells count="9">
    <mergeCell ref="F1:Q1"/>
    <mergeCell ref="R1:AC1"/>
    <mergeCell ref="AD1:AO1"/>
    <mergeCell ref="A10:C10"/>
    <mergeCell ref="A1:A2"/>
    <mergeCell ref="B1:B2"/>
    <mergeCell ref="C1:C2"/>
    <mergeCell ref="D1:D2"/>
    <mergeCell ref="E1:E2"/>
  </mergeCells>
  <phoneticPr fontId="33" type="noConversion"/>
  <pageMargins left="0.69930555555555596" right="0.69930555555555596" top="0.75" bottom="0.75" header="0.297916666666667" footer="0.297916666666667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X8"/>
  <sheetViews>
    <sheetView workbookViewId="0">
      <selection activeCell="M39" sqref="M39"/>
    </sheetView>
  </sheetViews>
  <sheetFormatPr defaultColWidth="8.875" defaultRowHeight="13.5"/>
  <cols>
    <col min="1" max="1" width="14.125" style="54" customWidth="1"/>
    <col min="2" max="2" width="8.625" style="55" customWidth="1"/>
    <col min="3" max="3" width="30.125" style="54" customWidth="1"/>
    <col min="4" max="5" width="14.125" style="54" customWidth="1"/>
    <col min="6" max="6" width="9.5" style="54" customWidth="1"/>
    <col min="7" max="7" width="11.875" style="54" customWidth="1"/>
    <col min="8" max="9" width="9.625" style="54" customWidth="1"/>
    <col min="10" max="10" width="9.625" style="56" customWidth="1"/>
    <col min="11" max="11" width="21.75" style="54" customWidth="1"/>
    <col min="12" max="12" width="20.625" style="54" customWidth="1"/>
    <col min="13" max="13" width="8.625" style="54" customWidth="1"/>
    <col min="14" max="24" width="8.875" style="54"/>
    <col min="25" max="25" width="8.75" style="54" customWidth="1"/>
    <col min="26" max="36" width="8.875" style="54"/>
    <col min="37" max="37" width="8.5" style="54" customWidth="1"/>
    <col min="38" max="48" width="8.875" style="54"/>
    <col min="49" max="49" width="10.375" style="54" customWidth="1"/>
    <col min="50" max="60" width="8.875" style="54"/>
    <col min="61" max="61" width="9.25" style="54" customWidth="1"/>
    <col min="62" max="72" width="8.875" style="54"/>
    <col min="73" max="73" width="13.125" style="54" customWidth="1"/>
    <col min="74" max="16384" width="8.875" style="54"/>
  </cols>
  <sheetData>
    <row r="1" spans="1:102" s="53" customFormat="1">
      <c r="A1" s="256" t="s">
        <v>132</v>
      </c>
      <c r="B1" s="256" t="s">
        <v>15</v>
      </c>
      <c r="C1" s="256" t="s">
        <v>133</v>
      </c>
      <c r="D1" s="256" t="s">
        <v>134</v>
      </c>
      <c r="E1" s="256" t="s">
        <v>135</v>
      </c>
      <c r="F1" s="256" t="s">
        <v>16</v>
      </c>
      <c r="G1" s="256" t="s">
        <v>136</v>
      </c>
      <c r="H1" s="256" t="s">
        <v>137</v>
      </c>
      <c r="I1" s="256" t="s">
        <v>138</v>
      </c>
      <c r="J1" s="256" t="s">
        <v>139</v>
      </c>
      <c r="K1" s="256" t="s">
        <v>140</v>
      </c>
      <c r="L1" s="256" t="s">
        <v>141</v>
      </c>
      <c r="M1" s="256" t="s">
        <v>142</v>
      </c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6" t="s">
        <v>143</v>
      </c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6" t="s">
        <v>144</v>
      </c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6" t="s">
        <v>145</v>
      </c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6" t="s">
        <v>146</v>
      </c>
      <c r="BJ1" s="257"/>
      <c r="BK1" s="257"/>
      <c r="BL1" s="257"/>
      <c r="BM1" s="257"/>
      <c r="BN1" s="257"/>
      <c r="BO1" s="257"/>
      <c r="BP1" s="257"/>
      <c r="BQ1" s="257"/>
      <c r="BR1" s="257"/>
      <c r="BS1" s="257"/>
      <c r="BT1" s="257"/>
      <c r="BU1" s="29" t="s">
        <v>27</v>
      </c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</row>
    <row r="2" spans="1:102" s="53" customFormat="1" ht="33" customHeight="1">
      <c r="A2" s="257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9">
        <v>2009</v>
      </c>
      <c r="N2" s="29">
        <v>2010</v>
      </c>
      <c r="O2" s="29">
        <v>2011</v>
      </c>
      <c r="P2" s="29">
        <v>2012</v>
      </c>
      <c r="Q2" s="29">
        <v>2013</v>
      </c>
      <c r="R2" s="29">
        <v>2014</v>
      </c>
      <c r="S2" s="29">
        <v>2015</v>
      </c>
      <c r="T2" s="29">
        <v>2016</v>
      </c>
      <c r="U2" s="29">
        <v>2017</v>
      </c>
      <c r="V2" s="29">
        <v>2018</v>
      </c>
      <c r="W2" s="29">
        <v>2019</v>
      </c>
      <c r="X2" s="29">
        <v>2020</v>
      </c>
      <c r="Y2" s="29">
        <v>2009</v>
      </c>
      <c r="Z2" s="29">
        <v>2010</v>
      </c>
      <c r="AA2" s="29">
        <v>2011</v>
      </c>
      <c r="AB2" s="29">
        <v>2012</v>
      </c>
      <c r="AC2" s="29">
        <v>2013</v>
      </c>
      <c r="AD2" s="29">
        <v>2014</v>
      </c>
      <c r="AE2" s="29">
        <v>2015</v>
      </c>
      <c r="AF2" s="29">
        <v>2016</v>
      </c>
      <c r="AG2" s="29">
        <v>2017</v>
      </c>
      <c r="AH2" s="29">
        <v>2018</v>
      </c>
      <c r="AI2" s="29">
        <v>2019</v>
      </c>
      <c r="AJ2" s="29">
        <v>2020</v>
      </c>
      <c r="AK2" s="29">
        <v>2009</v>
      </c>
      <c r="AL2" s="29">
        <v>2010</v>
      </c>
      <c r="AM2" s="29">
        <v>2011</v>
      </c>
      <c r="AN2" s="29">
        <v>2012</v>
      </c>
      <c r="AO2" s="29">
        <v>2013</v>
      </c>
      <c r="AP2" s="29">
        <v>2014</v>
      </c>
      <c r="AQ2" s="29">
        <v>2015</v>
      </c>
      <c r="AR2" s="29">
        <v>2016</v>
      </c>
      <c r="AS2" s="29">
        <v>2017</v>
      </c>
      <c r="AT2" s="29">
        <v>2018</v>
      </c>
      <c r="AU2" s="29">
        <v>2019</v>
      </c>
      <c r="AV2" s="29">
        <v>2020</v>
      </c>
      <c r="AW2" s="29">
        <v>2009</v>
      </c>
      <c r="AX2" s="29">
        <v>2010</v>
      </c>
      <c r="AY2" s="29">
        <v>2011</v>
      </c>
      <c r="AZ2" s="29">
        <v>2012</v>
      </c>
      <c r="BA2" s="29">
        <v>2013</v>
      </c>
      <c r="BB2" s="29">
        <v>2014</v>
      </c>
      <c r="BC2" s="29">
        <v>2015</v>
      </c>
      <c r="BD2" s="29">
        <v>2016</v>
      </c>
      <c r="BE2" s="29">
        <v>2017</v>
      </c>
      <c r="BF2" s="29">
        <v>2018</v>
      </c>
      <c r="BG2" s="29">
        <v>2019</v>
      </c>
      <c r="BH2" s="29">
        <v>2020</v>
      </c>
      <c r="BI2" s="29">
        <v>2009</v>
      </c>
      <c r="BJ2" s="29">
        <v>2010</v>
      </c>
      <c r="BK2" s="29">
        <v>2011</v>
      </c>
      <c r="BL2" s="29">
        <v>2012</v>
      </c>
      <c r="BM2" s="29">
        <v>2013</v>
      </c>
      <c r="BN2" s="29">
        <v>2014</v>
      </c>
      <c r="BO2" s="29">
        <v>2015</v>
      </c>
      <c r="BP2" s="29">
        <v>2016</v>
      </c>
      <c r="BQ2" s="29">
        <v>2017</v>
      </c>
      <c r="BR2" s="29">
        <v>2018</v>
      </c>
      <c r="BS2" s="29">
        <v>2019</v>
      </c>
      <c r="BT2" s="29">
        <v>2020</v>
      </c>
      <c r="BU2" s="29" t="s">
        <v>69</v>
      </c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</row>
    <row r="3" spans="1:102" s="53" customFormat="1">
      <c r="A3" s="77"/>
      <c r="B3" s="78"/>
      <c r="C3" s="77"/>
      <c r="D3" s="77"/>
      <c r="E3" s="77"/>
      <c r="F3" s="77"/>
      <c r="G3" s="77"/>
      <c r="H3" s="77"/>
      <c r="I3" s="77"/>
      <c r="J3" s="80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54"/>
    </row>
    <row r="4" spans="1:102" s="53" customFormat="1">
      <c r="A4" s="77"/>
      <c r="B4" s="78"/>
      <c r="C4" s="77"/>
      <c r="D4" s="77"/>
      <c r="E4" s="77"/>
      <c r="F4" s="77"/>
      <c r="G4" s="77"/>
      <c r="H4" s="77"/>
      <c r="I4" s="77"/>
      <c r="J4" s="80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54"/>
    </row>
    <row r="5" spans="1:102" s="53" customFormat="1">
      <c r="A5" s="77"/>
      <c r="B5" s="78"/>
      <c r="C5" s="77"/>
      <c r="D5" s="77"/>
      <c r="E5" s="77"/>
      <c r="F5" s="77"/>
      <c r="G5" s="77"/>
      <c r="H5" s="77"/>
      <c r="I5" s="77"/>
      <c r="J5" s="80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54"/>
    </row>
    <row r="6" spans="1:102" s="53" customFormat="1">
      <c r="B6" s="79"/>
      <c r="J6" s="81"/>
      <c r="BU6" s="54"/>
    </row>
    <row r="7" spans="1:102" s="53" customFormat="1">
      <c r="B7" s="79"/>
      <c r="J7" s="81"/>
      <c r="BU7" s="54"/>
    </row>
    <row r="8" spans="1:102" s="53" customFormat="1">
      <c r="B8" s="79"/>
      <c r="J8" s="81"/>
      <c r="BU8" s="54"/>
    </row>
  </sheetData>
  <mergeCells count="17">
    <mergeCell ref="M1:X1"/>
    <mergeCell ref="Y1:AJ1"/>
    <mergeCell ref="AK1:AV1"/>
    <mergeCell ref="AW1:BH1"/>
    <mergeCell ref="BI1:BT1"/>
    <mergeCell ref="A1:A2"/>
    <mergeCell ref="B1:B2"/>
    <mergeCell ref="C1:C2"/>
    <mergeCell ref="D1:D2"/>
    <mergeCell ref="E1:E2"/>
    <mergeCell ref="K1:K2"/>
    <mergeCell ref="L1:L2"/>
    <mergeCell ref="F1:F2"/>
    <mergeCell ref="G1:G2"/>
    <mergeCell ref="H1:H2"/>
    <mergeCell ref="I1:I2"/>
    <mergeCell ref="J1:J2"/>
  </mergeCells>
  <phoneticPr fontId="33" type="noConversion"/>
  <pageMargins left="0.69930555555555596" right="0.69930555555555596" top="0.75" bottom="0.75" header="0.297916666666667" footer="0.297916666666667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M10"/>
  <sheetViews>
    <sheetView workbookViewId="0">
      <selection activeCell="G20" sqref="G20"/>
    </sheetView>
  </sheetViews>
  <sheetFormatPr defaultColWidth="8.875" defaultRowHeight="12.75"/>
  <cols>
    <col min="1" max="1" width="23.5" style="69" customWidth="1"/>
    <col min="2" max="2" width="14.25" style="70" customWidth="1"/>
    <col min="3" max="3" width="11" style="69" customWidth="1"/>
    <col min="4" max="5" width="9" style="69" customWidth="1"/>
    <col min="6" max="6" width="7.125" style="69" customWidth="1"/>
    <col min="7" max="7" width="18.125" style="69" customWidth="1"/>
    <col min="8" max="8" width="11.75" style="71" customWidth="1"/>
    <col min="9" max="77" width="5.5" style="69" customWidth="1"/>
    <col min="78" max="78" width="7.625" style="69" customWidth="1"/>
    <col min="79" max="79" width="8.375" style="69" customWidth="1"/>
    <col min="80" max="80" width="9" style="69" customWidth="1"/>
    <col min="81" max="91" width="5.5" style="69" customWidth="1"/>
    <col min="92" max="92" width="6.875" style="69" customWidth="1"/>
    <col min="93" max="116" width="5.5" style="69" customWidth="1"/>
    <col min="117" max="117" width="13.125" style="54" customWidth="1"/>
    <col min="118" max="16384" width="8.875" style="69"/>
  </cols>
  <sheetData>
    <row r="1" spans="1:117" ht="13.5">
      <c r="A1" s="258" t="s">
        <v>132</v>
      </c>
      <c r="B1" s="258" t="s">
        <v>15</v>
      </c>
      <c r="C1" s="258" t="s">
        <v>147</v>
      </c>
      <c r="D1" s="258" t="s">
        <v>148</v>
      </c>
      <c r="E1" s="258" t="s">
        <v>16</v>
      </c>
      <c r="F1" s="258" t="s">
        <v>149</v>
      </c>
      <c r="G1" s="258" t="s">
        <v>150</v>
      </c>
      <c r="H1" s="258" t="s">
        <v>139</v>
      </c>
      <c r="I1" s="258" t="s">
        <v>151</v>
      </c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 t="s">
        <v>152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 t="s">
        <v>153</v>
      </c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 t="s">
        <v>154</v>
      </c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 t="s">
        <v>129</v>
      </c>
      <c r="BF1" s="258"/>
      <c r="BG1" s="258"/>
      <c r="BH1" s="258"/>
      <c r="BI1" s="258"/>
      <c r="BJ1" s="258"/>
      <c r="BK1" s="258"/>
      <c r="BL1" s="258"/>
      <c r="BM1" s="258"/>
      <c r="BN1" s="258"/>
      <c r="BO1" s="258"/>
      <c r="BP1" s="258"/>
      <c r="BQ1" s="258" t="s">
        <v>130</v>
      </c>
      <c r="BR1" s="258"/>
      <c r="BS1" s="258"/>
      <c r="BT1" s="258"/>
      <c r="BU1" s="258"/>
      <c r="BV1" s="258"/>
      <c r="BW1" s="258"/>
      <c r="BX1" s="258"/>
      <c r="BY1" s="258"/>
      <c r="BZ1" s="258"/>
      <c r="CA1" s="258"/>
      <c r="CB1" s="258"/>
      <c r="CC1" s="258" t="s">
        <v>155</v>
      </c>
      <c r="CD1" s="258"/>
      <c r="CE1" s="258"/>
      <c r="CF1" s="258"/>
      <c r="CG1" s="258"/>
      <c r="CH1" s="258"/>
      <c r="CI1" s="258"/>
      <c r="CJ1" s="258"/>
      <c r="CK1" s="258"/>
      <c r="CL1" s="258"/>
      <c r="CM1" s="258"/>
      <c r="CN1" s="258"/>
      <c r="CO1" s="258" t="s">
        <v>156</v>
      </c>
      <c r="CP1" s="258"/>
      <c r="CQ1" s="258"/>
      <c r="CR1" s="258"/>
      <c r="CS1" s="258"/>
      <c r="CT1" s="258"/>
      <c r="CU1" s="258"/>
      <c r="CV1" s="258"/>
      <c r="CW1" s="258"/>
      <c r="CX1" s="258"/>
      <c r="CY1" s="258"/>
      <c r="CZ1" s="258"/>
      <c r="DA1" s="258" t="s">
        <v>157</v>
      </c>
      <c r="DB1" s="258"/>
      <c r="DC1" s="258"/>
      <c r="DD1" s="258"/>
      <c r="DE1" s="258"/>
      <c r="DF1" s="258"/>
      <c r="DG1" s="258"/>
      <c r="DH1" s="258"/>
      <c r="DI1" s="258"/>
      <c r="DJ1" s="258"/>
      <c r="DK1" s="258"/>
      <c r="DL1" s="258"/>
      <c r="DM1" s="29" t="s">
        <v>27</v>
      </c>
    </row>
    <row r="2" spans="1:117" ht="13.5">
      <c r="A2" s="259"/>
      <c r="B2" s="259"/>
      <c r="C2" s="259"/>
      <c r="D2" s="259"/>
      <c r="E2" s="259"/>
      <c r="F2" s="259"/>
      <c r="G2" s="259"/>
      <c r="H2" s="259"/>
      <c r="I2" s="72">
        <v>2009</v>
      </c>
      <c r="J2" s="72">
        <v>2010</v>
      </c>
      <c r="K2" s="72">
        <v>2011</v>
      </c>
      <c r="L2" s="72">
        <v>2012</v>
      </c>
      <c r="M2" s="72">
        <v>2013</v>
      </c>
      <c r="N2" s="72">
        <v>2014</v>
      </c>
      <c r="O2" s="72">
        <v>2015</v>
      </c>
      <c r="P2" s="72">
        <v>2016</v>
      </c>
      <c r="Q2" s="72">
        <v>2017</v>
      </c>
      <c r="R2" s="72">
        <v>2018</v>
      </c>
      <c r="S2" s="72">
        <v>2019</v>
      </c>
      <c r="T2" s="72">
        <v>2020</v>
      </c>
      <c r="U2" s="72">
        <v>2009</v>
      </c>
      <c r="V2" s="72">
        <v>2010</v>
      </c>
      <c r="W2" s="72">
        <v>2011</v>
      </c>
      <c r="X2" s="72">
        <v>2012</v>
      </c>
      <c r="Y2" s="72">
        <v>2013</v>
      </c>
      <c r="Z2" s="72">
        <v>2014</v>
      </c>
      <c r="AA2" s="72">
        <v>2015</v>
      </c>
      <c r="AB2" s="72">
        <v>2016</v>
      </c>
      <c r="AC2" s="72">
        <v>2017</v>
      </c>
      <c r="AD2" s="72">
        <v>2018</v>
      </c>
      <c r="AE2" s="72">
        <v>2019</v>
      </c>
      <c r="AF2" s="72">
        <v>2020</v>
      </c>
      <c r="AG2" s="72">
        <v>2009</v>
      </c>
      <c r="AH2" s="72">
        <v>2010</v>
      </c>
      <c r="AI2" s="72">
        <v>2011</v>
      </c>
      <c r="AJ2" s="72">
        <v>2012</v>
      </c>
      <c r="AK2" s="72">
        <v>2013</v>
      </c>
      <c r="AL2" s="72">
        <v>2014</v>
      </c>
      <c r="AM2" s="72">
        <v>2015</v>
      </c>
      <c r="AN2" s="72">
        <v>2016</v>
      </c>
      <c r="AO2" s="72">
        <v>2017</v>
      </c>
      <c r="AP2" s="72">
        <v>2018</v>
      </c>
      <c r="AQ2" s="72">
        <v>2019</v>
      </c>
      <c r="AR2" s="72">
        <v>2020</v>
      </c>
      <c r="AS2" s="72">
        <v>2009</v>
      </c>
      <c r="AT2" s="72">
        <v>2010</v>
      </c>
      <c r="AU2" s="72">
        <v>2011</v>
      </c>
      <c r="AV2" s="72">
        <v>2012</v>
      </c>
      <c r="AW2" s="72">
        <v>2013</v>
      </c>
      <c r="AX2" s="72">
        <v>2014</v>
      </c>
      <c r="AY2" s="72">
        <v>2015</v>
      </c>
      <c r="AZ2" s="72">
        <v>2016</v>
      </c>
      <c r="BA2" s="72">
        <v>2017</v>
      </c>
      <c r="BB2" s="72">
        <v>2018</v>
      </c>
      <c r="BC2" s="72">
        <v>2019</v>
      </c>
      <c r="BD2" s="72">
        <v>2020</v>
      </c>
      <c r="BE2" s="72">
        <v>2009</v>
      </c>
      <c r="BF2" s="72">
        <v>2010</v>
      </c>
      <c r="BG2" s="72">
        <v>2011</v>
      </c>
      <c r="BH2" s="72">
        <v>2012</v>
      </c>
      <c r="BI2" s="72">
        <v>2013</v>
      </c>
      <c r="BJ2" s="72">
        <v>2014</v>
      </c>
      <c r="BK2" s="72">
        <v>2015</v>
      </c>
      <c r="BL2" s="72">
        <v>2016</v>
      </c>
      <c r="BM2" s="72">
        <v>2017</v>
      </c>
      <c r="BN2" s="72">
        <v>2018</v>
      </c>
      <c r="BO2" s="72">
        <v>2019</v>
      </c>
      <c r="BP2" s="72">
        <v>2020</v>
      </c>
      <c r="BQ2" s="72">
        <v>2009</v>
      </c>
      <c r="BR2" s="72">
        <v>2010</v>
      </c>
      <c r="BS2" s="72">
        <v>2011</v>
      </c>
      <c r="BT2" s="72">
        <v>2012</v>
      </c>
      <c r="BU2" s="72">
        <v>2013</v>
      </c>
      <c r="BV2" s="72">
        <v>2014</v>
      </c>
      <c r="BW2" s="72">
        <v>2015</v>
      </c>
      <c r="BX2" s="72">
        <v>2016</v>
      </c>
      <c r="BY2" s="72">
        <v>2017</v>
      </c>
      <c r="BZ2" s="72">
        <v>2018</v>
      </c>
      <c r="CA2" s="72">
        <v>2019</v>
      </c>
      <c r="CB2" s="72">
        <v>2020</v>
      </c>
      <c r="CC2" s="72">
        <v>2009</v>
      </c>
      <c r="CD2" s="72">
        <v>2010</v>
      </c>
      <c r="CE2" s="72">
        <v>2011</v>
      </c>
      <c r="CF2" s="72">
        <v>2012</v>
      </c>
      <c r="CG2" s="72">
        <v>2013</v>
      </c>
      <c r="CH2" s="72">
        <v>2014</v>
      </c>
      <c r="CI2" s="72">
        <v>2015</v>
      </c>
      <c r="CJ2" s="72">
        <v>2016</v>
      </c>
      <c r="CK2" s="72">
        <v>2017</v>
      </c>
      <c r="CL2" s="72">
        <v>2018</v>
      </c>
      <c r="CM2" s="72">
        <v>2019</v>
      </c>
      <c r="CN2" s="72">
        <v>2020</v>
      </c>
      <c r="CO2" s="72">
        <v>2009</v>
      </c>
      <c r="CP2" s="72">
        <v>2010</v>
      </c>
      <c r="CQ2" s="72">
        <v>2011</v>
      </c>
      <c r="CR2" s="72">
        <v>2012</v>
      </c>
      <c r="CS2" s="72">
        <v>2013</v>
      </c>
      <c r="CT2" s="72">
        <v>2014</v>
      </c>
      <c r="CU2" s="72">
        <v>2015</v>
      </c>
      <c r="CV2" s="72">
        <v>2016</v>
      </c>
      <c r="CW2" s="72">
        <v>2017</v>
      </c>
      <c r="CX2" s="72">
        <v>2018</v>
      </c>
      <c r="CY2" s="72">
        <v>2019</v>
      </c>
      <c r="CZ2" s="72">
        <v>2020</v>
      </c>
      <c r="DA2" s="72">
        <v>2009</v>
      </c>
      <c r="DB2" s="72">
        <v>2010</v>
      </c>
      <c r="DC2" s="72">
        <v>2011</v>
      </c>
      <c r="DD2" s="72">
        <v>2012</v>
      </c>
      <c r="DE2" s="72">
        <v>2013</v>
      </c>
      <c r="DF2" s="72">
        <v>2014</v>
      </c>
      <c r="DG2" s="72">
        <v>2015</v>
      </c>
      <c r="DH2" s="72">
        <v>2016</v>
      </c>
      <c r="DI2" s="72">
        <v>2017</v>
      </c>
      <c r="DJ2" s="72">
        <v>2018</v>
      </c>
      <c r="DK2" s="72">
        <v>2019</v>
      </c>
      <c r="DL2" s="72">
        <v>2020</v>
      </c>
      <c r="DM2" s="29" t="s">
        <v>69</v>
      </c>
    </row>
    <row r="3" spans="1:117" s="177" customFormat="1" ht="24" customHeight="1">
      <c r="A3" s="144" t="s">
        <v>33</v>
      </c>
      <c r="B3" s="145" t="s">
        <v>34</v>
      </c>
      <c r="C3" s="170" t="s">
        <v>271</v>
      </c>
      <c r="D3" s="170" t="s">
        <v>158</v>
      </c>
      <c r="E3" s="156">
        <v>500</v>
      </c>
      <c r="F3" s="170" t="s">
        <v>159</v>
      </c>
      <c r="G3" s="170">
        <v>1000</v>
      </c>
      <c r="H3" s="171">
        <v>43241</v>
      </c>
      <c r="I3" s="170"/>
      <c r="J3" s="170"/>
      <c r="K3" s="170"/>
      <c r="L3" s="170"/>
      <c r="M3" s="170"/>
      <c r="N3" s="170"/>
      <c r="O3" s="170"/>
      <c r="P3" s="170"/>
      <c r="Q3" s="170"/>
      <c r="R3" s="172">
        <v>458.79</v>
      </c>
      <c r="S3" s="172">
        <v>565.67999999999995</v>
      </c>
      <c r="T3" s="172">
        <v>683.33</v>
      </c>
      <c r="U3" s="170"/>
      <c r="V3" s="170"/>
      <c r="W3" s="170"/>
      <c r="X3" s="170"/>
      <c r="Y3" s="170"/>
      <c r="Z3" s="170"/>
      <c r="AA3" s="170"/>
      <c r="AB3" s="170"/>
      <c r="AC3" s="170"/>
      <c r="AD3" s="173">
        <v>151.88999999999999</v>
      </c>
      <c r="AE3" s="173">
        <v>176.44</v>
      </c>
      <c r="AF3" s="173">
        <v>182.73</v>
      </c>
      <c r="AG3" s="170"/>
      <c r="AH3" s="170"/>
      <c r="AI3" s="170"/>
      <c r="AJ3" s="170"/>
      <c r="AK3" s="170"/>
      <c r="AL3" s="170"/>
      <c r="AM3" s="170"/>
      <c r="AN3" s="170"/>
      <c r="AO3" s="170"/>
      <c r="AP3" s="174">
        <v>324.77999999999997</v>
      </c>
      <c r="AQ3" s="174">
        <v>541.46</v>
      </c>
      <c r="AR3" s="174">
        <v>594.88</v>
      </c>
      <c r="AS3" s="170"/>
      <c r="AT3" s="170"/>
      <c r="AU3" s="170"/>
      <c r="AV3" s="170"/>
      <c r="AW3" s="170"/>
      <c r="AX3" s="170"/>
      <c r="AY3" s="170"/>
      <c r="AZ3" s="170"/>
      <c r="BA3" s="170"/>
      <c r="BB3" s="175">
        <v>98.23</v>
      </c>
      <c r="BC3" s="175">
        <v>176.44</v>
      </c>
      <c r="BD3" s="175">
        <v>177.67</v>
      </c>
      <c r="BE3" s="170"/>
      <c r="BF3" s="170"/>
      <c r="BG3" s="170"/>
      <c r="BH3" s="170"/>
      <c r="BI3" s="170"/>
      <c r="BJ3" s="170"/>
      <c r="BK3" s="170"/>
      <c r="BL3" s="170"/>
      <c r="BM3" s="170"/>
      <c r="BN3" s="170">
        <v>0</v>
      </c>
      <c r="BO3" s="170">
        <v>0</v>
      </c>
      <c r="BP3" s="170">
        <v>0</v>
      </c>
      <c r="BQ3" s="170"/>
      <c r="BR3" s="170"/>
      <c r="BS3" s="170"/>
      <c r="BT3" s="170"/>
      <c r="BU3" s="170"/>
      <c r="BV3" s="170"/>
      <c r="BW3" s="170"/>
      <c r="BX3" s="170"/>
      <c r="BY3" s="170"/>
      <c r="BZ3" s="175">
        <v>140320</v>
      </c>
      <c r="CA3" s="175">
        <v>255240</v>
      </c>
      <c r="CB3" s="175">
        <v>271820</v>
      </c>
      <c r="CC3" s="170"/>
      <c r="CD3" s="170"/>
      <c r="CE3" s="170"/>
      <c r="CF3" s="170"/>
      <c r="CG3" s="170"/>
      <c r="CH3" s="170"/>
      <c r="CI3" s="170"/>
      <c r="CJ3" s="170"/>
      <c r="CK3" s="170"/>
      <c r="CL3" s="170">
        <v>1232.21</v>
      </c>
      <c r="CM3" s="170">
        <v>1653.24</v>
      </c>
      <c r="CN3" s="170">
        <v>1732.68</v>
      </c>
      <c r="CO3" s="170"/>
      <c r="CP3" s="170"/>
      <c r="CQ3" s="170"/>
      <c r="CR3" s="170"/>
      <c r="CS3" s="170"/>
      <c r="CT3" s="170"/>
      <c r="CU3" s="170"/>
      <c r="CV3" s="170"/>
      <c r="CW3" s="170"/>
      <c r="CX3" s="170">
        <v>0</v>
      </c>
      <c r="CY3" s="170">
        <v>0</v>
      </c>
      <c r="CZ3" s="170">
        <v>0</v>
      </c>
      <c r="DA3" s="170"/>
      <c r="DB3" s="170"/>
      <c r="DC3" s="170"/>
      <c r="DD3" s="170"/>
      <c r="DE3" s="170"/>
      <c r="DF3" s="170"/>
      <c r="DG3" s="170"/>
      <c r="DH3" s="170"/>
      <c r="DI3" s="170"/>
      <c r="DJ3" s="170">
        <v>0</v>
      </c>
      <c r="DK3" s="170">
        <v>0</v>
      </c>
      <c r="DL3" s="170">
        <v>0</v>
      </c>
      <c r="DM3" s="176"/>
    </row>
    <row r="4" spans="1:117" s="57" customFormat="1" ht="30" customHeight="1">
      <c r="A4" s="17"/>
      <c r="B4" s="15"/>
      <c r="H4" s="66"/>
      <c r="DJ4" s="76"/>
      <c r="DK4" s="76"/>
      <c r="DL4" s="76"/>
      <c r="DM4" s="77"/>
    </row>
    <row r="5" spans="1:117" s="57" customFormat="1" ht="28.15" customHeight="1">
      <c r="A5" s="17"/>
      <c r="B5" s="15"/>
      <c r="H5" s="66"/>
      <c r="DJ5" s="76"/>
      <c r="DK5" s="76"/>
      <c r="DL5" s="76"/>
      <c r="DM5" s="77"/>
    </row>
    <row r="6" spans="1:117" s="57" customFormat="1" ht="41.45" customHeight="1">
      <c r="A6" s="22"/>
      <c r="B6" s="15"/>
      <c r="H6" s="66"/>
      <c r="CM6" s="75"/>
      <c r="CN6" s="75"/>
      <c r="DM6" s="77"/>
    </row>
    <row r="7" spans="1:117" s="57" customFormat="1" ht="33" customHeight="1">
      <c r="A7" s="17"/>
      <c r="B7" s="15"/>
      <c r="H7" s="61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CA7" s="75"/>
      <c r="CB7" s="75"/>
      <c r="CM7" s="75"/>
      <c r="CN7" s="75"/>
      <c r="DM7" s="77"/>
    </row>
    <row r="8" spans="1:117" s="57" customFormat="1" ht="28.15" customHeight="1">
      <c r="A8" s="17"/>
      <c r="B8" s="15"/>
      <c r="H8" s="61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DJ8" s="76"/>
      <c r="DK8" s="76"/>
      <c r="DL8" s="76"/>
      <c r="DM8" s="77"/>
    </row>
    <row r="9" spans="1:117"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</row>
    <row r="10" spans="1:117"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</row>
  </sheetData>
  <mergeCells count="17">
    <mergeCell ref="BE1:BP1"/>
    <mergeCell ref="BQ1:CB1"/>
    <mergeCell ref="CC1:CN1"/>
    <mergeCell ref="CO1:CZ1"/>
    <mergeCell ref="DA1:DL1"/>
    <mergeCell ref="A1:A2"/>
    <mergeCell ref="B1:B2"/>
    <mergeCell ref="C1:C2"/>
    <mergeCell ref="D1:D2"/>
    <mergeCell ref="E1:E2"/>
    <mergeCell ref="AG1:AR1"/>
    <mergeCell ref="AS1:BD1"/>
    <mergeCell ref="F1:F2"/>
    <mergeCell ref="G1:G2"/>
    <mergeCell ref="H1:H2"/>
    <mergeCell ref="I1:T1"/>
    <mergeCell ref="U1:AF1"/>
  </mergeCells>
  <phoneticPr fontId="33" type="noConversion"/>
  <pageMargins left="0.69930555555555596" right="0.69930555555555596" top="0.75" bottom="0.75" header="0.297916666666667" footer="0.297916666666667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填表须知</vt:lpstr>
      <vt:lpstr>1 项目基本信息</vt:lpstr>
      <vt:lpstr>1.2项目招标、合同管理与执行信息表</vt:lpstr>
      <vt:lpstr>1.1项目建设过程信息</vt:lpstr>
      <vt:lpstr>1.3项目投资控制信息表</vt:lpstr>
      <vt:lpstr>1.4项目运行安全信息</vt:lpstr>
      <vt:lpstr>1.5电源送出项目信息附加表</vt:lpstr>
      <vt:lpstr>1.6跨省输电通道项目相关线路信息</vt:lpstr>
      <vt:lpstr>2 项目投产主变信息</vt:lpstr>
      <vt:lpstr>3 项目投产线路信息</vt:lpstr>
      <vt:lpstr>3.1 项目投产串抗信息</vt:lpstr>
      <vt:lpstr>4、输变电工程决算基础数据统计</vt:lpstr>
      <vt:lpstr>5、输变电工程运营年度电量统计与预测</vt:lpstr>
      <vt:lpstr>6、工程历年运营期成本费用</vt:lpstr>
      <vt:lpstr>7、工程经济效益指标一览表</vt:lpstr>
      <vt:lpstr>8、省市级电网评价年电价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crx</dc:creator>
  <cp:lastModifiedBy>张文珂</cp:lastModifiedBy>
  <cp:revision>1</cp:revision>
  <dcterms:created xsi:type="dcterms:W3CDTF">2017-05-16T01:48:00Z</dcterms:created>
  <dcterms:modified xsi:type="dcterms:W3CDTF">2021-12-09T03:36:30Z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6B588B1E4A2B41B3A63D1EC9913319EA</vt:lpwstr>
  </property>
</Properties>
</file>