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sm_gis\DownloadZips\2018_RoadsLakeTahoe\"/>
    </mc:Choice>
  </mc:AlternateContent>
  <bookViews>
    <workbookView xWindow="0" yWindow="0" windowWidth="23040" windowHeight="8550"/>
  </bookViews>
  <sheets>
    <sheet name="Model_Info_Assump" sheetId="23" r:id="rId1"/>
    <sheet name="Tahoe-cross-walk" sheetId="12" r:id="rId2"/>
    <sheet name="WRB_1800-2100m" sheetId="20" r:id="rId3"/>
    <sheet name="WRB_2100-2400m" sheetId="21" r:id="rId4"/>
    <sheet name="WRB_2400-2700m" sheetId="22" r:id="rId5"/>
  </sheets>
  <definedNames>
    <definedName name="_xlnm._FilterDatabase" localSheetId="2" hidden="1">'WRB_1800-2100m'!$A$3:$AP$638</definedName>
    <definedName name="OLE_LINK1" localSheetId="1">'Tahoe-cross-walk'!$B$38</definedName>
    <definedName name="_xlnm.Print_Area" localSheetId="1">'Tahoe-cross-walk'!$A$1:$O$43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0" i="20" l="1"/>
  <c r="R290" i="20"/>
  <c r="T290" i="20" s="1"/>
  <c r="S290" i="20"/>
  <c r="V290" i="20"/>
  <c r="L290" i="20"/>
  <c r="U290" i="20" s="1"/>
  <c r="N290" i="20"/>
  <c r="O290" i="20"/>
  <c r="AN290" i="20" s="1"/>
  <c r="AO290" i="20" l="1"/>
  <c r="AO6" i="22"/>
  <c r="AO7" i="22"/>
  <c r="AO8" i="22"/>
  <c r="AO9" i="22"/>
  <c r="AO10" i="22"/>
  <c r="AO11" i="22"/>
  <c r="AO12" i="22"/>
  <c r="AO13" i="22"/>
  <c r="AO14" i="22"/>
  <c r="AO15" i="22"/>
  <c r="AO16" i="22"/>
  <c r="AO17" i="22"/>
  <c r="AO18" i="22"/>
  <c r="AO19" i="22"/>
  <c r="AO20" i="22"/>
  <c r="AO21" i="22"/>
  <c r="AO22" i="22"/>
  <c r="AO23" i="22"/>
  <c r="AO24" i="22"/>
  <c r="AO25" i="22"/>
  <c r="AO26" i="22"/>
  <c r="AO27" i="22"/>
  <c r="AO28" i="22"/>
  <c r="AO29" i="22"/>
  <c r="AO30" i="22"/>
  <c r="AO31" i="22"/>
  <c r="AO32" i="22"/>
  <c r="AO33" i="22"/>
  <c r="AO34" i="22"/>
  <c r="AO35" i="22"/>
  <c r="AO36" i="22"/>
  <c r="AO37" i="22"/>
  <c r="AO38" i="22"/>
  <c r="AO39" i="22"/>
  <c r="AO40" i="22"/>
  <c r="AO41" i="22"/>
  <c r="AO42" i="22"/>
  <c r="AO5" i="22"/>
  <c r="V185" i="20" l="1"/>
  <c r="V186" i="20"/>
  <c r="V187" i="20"/>
  <c r="R185" i="20"/>
  <c r="T185" i="20" s="1"/>
  <c r="R186" i="20"/>
  <c r="S185" i="20"/>
  <c r="S186" i="20"/>
  <c r="S187" i="20"/>
  <c r="T186" i="20"/>
  <c r="O185" i="20"/>
  <c r="AO185" i="20" s="1"/>
  <c r="O186" i="20"/>
  <c r="AO186" i="20" s="1"/>
  <c r="O187" i="20"/>
  <c r="AO187" i="20" s="1"/>
  <c r="P186" i="20"/>
  <c r="L187" i="20" l="1"/>
  <c r="U187" i="20" s="1"/>
  <c r="N187" i="20"/>
  <c r="AN187" i="20"/>
  <c r="P187" i="20"/>
  <c r="R187" i="20" s="1"/>
  <c r="T187" i="20" s="1"/>
  <c r="O7" i="22" l="1"/>
  <c r="AN7" i="22" s="1"/>
  <c r="AN6" i="22"/>
  <c r="AN8" i="22"/>
  <c r="AN9" i="22"/>
  <c r="AN10" i="22"/>
  <c r="AN11" i="22"/>
  <c r="AN12" i="22"/>
  <c r="AN13" i="22"/>
  <c r="AN14" i="22"/>
  <c r="AN15" i="22"/>
  <c r="AN16" i="22"/>
  <c r="AN17" i="22"/>
  <c r="AN18" i="22"/>
  <c r="AN19" i="22"/>
  <c r="AN20" i="22"/>
  <c r="AN21" i="22"/>
  <c r="AN22" i="22"/>
  <c r="AN23" i="22"/>
  <c r="AN24" i="22"/>
  <c r="AN25" i="22"/>
  <c r="AN26" i="22"/>
  <c r="AN27" i="22"/>
  <c r="AN28" i="22"/>
  <c r="AN29" i="22"/>
  <c r="AN30" i="22"/>
  <c r="AN31" i="22"/>
  <c r="AN32" i="22"/>
  <c r="AN33" i="22"/>
  <c r="AN34" i="22"/>
  <c r="AN35" i="22"/>
  <c r="AN36" i="22"/>
  <c r="AN37" i="22"/>
  <c r="AN38" i="22"/>
  <c r="AN39" i="22"/>
  <c r="AN40" i="22"/>
  <c r="AN41" i="22"/>
  <c r="AN42" i="22"/>
  <c r="AN5" i="22"/>
  <c r="R6" i="22" l="1"/>
  <c r="T6" i="22" s="1"/>
  <c r="S6" i="22"/>
  <c r="R7" i="22"/>
  <c r="T7" i="22" s="1"/>
  <c r="S7" i="22"/>
  <c r="R8" i="22"/>
  <c r="S8" i="22"/>
  <c r="T8" i="22"/>
  <c r="R9" i="22"/>
  <c r="S9" i="22"/>
  <c r="T9" i="22"/>
  <c r="R10" i="22"/>
  <c r="T10" i="22" s="1"/>
  <c r="S10" i="22"/>
  <c r="R11" i="22"/>
  <c r="T11" i="22" s="1"/>
  <c r="S11" i="22"/>
  <c r="R12" i="22"/>
  <c r="S12" i="22"/>
  <c r="T12" i="22"/>
  <c r="R13" i="22"/>
  <c r="S13" i="22"/>
  <c r="T13" i="22"/>
  <c r="R14" i="22"/>
  <c r="T14" i="22" s="1"/>
  <c r="S14" i="22"/>
  <c r="R15" i="22"/>
  <c r="T15" i="22" s="1"/>
  <c r="S15" i="22"/>
  <c r="R16" i="22"/>
  <c r="S16" i="22"/>
  <c r="T16" i="22"/>
  <c r="R17" i="22"/>
  <c r="S17" i="22"/>
  <c r="T17" i="22"/>
  <c r="R18" i="22"/>
  <c r="T18" i="22" s="1"/>
  <c r="S18" i="22"/>
  <c r="R19" i="22"/>
  <c r="T19" i="22" s="1"/>
  <c r="S19" i="22"/>
  <c r="R20" i="22"/>
  <c r="S20" i="22"/>
  <c r="T20" i="22"/>
  <c r="R21" i="22"/>
  <c r="S21" i="22"/>
  <c r="T21" i="22"/>
  <c r="R22" i="22"/>
  <c r="T22" i="22" s="1"/>
  <c r="S22" i="22"/>
  <c r="R23" i="22"/>
  <c r="T23" i="22" s="1"/>
  <c r="S23" i="22"/>
  <c r="R24" i="22"/>
  <c r="S24" i="22"/>
  <c r="T24" i="22"/>
  <c r="R25" i="22"/>
  <c r="S25" i="22"/>
  <c r="T25" i="22"/>
  <c r="R26" i="22"/>
  <c r="T26" i="22" s="1"/>
  <c r="S26" i="22"/>
  <c r="R27" i="22"/>
  <c r="T27" i="22" s="1"/>
  <c r="S27" i="22"/>
  <c r="R28" i="22"/>
  <c r="S28" i="22"/>
  <c r="T28" i="22"/>
  <c r="R29" i="22"/>
  <c r="S29" i="22"/>
  <c r="T29" i="22"/>
  <c r="R30" i="22"/>
  <c r="T30" i="22" s="1"/>
  <c r="S30" i="22"/>
  <c r="R31" i="22"/>
  <c r="T31" i="22" s="1"/>
  <c r="S31" i="22"/>
  <c r="R32" i="22"/>
  <c r="S32" i="22"/>
  <c r="T32" i="22"/>
  <c r="R33" i="22"/>
  <c r="S33" i="22"/>
  <c r="T33" i="22"/>
  <c r="R34" i="22"/>
  <c r="T34" i="22" s="1"/>
  <c r="S34" i="22"/>
  <c r="R35" i="22"/>
  <c r="T35" i="22" s="1"/>
  <c r="S35" i="22"/>
  <c r="R36" i="22"/>
  <c r="S36" i="22"/>
  <c r="T36" i="22"/>
  <c r="R37" i="22"/>
  <c r="S37" i="22"/>
  <c r="T37" i="22"/>
  <c r="R38" i="22"/>
  <c r="T38" i="22" s="1"/>
  <c r="S38" i="22"/>
  <c r="R39" i="22"/>
  <c r="T39" i="22" s="1"/>
  <c r="S39" i="22"/>
  <c r="R40" i="22"/>
  <c r="S40" i="22"/>
  <c r="T40" i="22"/>
  <c r="R41" i="22"/>
  <c r="S41" i="22"/>
  <c r="T41" i="22"/>
  <c r="R42" i="22"/>
  <c r="T42" i="22" s="1"/>
  <c r="S42" i="22"/>
  <c r="T5" i="22"/>
  <c r="S5" i="22"/>
  <c r="R5" i="22"/>
  <c r="P5" i="22"/>
  <c r="S6" i="21"/>
  <c r="S7" i="21"/>
  <c r="S8" i="21"/>
  <c r="S9" i="21"/>
  <c r="R10" i="21"/>
  <c r="T10" i="21" s="1"/>
  <c r="S10" i="21"/>
  <c r="R11" i="21"/>
  <c r="T11" i="21" s="1"/>
  <c r="S11" i="21"/>
  <c r="R12" i="21"/>
  <c r="T12" i="21" s="1"/>
  <c r="S12" i="21"/>
  <c r="S13" i="21"/>
  <c r="R14" i="21"/>
  <c r="T14" i="21" s="1"/>
  <c r="S14" i="21"/>
  <c r="S15" i="21"/>
  <c r="S16" i="21"/>
  <c r="S17" i="21"/>
  <c r="R18" i="21"/>
  <c r="T18" i="21" s="1"/>
  <c r="S18" i="21"/>
  <c r="R19" i="21"/>
  <c r="T19" i="21" s="1"/>
  <c r="S19" i="21"/>
  <c r="S20" i="21"/>
  <c r="S21" i="21"/>
  <c r="R22" i="21"/>
  <c r="T22" i="21" s="1"/>
  <c r="S22" i="21"/>
  <c r="S23" i="21"/>
  <c r="R24" i="21"/>
  <c r="T24" i="21" s="1"/>
  <c r="S24" i="21"/>
  <c r="S25" i="21"/>
  <c r="S26" i="21"/>
  <c r="R27" i="21"/>
  <c r="T27" i="21" s="1"/>
  <c r="S27" i="21"/>
  <c r="S28" i="21"/>
  <c r="R29" i="21"/>
  <c r="T29" i="21" s="1"/>
  <c r="S29" i="21"/>
  <c r="S30" i="21"/>
  <c r="S31" i="21"/>
  <c r="R32" i="21"/>
  <c r="T32" i="21" s="1"/>
  <c r="S32" i="21"/>
  <c r="S33" i="21"/>
  <c r="R34" i="21"/>
  <c r="T34" i="21" s="1"/>
  <c r="S34" i="21"/>
  <c r="S35" i="21"/>
  <c r="S36" i="21"/>
  <c r="S37" i="21"/>
  <c r="S38" i="21"/>
  <c r="S39" i="21"/>
  <c r="S40" i="21"/>
  <c r="R41" i="21"/>
  <c r="T41" i="21" s="1"/>
  <c r="S41" i="21"/>
  <c r="S42" i="21"/>
  <c r="S43" i="21"/>
  <c r="S44" i="21"/>
  <c r="S45" i="21"/>
  <c r="S46" i="21"/>
  <c r="S47" i="21"/>
  <c r="S48" i="21"/>
  <c r="R49" i="21"/>
  <c r="T49" i="21" s="1"/>
  <c r="S49" i="21"/>
  <c r="S50" i="21"/>
  <c r="S51" i="21"/>
  <c r="R52" i="21"/>
  <c r="T52" i="21" s="1"/>
  <c r="S52" i="21"/>
  <c r="S53" i="21"/>
  <c r="S54" i="21"/>
  <c r="S55" i="21"/>
  <c r="S56" i="21"/>
  <c r="S57" i="21"/>
  <c r="S58" i="21"/>
  <c r="S59" i="21"/>
  <c r="S60" i="21"/>
  <c r="S61" i="21"/>
  <c r="S62" i="21"/>
  <c r="S63" i="21"/>
  <c r="R64" i="21"/>
  <c r="T64" i="21" s="1"/>
  <c r="S64" i="21"/>
  <c r="S65" i="21"/>
  <c r="S66" i="21"/>
  <c r="S67" i="21"/>
  <c r="S68" i="21"/>
  <c r="S69" i="21"/>
  <c r="S70" i="21"/>
  <c r="S71" i="21"/>
  <c r="R72" i="21"/>
  <c r="T72" i="21" s="1"/>
  <c r="S72" i="21"/>
  <c r="R73" i="21"/>
  <c r="T73" i="21" s="1"/>
  <c r="S73" i="21"/>
  <c r="S74" i="21"/>
  <c r="R75" i="21"/>
  <c r="T75" i="21" s="1"/>
  <c r="S75" i="21"/>
  <c r="S76" i="21"/>
  <c r="R77" i="21"/>
  <c r="T77" i="21" s="1"/>
  <c r="S77" i="21"/>
  <c r="S78" i="21"/>
  <c r="R79" i="21"/>
  <c r="T79" i="21" s="1"/>
  <c r="S79" i="21"/>
  <c r="S80" i="21"/>
  <c r="S81" i="21"/>
  <c r="S82" i="21"/>
  <c r="S83" i="21"/>
  <c r="S84" i="21"/>
  <c r="R85" i="21"/>
  <c r="T85" i="21" s="1"/>
  <c r="S85" i="21"/>
  <c r="S86" i="21"/>
  <c r="S87" i="21"/>
  <c r="S88" i="21"/>
  <c r="S89" i="21"/>
  <c r="S90" i="21"/>
  <c r="S91" i="21"/>
  <c r="R92" i="21"/>
  <c r="T92" i="21" s="1"/>
  <c r="S92" i="21"/>
  <c r="R93" i="21"/>
  <c r="T93" i="21" s="1"/>
  <c r="S93" i="21"/>
  <c r="R94" i="21"/>
  <c r="T94" i="21" s="1"/>
  <c r="S94" i="21"/>
  <c r="S95" i="21"/>
  <c r="R96" i="21"/>
  <c r="T96" i="21" s="1"/>
  <c r="S96" i="21"/>
  <c r="S97" i="21"/>
  <c r="S98" i="21"/>
  <c r="R99" i="21"/>
  <c r="T99" i="21" s="1"/>
  <c r="S99" i="21"/>
  <c r="R100" i="21"/>
  <c r="T100" i="21" s="1"/>
  <c r="S100" i="21"/>
  <c r="S101" i="21"/>
  <c r="S102" i="21"/>
  <c r="R103" i="21"/>
  <c r="T103" i="21" s="1"/>
  <c r="S103" i="21"/>
  <c r="S104" i="21"/>
  <c r="S105" i="21"/>
  <c r="R106" i="21"/>
  <c r="T106" i="21" s="1"/>
  <c r="S106" i="21"/>
  <c r="R107" i="21"/>
  <c r="T107" i="21" s="1"/>
  <c r="S107" i="21"/>
  <c r="R108" i="21"/>
  <c r="T108" i="21" s="1"/>
  <c r="S108" i="21"/>
  <c r="S109" i="21"/>
  <c r="S110" i="21"/>
  <c r="S111" i="21"/>
  <c r="R112" i="21"/>
  <c r="T112" i="21" s="1"/>
  <c r="S112" i="21"/>
  <c r="R113" i="21"/>
  <c r="T113" i="21" s="1"/>
  <c r="S113" i="21"/>
  <c r="S114" i="21"/>
  <c r="S115" i="21"/>
  <c r="R116" i="21"/>
  <c r="T116" i="21" s="1"/>
  <c r="S116" i="21"/>
  <c r="R117" i="21"/>
  <c r="T117" i="21" s="1"/>
  <c r="S117" i="21"/>
  <c r="S118" i="21"/>
  <c r="R119" i="21"/>
  <c r="T119" i="21" s="1"/>
  <c r="S119" i="21"/>
  <c r="R120" i="21"/>
  <c r="T120" i="21" s="1"/>
  <c r="S120" i="21"/>
  <c r="R121" i="21"/>
  <c r="T121" i="21" s="1"/>
  <c r="S121" i="21"/>
  <c r="S122" i="21"/>
  <c r="R123" i="21"/>
  <c r="T123" i="21" s="1"/>
  <c r="S123" i="21"/>
  <c r="R124" i="21"/>
  <c r="T124" i="21" s="1"/>
  <c r="S124" i="21"/>
  <c r="S125" i="21"/>
  <c r="S126" i="21"/>
  <c r="S127" i="21"/>
  <c r="R128" i="21"/>
  <c r="T128" i="21" s="1"/>
  <c r="S128" i="21"/>
  <c r="R129" i="21"/>
  <c r="T129" i="21" s="1"/>
  <c r="S129" i="21"/>
  <c r="S130" i="21"/>
  <c r="S131" i="21"/>
  <c r="R132" i="21"/>
  <c r="T132" i="21" s="1"/>
  <c r="S132" i="21"/>
  <c r="R133" i="21"/>
  <c r="T133" i="21" s="1"/>
  <c r="S133" i="21"/>
  <c r="S134" i="21"/>
  <c r="S135" i="21"/>
  <c r="S136" i="21"/>
  <c r="R137" i="21"/>
  <c r="T137" i="21" s="1"/>
  <c r="S137" i="21"/>
  <c r="S138" i="21"/>
  <c r="S139" i="21"/>
  <c r="R140" i="21"/>
  <c r="T140" i="21" s="1"/>
  <c r="S140" i="21"/>
  <c r="R141" i="21"/>
  <c r="T141" i="21" s="1"/>
  <c r="S141" i="21"/>
  <c r="R142" i="21"/>
  <c r="T142" i="21" s="1"/>
  <c r="S142" i="21"/>
  <c r="S143" i="21"/>
  <c r="S144" i="21"/>
  <c r="S145" i="21"/>
  <c r="S146" i="21"/>
  <c r="R147" i="21"/>
  <c r="T147" i="21" s="1"/>
  <c r="S147" i="21"/>
  <c r="S148" i="21"/>
  <c r="S149" i="21"/>
  <c r="R150" i="21"/>
  <c r="T150" i="21" s="1"/>
  <c r="S150" i="21"/>
  <c r="R151" i="21"/>
  <c r="T151" i="21" s="1"/>
  <c r="S151" i="21"/>
  <c r="R152" i="21"/>
  <c r="T152" i="21" s="1"/>
  <c r="S152" i="21"/>
  <c r="S153" i="21"/>
  <c r="R154" i="21"/>
  <c r="T154" i="21" s="1"/>
  <c r="S154" i="21"/>
  <c r="R155" i="21"/>
  <c r="T155" i="21" s="1"/>
  <c r="S155" i="21"/>
  <c r="S156" i="21"/>
  <c r="R157" i="21"/>
  <c r="T157" i="21" s="1"/>
  <c r="S157" i="21"/>
  <c r="S158" i="21"/>
  <c r="S159" i="21"/>
  <c r="S160" i="21"/>
  <c r="R161" i="21"/>
  <c r="T161" i="21" s="1"/>
  <c r="S161" i="21"/>
  <c r="S162" i="21"/>
  <c r="S163" i="21"/>
  <c r="S164" i="21"/>
  <c r="R165" i="21"/>
  <c r="T165" i="21" s="1"/>
  <c r="S165" i="21"/>
  <c r="S166" i="21"/>
  <c r="S167" i="21"/>
  <c r="S168" i="21"/>
  <c r="S169" i="21"/>
  <c r="S170" i="21"/>
  <c r="S171" i="21"/>
  <c r="R172" i="21"/>
  <c r="T172" i="21" s="1"/>
  <c r="S172" i="21"/>
  <c r="R173" i="21"/>
  <c r="T173" i="21" s="1"/>
  <c r="S173" i="21"/>
  <c r="S174" i="21"/>
  <c r="R175" i="21"/>
  <c r="T175" i="21" s="1"/>
  <c r="S175" i="21"/>
  <c r="R176" i="21"/>
  <c r="T176" i="21" s="1"/>
  <c r="S176" i="21"/>
  <c r="S177" i="21"/>
  <c r="R178" i="21"/>
  <c r="T178" i="21" s="1"/>
  <c r="S178" i="21"/>
  <c r="R179" i="21"/>
  <c r="T179" i="21" s="1"/>
  <c r="S179" i="21"/>
  <c r="S180" i="21"/>
  <c r="R181" i="21"/>
  <c r="T181" i="21" s="1"/>
  <c r="S181" i="21"/>
  <c r="S182" i="21"/>
  <c r="S183" i="21"/>
  <c r="S184" i="21"/>
  <c r="R185" i="21"/>
  <c r="T185" i="21" s="1"/>
  <c r="S185" i="21"/>
  <c r="S186" i="21"/>
  <c r="S187" i="21"/>
  <c r="S188" i="21"/>
  <c r="S189" i="21"/>
  <c r="S190" i="21"/>
  <c r="R191" i="21"/>
  <c r="T191" i="21" s="1"/>
  <c r="S191" i="21"/>
  <c r="S192" i="21"/>
  <c r="S193" i="21"/>
  <c r="R194" i="21"/>
  <c r="T194" i="21" s="1"/>
  <c r="S194" i="21"/>
  <c r="S195" i="21"/>
  <c r="S196" i="21"/>
  <c r="S197" i="21"/>
  <c r="S198" i="21"/>
  <c r="S199" i="21"/>
  <c r="S200" i="21"/>
  <c r="S201" i="21"/>
  <c r="S202" i="21"/>
  <c r="S203" i="21"/>
  <c r="S204" i="21"/>
  <c r="R205" i="21"/>
  <c r="T205" i="21" s="1"/>
  <c r="S205" i="21"/>
  <c r="S206" i="21"/>
  <c r="S207" i="21"/>
  <c r="S208" i="21"/>
  <c r="S209" i="21"/>
  <c r="R210" i="21"/>
  <c r="T210" i="21" s="1"/>
  <c r="S210" i="21"/>
  <c r="S211" i="21"/>
  <c r="R212" i="21"/>
  <c r="T212" i="21" s="1"/>
  <c r="S212" i="21"/>
  <c r="R213" i="21"/>
  <c r="T213" i="21" s="1"/>
  <c r="S213" i="21"/>
  <c r="R214" i="21"/>
  <c r="T214" i="21" s="1"/>
  <c r="S214" i="21"/>
  <c r="R215" i="21"/>
  <c r="T215" i="21" s="1"/>
  <c r="S215" i="21"/>
  <c r="R216" i="21"/>
  <c r="T216" i="21" s="1"/>
  <c r="S216" i="21"/>
  <c r="R217" i="21"/>
  <c r="T217" i="21" s="1"/>
  <c r="S217" i="21"/>
  <c r="S218" i="21"/>
  <c r="S219" i="21"/>
  <c r="S220" i="21"/>
  <c r="S221" i="21"/>
  <c r="S222" i="21"/>
  <c r="S223" i="21"/>
  <c r="S224" i="21"/>
  <c r="S225" i="21"/>
  <c r="S226" i="21"/>
  <c r="S227" i="21"/>
  <c r="S228" i="21"/>
  <c r="S229" i="21"/>
  <c r="R230" i="21"/>
  <c r="T230" i="21" s="1"/>
  <c r="S230" i="21"/>
  <c r="S231" i="21"/>
  <c r="S232" i="21"/>
  <c r="S233" i="21"/>
  <c r="S234" i="21"/>
  <c r="S235" i="21"/>
  <c r="R236" i="21"/>
  <c r="T236" i="21" s="1"/>
  <c r="S236" i="21"/>
  <c r="R237" i="21"/>
  <c r="T237" i="21" s="1"/>
  <c r="S237" i="21"/>
  <c r="S238" i="21"/>
  <c r="S239" i="21"/>
  <c r="R240" i="21"/>
  <c r="T240" i="21" s="1"/>
  <c r="S240" i="21"/>
  <c r="S241" i="21"/>
  <c r="S242" i="21"/>
  <c r="S243" i="21"/>
  <c r="S244" i="21"/>
  <c r="R245" i="21"/>
  <c r="T245" i="21" s="1"/>
  <c r="S245" i="21"/>
  <c r="S246" i="21"/>
  <c r="S247" i="21"/>
  <c r="S248" i="21"/>
  <c r="S249" i="21"/>
  <c r="S250" i="21"/>
  <c r="R251" i="21"/>
  <c r="T251" i="21" s="1"/>
  <c r="S251" i="21"/>
  <c r="S252" i="21"/>
  <c r="S253" i="21"/>
  <c r="S254" i="21"/>
  <c r="R255" i="21"/>
  <c r="T255" i="21" s="1"/>
  <c r="S255" i="21"/>
  <c r="S256" i="21"/>
  <c r="R257" i="21"/>
  <c r="T257" i="21" s="1"/>
  <c r="S257" i="21"/>
  <c r="S258" i="21"/>
  <c r="R259" i="21"/>
  <c r="T259" i="21" s="1"/>
  <c r="S259" i="21"/>
  <c r="S260" i="21"/>
  <c r="S261" i="21"/>
  <c r="S262" i="21"/>
  <c r="S263" i="21"/>
  <c r="R264" i="21"/>
  <c r="T264" i="21" s="1"/>
  <c r="S264" i="21"/>
  <c r="S265" i="21"/>
  <c r="S266" i="21"/>
  <c r="S267" i="21"/>
  <c r="S268" i="21"/>
  <c r="S269" i="21"/>
  <c r="S270" i="21"/>
  <c r="R271" i="21"/>
  <c r="T271" i="21" s="1"/>
  <c r="S271" i="21"/>
  <c r="S272" i="21"/>
  <c r="S273" i="21"/>
  <c r="S274" i="21"/>
  <c r="S275" i="21"/>
  <c r="S276" i="21"/>
  <c r="S277" i="21"/>
  <c r="S278" i="21"/>
  <c r="R279" i="21"/>
  <c r="T279" i="21" s="1"/>
  <c r="S279" i="21"/>
  <c r="R280" i="21"/>
  <c r="T280" i="21" s="1"/>
  <c r="S280" i="21"/>
  <c r="S281" i="21"/>
  <c r="S282" i="21"/>
  <c r="S283" i="21"/>
  <c r="R284" i="21"/>
  <c r="T284" i="21" s="1"/>
  <c r="S284" i="21"/>
  <c r="R285" i="21"/>
  <c r="T285" i="21" s="1"/>
  <c r="S285" i="21"/>
  <c r="S286" i="21"/>
  <c r="S287" i="21"/>
  <c r="S288" i="21"/>
  <c r="R289" i="21"/>
  <c r="T289" i="21" s="1"/>
  <c r="S289" i="21"/>
  <c r="S290" i="21"/>
  <c r="R291" i="21"/>
  <c r="T291" i="21" s="1"/>
  <c r="S291" i="21"/>
  <c r="R292" i="21"/>
  <c r="T292" i="21" s="1"/>
  <c r="S292" i="21"/>
  <c r="S293" i="21"/>
  <c r="S294" i="21"/>
  <c r="S295" i="21"/>
  <c r="R296" i="21"/>
  <c r="T296" i="21" s="1"/>
  <c r="S296" i="21"/>
  <c r="R297" i="21"/>
  <c r="T297" i="21" s="1"/>
  <c r="S297" i="21"/>
  <c r="S298" i="21"/>
  <c r="S299" i="21"/>
  <c r="S300" i="21"/>
  <c r="S301" i="21"/>
  <c r="S302" i="21"/>
  <c r="S303" i="21"/>
  <c r="S304" i="21"/>
  <c r="S305" i="21"/>
  <c r="S306" i="21"/>
  <c r="S307" i="21"/>
  <c r="S308" i="21"/>
  <c r="S309" i="21"/>
  <c r="S310" i="21"/>
  <c r="R311" i="21"/>
  <c r="T311" i="21" s="1"/>
  <c r="S311" i="21"/>
  <c r="S312" i="21"/>
  <c r="S313" i="21"/>
  <c r="S314" i="21"/>
  <c r="S315" i="21"/>
  <c r="R316" i="21"/>
  <c r="T316" i="21" s="1"/>
  <c r="S316" i="21"/>
  <c r="S317" i="21"/>
  <c r="S318" i="21"/>
  <c r="S319" i="21"/>
  <c r="S320" i="21"/>
  <c r="S321" i="21"/>
  <c r="S322" i="21"/>
  <c r="S323" i="21"/>
  <c r="S324" i="21"/>
  <c r="S325" i="21"/>
  <c r="S326" i="21"/>
  <c r="R327" i="21"/>
  <c r="T327" i="21" s="1"/>
  <c r="S327" i="21"/>
  <c r="S328" i="21"/>
  <c r="R329" i="21"/>
  <c r="T329" i="21" s="1"/>
  <c r="S329" i="21"/>
  <c r="S330" i="21"/>
  <c r="R331" i="21"/>
  <c r="T331" i="21" s="1"/>
  <c r="S331" i="21"/>
  <c r="S332" i="21"/>
  <c r="S333" i="21"/>
  <c r="S334" i="21"/>
  <c r="S335" i="21"/>
  <c r="R336" i="21"/>
  <c r="T336" i="21" s="1"/>
  <c r="S336" i="21"/>
  <c r="S337" i="21"/>
  <c r="S338" i="21"/>
  <c r="S339" i="21"/>
  <c r="R340" i="21"/>
  <c r="T340" i="21" s="1"/>
  <c r="S340" i="21"/>
  <c r="S341" i="21"/>
  <c r="S342" i="21"/>
  <c r="S343" i="21"/>
  <c r="S344" i="21"/>
  <c r="R345" i="21"/>
  <c r="T345" i="21" s="1"/>
  <c r="S345" i="21"/>
  <c r="S346" i="21"/>
  <c r="S347" i="21"/>
  <c r="S348" i="21"/>
  <c r="S349" i="21"/>
  <c r="S350" i="21"/>
  <c r="R351" i="21"/>
  <c r="T351" i="21" s="1"/>
  <c r="S351" i="21"/>
  <c r="S352" i="21"/>
  <c r="R353" i="21"/>
  <c r="T353" i="21" s="1"/>
  <c r="S353" i="21"/>
  <c r="R354" i="21"/>
  <c r="T354" i="21" s="1"/>
  <c r="S354" i="21"/>
  <c r="S355" i="21"/>
  <c r="R356" i="21"/>
  <c r="T356" i="21" s="1"/>
  <c r="S356" i="21"/>
  <c r="S357" i="21"/>
  <c r="R358" i="21"/>
  <c r="T358" i="21" s="1"/>
  <c r="S358" i="21"/>
  <c r="R359" i="21"/>
  <c r="T359" i="21" s="1"/>
  <c r="S359" i="21"/>
  <c r="S360" i="21"/>
  <c r="S361" i="21"/>
  <c r="R362" i="21"/>
  <c r="T362" i="21" s="1"/>
  <c r="S362" i="21"/>
  <c r="R363" i="21"/>
  <c r="T363" i="21" s="1"/>
  <c r="S363" i="21"/>
  <c r="R364" i="21"/>
  <c r="T364" i="21" s="1"/>
  <c r="S364" i="21"/>
  <c r="R365" i="21"/>
  <c r="T365" i="21" s="1"/>
  <c r="S365" i="21"/>
  <c r="S366" i="21"/>
  <c r="S367" i="21"/>
  <c r="S368" i="21"/>
  <c r="S369" i="21"/>
  <c r="S370" i="21"/>
  <c r="S371" i="21"/>
  <c r="S372" i="21"/>
  <c r="R373" i="21"/>
  <c r="T373" i="21" s="1"/>
  <c r="S373" i="21"/>
  <c r="R374" i="21"/>
  <c r="T374" i="21" s="1"/>
  <c r="S374" i="21"/>
  <c r="S375" i="21"/>
  <c r="S376" i="21"/>
  <c r="S377" i="21"/>
  <c r="R378" i="21"/>
  <c r="T378" i="21" s="1"/>
  <c r="S378" i="21"/>
  <c r="S379" i="21"/>
  <c r="S380" i="21"/>
  <c r="S381" i="21"/>
  <c r="S382" i="21"/>
  <c r="S383" i="21"/>
  <c r="R384" i="21"/>
  <c r="T384" i="21" s="1"/>
  <c r="S384" i="21"/>
  <c r="S385" i="21"/>
  <c r="R386" i="21"/>
  <c r="T386" i="21" s="1"/>
  <c r="S386" i="21"/>
  <c r="R387" i="21"/>
  <c r="T387" i="21" s="1"/>
  <c r="S387" i="21"/>
  <c r="R388" i="21"/>
  <c r="T388" i="21" s="1"/>
  <c r="S388" i="21"/>
  <c r="S389" i="21"/>
  <c r="S390" i="21"/>
  <c r="S391" i="21"/>
  <c r="S392" i="21"/>
  <c r="R393" i="21"/>
  <c r="T393" i="21" s="1"/>
  <c r="S393" i="21"/>
  <c r="S394" i="21"/>
  <c r="S395" i="21"/>
  <c r="R396" i="21"/>
  <c r="T396" i="21" s="1"/>
  <c r="S396" i="21"/>
  <c r="S397" i="21"/>
  <c r="S398" i="21"/>
  <c r="R399" i="21"/>
  <c r="T399" i="21" s="1"/>
  <c r="S399" i="21"/>
  <c r="S400" i="21"/>
  <c r="S401" i="21"/>
  <c r="R402" i="21"/>
  <c r="T402" i="21" s="1"/>
  <c r="S402" i="21"/>
  <c r="R403" i="21"/>
  <c r="T403" i="21" s="1"/>
  <c r="S403" i="21"/>
  <c r="S404" i="21"/>
  <c r="R405" i="21"/>
  <c r="T405" i="21" s="1"/>
  <c r="S405" i="21"/>
  <c r="S406" i="21"/>
  <c r="S407" i="21"/>
  <c r="R408" i="21"/>
  <c r="T408" i="21" s="1"/>
  <c r="S408" i="21"/>
  <c r="S409" i="21"/>
  <c r="R410" i="21"/>
  <c r="T410" i="21" s="1"/>
  <c r="S410" i="21"/>
  <c r="R411" i="21"/>
  <c r="T411" i="21" s="1"/>
  <c r="S411" i="21"/>
  <c r="S412" i="21"/>
  <c r="S413" i="21"/>
  <c r="S414" i="21"/>
  <c r="R415" i="21"/>
  <c r="T415" i="21" s="1"/>
  <c r="S415" i="21"/>
  <c r="R416" i="21"/>
  <c r="T416" i="21" s="1"/>
  <c r="S416" i="21"/>
  <c r="R417" i="21"/>
  <c r="T417" i="21" s="1"/>
  <c r="S417" i="21"/>
  <c r="S418" i="21"/>
  <c r="S419" i="21"/>
  <c r="S420" i="21"/>
  <c r="R421" i="21"/>
  <c r="T421" i="21" s="1"/>
  <c r="S421" i="21"/>
  <c r="S422" i="21"/>
  <c r="S423" i="21"/>
  <c r="S424" i="21"/>
  <c r="S425" i="21"/>
  <c r="S426" i="21"/>
  <c r="S427" i="21"/>
  <c r="S428" i="21"/>
  <c r="S429" i="21"/>
  <c r="S430" i="21"/>
  <c r="S431" i="21"/>
  <c r="R432" i="21"/>
  <c r="T432" i="21" s="1"/>
  <c r="S432" i="21"/>
  <c r="R433" i="21"/>
  <c r="T433" i="21" s="1"/>
  <c r="S433" i="21"/>
  <c r="S434" i="21"/>
  <c r="R435" i="21"/>
  <c r="T435" i="21" s="1"/>
  <c r="S435" i="21"/>
  <c r="S436" i="21"/>
  <c r="S437" i="21"/>
  <c r="R438" i="21"/>
  <c r="T438" i="21" s="1"/>
  <c r="S438" i="21"/>
  <c r="R439" i="21"/>
  <c r="T439" i="21" s="1"/>
  <c r="S439" i="21"/>
  <c r="R440" i="21"/>
  <c r="T440" i="21" s="1"/>
  <c r="S440" i="21"/>
  <c r="R441" i="21"/>
  <c r="T441" i="21" s="1"/>
  <c r="S441" i="21"/>
  <c r="R442" i="21"/>
  <c r="T442" i="21" s="1"/>
  <c r="S442" i="21"/>
  <c r="S443" i="21"/>
  <c r="R444" i="21"/>
  <c r="T444" i="21" s="1"/>
  <c r="S444" i="21"/>
  <c r="S445" i="21"/>
  <c r="S446" i="21"/>
  <c r="R447" i="21"/>
  <c r="T447" i="21" s="1"/>
  <c r="S447" i="21"/>
  <c r="S448" i="21"/>
  <c r="R449" i="21"/>
  <c r="T449" i="21" s="1"/>
  <c r="S449" i="21"/>
  <c r="R450" i="21"/>
  <c r="T450" i="21" s="1"/>
  <c r="S450" i="21"/>
  <c r="S451" i="21"/>
  <c r="R452" i="21"/>
  <c r="T452" i="21" s="1"/>
  <c r="S452" i="21"/>
  <c r="R453" i="21"/>
  <c r="T453" i="21" s="1"/>
  <c r="S453" i="21"/>
  <c r="R454" i="21"/>
  <c r="T454" i="21" s="1"/>
  <c r="S454" i="21"/>
  <c r="S455" i="21"/>
  <c r="S456" i="21"/>
  <c r="S457" i="21"/>
  <c r="S458" i="21"/>
  <c r="R459" i="21"/>
  <c r="T459" i="21" s="1"/>
  <c r="S459" i="21"/>
  <c r="S460" i="21"/>
  <c r="R461" i="21"/>
  <c r="T461" i="21" s="1"/>
  <c r="S461" i="21"/>
  <c r="S462" i="21"/>
  <c r="S463" i="21"/>
  <c r="S464" i="21"/>
  <c r="S465" i="21"/>
  <c r="R466" i="21"/>
  <c r="T466" i="21" s="1"/>
  <c r="S466" i="21"/>
  <c r="R467" i="21"/>
  <c r="T467" i="21" s="1"/>
  <c r="S467" i="21"/>
  <c r="R468" i="21"/>
  <c r="T468" i="21" s="1"/>
  <c r="S468" i="21"/>
  <c r="S469" i="21"/>
  <c r="S470" i="21"/>
  <c r="R471" i="21"/>
  <c r="T471" i="21" s="1"/>
  <c r="S471" i="21"/>
  <c r="S472" i="21"/>
  <c r="S473" i="21"/>
  <c r="S474" i="21"/>
  <c r="R475" i="21"/>
  <c r="T475" i="21" s="1"/>
  <c r="S475" i="21"/>
  <c r="S476" i="21"/>
  <c r="S477" i="21"/>
  <c r="S478" i="21"/>
  <c r="S479" i="21"/>
  <c r="S480" i="21"/>
  <c r="S481" i="21"/>
  <c r="S482" i="21"/>
  <c r="S483" i="21"/>
  <c r="R484" i="21"/>
  <c r="T484" i="21" s="1"/>
  <c r="S484" i="21"/>
  <c r="S485" i="21"/>
  <c r="R486" i="21"/>
  <c r="T486" i="21" s="1"/>
  <c r="S486" i="21"/>
  <c r="S487" i="21"/>
  <c r="S488" i="21"/>
  <c r="S489" i="21"/>
  <c r="S490" i="21"/>
  <c r="S491" i="21"/>
  <c r="S492" i="21"/>
  <c r="S493" i="21"/>
  <c r="R494" i="21"/>
  <c r="T494" i="21" s="1"/>
  <c r="S494" i="21"/>
  <c r="S495" i="21"/>
  <c r="S496" i="21"/>
  <c r="R497" i="21"/>
  <c r="T497" i="21" s="1"/>
  <c r="S497" i="21"/>
  <c r="R498" i="21"/>
  <c r="T498" i="21" s="1"/>
  <c r="S498" i="21"/>
  <c r="S499" i="21"/>
  <c r="S500" i="21"/>
  <c r="S501" i="21"/>
  <c r="S502" i="21"/>
  <c r="S503" i="21"/>
  <c r="R504" i="21"/>
  <c r="T504" i="21" s="1"/>
  <c r="S504" i="21"/>
  <c r="S505" i="21"/>
  <c r="S506" i="21"/>
  <c r="S507" i="21"/>
  <c r="S508" i="21"/>
  <c r="S509" i="21"/>
  <c r="R510" i="21"/>
  <c r="T510" i="21" s="1"/>
  <c r="S510" i="21"/>
  <c r="R511" i="21"/>
  <c r="T511" i="21" s="1"/>
  <c r="S511" i="21"/>
  <c r="R512" i="21"/>
  <c r="T512" i="21" s="1"/>
  <c r="S512" i="21"/>
  <c r="R513" i="21"/>
  <c r="T513" i="21" s="1"/>
  <c r="S513" i="21"/>
  <c r="S514" i="21"/>
  <c r="R515" i="21"/>
  <c r="T515" i="21" s="1"/>
  <c r="S515" i="21"/>
  <c r="R516" i="21"/>
  <c r="T516" i="21" s="1"/>
  <c r="S516" i="21"/>
  <c r="S517" i="21"/>
  <c r="S518" i="21"/>
  <c r="S519" i="21"/>
  <c r="S520" i="21"/>
  <c r="R521" i="21"/>
  <c r="T521" i="21" s="1"/>
  <c r="S521" i="21"/>
  <c r="S522" i="21"/>
  <c r="S523" i="21"/>
  <c r="S524" i="21"/>
  <c r="R525" i="21"/>
  <c r="T525" i="21" s="1"/>
  <c r="S525" i="21"/>
  <c r="S526" i="21"/>
  <c r="R527" i="21"/>
  <c r="T527" i="21" s="1"/>
  <c r="S527" i="21"/>
  <c r="S528" i="21"/>
  <c r="S529" i="21"/>
  <c r="S530" i="21"/>
  <c r="S531" i="21"/>
  <c r="S532" i="21"/>
  <c r="S533" i="21"/>
  <c r="R534" i="21"/>
  <c r="T534" i="21" s="1"/>
  <c r="S534" i="21"/>
  <c r="S535" i="21"/>
  <c r="S536" i="21"/>
  <c r="S537" i="21"/>
  <c r="S538" i="21"/>
  <c r="S539" i="21"/>
  <c r="R540" i="21"/>
  <c r="T540" i="21" s="1"/>
  <c r="S540" i="21"/>
  <c r="S541" i="21"/>
  <c r="R542" i="21"/>
  <c r="T542" i="21" s="1"/>
  <c r="S542" i="21"/>
  <c r="R543" i="21"/>
  <c r="T543" i="21" s="1"/>
  <c r="S543" i="21"/>
  <c r="S544" i="21"/>
  <c r="S545" i="21"/>
  <c r="S546" i="21"/>
  <c r="S547" i="21"/>
  <c r="S548" i="21"/>
  <c r="S549" i="21"/>
  <c r="S550" i="21"/>
  <c r="S551" i="21"/>
  <c r="S552" i="21"/>
  <c r="R553" i="21"/>
  <c r="T553" i="21" s="1"/>
  <c r="S553" i="21"/>
  <c r="S554" i="21"/>
  <c r="R555" i="21"/>
  <c r="T555" i="21" s="1"/>
  <c r="S555" i="21"/>
  <c r="S556" i="21"/>
  <c r="R557" i="21"/>
  <c r="T557" i="21" s="1"/>
  <c r="S557" i="21"/>
  <c r="S558" i="21"/>
  <c r="S559" i="21"/>
  <c r="S560" i="21"/>
  <c r="R561" i="21"/>
  <c r="T561" i="21" s="1"/>
  <c r="S561" i="21"/>
  <c r="S562" i="21"/>
  <c r="S563" i="21"/>
  <c r="S564" i="21"/>
  <c r="R565" i="21"/>
  <c r="T565" i="21" s="1"/>
  <c r="S565" i="21"/>
  <c r="R566" i="21"/>
  <c r="T566" i="21" s="1"/>
  <c r="S566" i="21"/>
  <c r="S567" i="21"/>
  <c r="R568" i="21"/>
  <c r="T568" i="21" s="1"/>
  <c r="S568" i="21"/>
  <c r="S569" i="21"/>
  <c r="R570" i="21"/>
  <c r="T570" i="21" s="1"/>
  <c r="S570" i="21"/>
  <c r="R571" i="21"/>
  <c r="T571" i="21" s="1"/>
  <c r="S571" i="21"/>
  <c r="S572" i="21"/>
  <c r="S573" i="21"/>
  <c r="S574" i="21"/>
  <c r="R575" i="21"/>
  <c r="T575" i="21" s="1"/>
  <c r="S575" i="21"/>
  <c r="S576" i="21"/>
  <c r="S577" i="21"/>
  <c r="S578" i="21"/>
  <c r="S579" i="21"/>
  <c r="S580" i="21"/>
  <c r="S581" i="21"/>
  <c r="S582" i="21"/>
  <c r="S583" i="21"/>
  <c r="S584" i="21"/>
  <c r="S585" i="21"/>
  <c r="S586" i="21"/>
  <c r="S587" i="21"/>
  <c r="S588" i="21"/>
  <c r="S589" i="21"/>
  <c r="S590" i="21"/>
  <c r="S591" i="21"/>
  <c r="S592" i="21"/>
  <c r="S593" i="21"/>
  <c r="S594" i="21"/>
  <c r="R595" i="21"/>
  <c r="T595" i="21" s="1"/>
  <c r="S595" i="21"/>
  <c r="S596" i="21"/>
  <c r="R597" i="21"/>
  <c r="T597" i="21" s="1"/>
  <c r="S597" i="21"/>
  <c r="S598" i="21"/>
  <c r="S599" i="21"/>
  <c r="R600" i="21"/>
  <c r="T600" i="21" s="1"/>
  <c r="S600" i="21"/>
  <c r="S601" i="21"/>
  <c r="S602" i="21"/>
  <c r="S603" i="21"/>
  <c r="R604" i="21"/>
  <c r="T604" i="21" s="1"/>
  <c r="S604" i="21"/>
  <c r="S605" i="21"/>
  <c r="R606" i="21"/>
  <c r="T606" i="21" s="1"/>
  <c r="S606" i="21"/>
  <c r="S607" i="21"/>
  <c r="R608" i="21"/>
  <c r="T608" i="21" s="1"/>
  <c r="S608" i="21"/>
  <c r="R609" i="21"/>
  <c r="T609" i="21" s="1"/>
  <c r="S609" i="21"/>
  <c r="R610" i="21"/>
  <c r="T610" i="21" s="1"/>
  <c r="S610" i="21"/>
  <c r="S611" i="21"/>
  <c r="R612" i="21"/>
  <c r="T612" i="21" s="1"/>
  <c r="S612" i="21"/>
  <c r="R613" i="21"/>
  <c r="T613" i="21" s="1"/>
  <c r="S613" i="21"/>
  <c r="S5" i="21"/>
  <c r="R5" i="21"/>
  <c r="T5" i="21" s="1"/>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5" i="20"/>
  <c r="R9" i="20"/>
  <c r="T9" i="20" s="1"/>
  <c r="R11" i="20"/>
  <c r="T11" i="20" s="1"/>
  <c r="R12" i="20"/>
  <c r="T12" i="20" s="1"/>
  <c r="R45" i="20"/>
  <c r="T45" i="20" s="1"/>
  <c r="R53" i="20"/>
  <c r="T53" i="20" s="1"/>
  <c r="R54" i="20"/>
  <c r="T54" i="20" s="1"/>
  <c r="R63" i="20"/>
  <c r="T63" i="20" s="1"/>
  <c r="R64" i="20"/>
  <c r="T64" i="20" s="1"/>
  <c r="R65" i="20"/>
  <c r="T65" i="20" s="1"/>
  <c r="R75" i="20"/>
  <c r="T75" i="20" s="1"/>
  <c r="R127" i="20"/>
  <c r="T127" i="20" s="1"/>
  <c r="R129" i="20"/>
  <c r="T129" i="20" s="1"/>
  <c r="R135" i="20"/>
  <c r="T135" i="20" s="1"/>
  <c r="R138" i="20"/>
  <c r="T138" i="20" s="1"/>
  <c r="R140" i="20"/>
  <c r="T140" i="20" s="1"/>
  <c r="R146" i="20"/>
  <c r="T146" i="20" s="1"/>
  <c r="R147" i="20"/>
  <c r="T147" i="20" s="1"/>
  <c r="R150" i="20"/>
  <c r="T150" i="20" s="1"/>
  <c r="R169" i="20"/>
  <c r="T169" i="20" s="1"/>
  <c r="R208" i="20"/>
  <c r="T208" i="20" s="1"/>
  <c r="R220" i="20"/>
  <c r="T220" i="20" s="1"/>
  <c r="R226" i="20"/>
  <c r="T226" i="20" s="1"/>
  <c r="R227" i="20"/>
  <c r="T227" i="20" s="1"/>
  <c r="R230" i="20"/>
  <c r="T230" i="20" s="1"/>
  <c r="R232" i="20"/>
  <c r="T232" i="20" s="1"/>
  <c r="R237" i="20"/>
  <c r="T237" i="20" s="1"/>
  <c r="R241" i="20"/>
  <c r="T241" i="20" s="1"/>
  <c r="R244" i="20"/>
  <c r="T244" i="20" s="1"/>
  <c r="R248" i="20"/>
  <c r="T248" i="20" s="1"/>
  <c r="R249" i="20"/>
  <c r="T249" i="20" s="1"/>
  <c r="R250" i="20"/>
  <c r="T250" i="20" s="1"/>
  <c r="R261" i="20"/>
  <c r="T261" i="20" s="1"/>
  <c r="R265" i="20"/>
  <c r="T265" i="20" s="1"/>
  <c r="R270" i="20"/>
  <c r="T270" i="20" s="1"/>
  <c r="R271" i="20"/>
  <c r="T271" i="20" s="1"/>
  <c r="R285" i="20"/>
  <c r="T285" i="20" s="1"/>
  <c r="R292" i="20"/>
  <c r="T292" i="20" s="1"/>
  <c r="R308" i="20"/>
  <c r="T308" i="20" s="1"/>
  <c r="R309" i="20"/>
  <c r="T309" i="20" s="1"/>
  <c r="R311" i="20"/>
  <c r="T311" i="20" s="1"/>
  <c r="R316" i="20"/>
  <c r="T316" i="20" s="1"/>
  <c r="R324" i="20"/>
  <c r="T324" i="20" s="1"/>
  <c r="R325" i="20"/>
  <c r="T325" i="20" s="1"/>
  <c r="R327" i="20"/>
  <c r="T327" i="20" s="1"/>
  <c r="R339" i="20"/>
  <c r="T339" i="20" s="1"/>
  <c r="R348" i="20"/>
  <c r="T348" i="20" s="1"/>
  <c r="R370" i="20"/>
  <c r="T370" i="20" s="1"/>
  <c r="R371" i="20"/>
  <c r="T371" i="20" s="1"/>
  <c r="R372" i="20"/>
  <c r="T372" i="20" s="1"/>
  <c r="R374" i="20"/>
  <c r="T374" i="20" s="1"/>
  <c r="R375" i="20"/>
  <c r="T375" i="20" s="1"/>
  <c r="R379" i="20"/>
  <c r="T379" i="20" s="1"/>
  <c r="R392" i="20"/>
  <c r="T392" i="20" s="1"/>
  <c r="R416" i="20"/>
  <c r="T416" i="20" s="1"/>
  <c r="R443" i="20"/>
  <c r="T443" i="20" s="1"/>
  <c r="R446" i="20"/>
  <c r="T446" i="20" s="1"/>
  <c r="R453" i="20"/>
  <c r="T453" i="20" s="1"/>
  <c r="R454" i="20"/>
  <c r="T454" i="20" s="1"/>
  <c r="R457" i="20"/>
  <c r="T457" i="20" s="1"/>
  <c r="R458" i="20"/>
  <c r="T458" i="20" s="1"/>
  <c r="R459" i="20"/>
  <c r="T459" i="20" s="1"/>
  <c r="R463" i="20"/>
  <c r="T463" i="20" s="1"/>
  <c r="V378" i="20" l="1"/>
  <c r="V42" i="22"/>
  <c r="P42" i="22"/>
  <c r="O42" i="22"/>
  <c r="N42" i="22"/>
  <c r="L42" i="22"/>
  <c r="U42" i="22" s="1"/>
  <c r="V41" i="22"/>
  <c r="P41" i="22"/>
  <c r="O41" i="22"/>
  <c r="N41" i="22"/>
  <c r="L41" i="22"/>
  <c r="U41" i="22" s="1"/>
  <c r="V40" i="22"/>
  <c r="P40" i="22"/>
  <c r="O40" i="22"/>
  <c r="N40" i="22"/>
  <c r="L40" i="22"/>
  <c r="U40" i="22" s="1"/>
  <c r="V39" i="22"/>
  <c r="P39" i="22"/>
  <c r="O39" i="22"/>
  <c r="N39" i="22"/>
  <c r="L39" i="22"/>
  <c r="U39" i="22" s="1"/>
  <c r="V38" i="22"/>
  <c r="P38" i="22"/>
  <c r="O38" i="22"/>
  <c r="N38" i="22"/>
  <c r="L38" i="22"/>
  <c r="U38" i="22" s="1"/>
  <c r="V37" i="22"/>
  <c r="P37" i="22"/>
  <c r="O37" i="22"/>
  <c r="N37" i="22"/>
  <c r="L37" i="22"/>
  <c r="U37" i="22" s="1"/>
  <c r="V36" i="22"/>
  <c r="P36" i="22"/>
  <c r="O36" i="22"/>
  <c r="N36" i="22"/>
  <c r="L36" i="22"/>
  <c r="U36" i="22" s="1"/>
  <c r="V35" i="22"/>
  <c r="P35" i="22"/>
  <c r="O35" i="22"/>
  <c r="N35" i="22"/>
  <c r="L35" i="22"/>
  <c r="U35" i="22" s="1"/>
  <c r="V34" i="22"/>
  <c r="P34" i="22"/>
  <c r="O34" i="22"/>
  <c r="N34" i="22"/>
  <c r="L34" i="22"/>
  <c r="U34" i="22" s="1"/>
  <c r="V33" i="22"/>
  <c r="P33" i="22"/>
  <c r="O33" i="22"/>
  <c r="N33" i="22"/>
  <c r="L33" i="22"/>
  <c r="U33" i="22" s="1"/>
  <c r="V32" i="22"/>
  <c r="P32" i="22"/>
  <c r="O32" i="22"/>
  <c r="N32" i="22"/>
  <c r="L32" i="22"/>
  <c r="U32" i="22" s="1"/>
  <c r="V31" i="22"/>
  <c r="P31" i="22"/>
  <c r="O31" i="22"/>
  <c r="N31" i="22"/>
  <c r="L31" i="22"/>
  <c r="U31" i="22" s="1"/>
  <c r="V30" i="22"/>
  <c r="P30" i="22"/>
  <c r="O30" i="22"/>
  <c r="N30" i="22"/>
  <c r="L30" i="22"/>
  <c r="U30" i="22" s="1"/>
  <c r="V29" i="22"/>
  <c r="P29" i="22"/>
  <c r="O29" i="22"/>
  <c r="N29" i="22"/>
  <c r="L29" i="22"/>
  <c r="U29" i="22" s="1"/>
  <c r="V28" i="22"/>
  <c r="P28" i="22"/>
  <c r="O28" i="22"/>
  <c r="N28" i="22"/>
  <c r="L28" i="22"/>
  <c r="U28" i="22" s="1"/>
  <c r="V27" i="22"/>
  <c r="P27" i="22"/>
  <c r="O27" i="22"/>
  <c r="N27" i="22"/>
  <c r="L27" i="22"/>
  <c r="U27" i="22" s="1"/>
  <c r="V26" i="22"/>
  <c r="P26" i="22"/>
  <c r="O26" i="22"/>
  <c r="N26" i="22"/>
  <c r="L26" i="22"/>
  <c r="U26" i="22" s="1"/>
  <c r="V25" i="22"/>
  <c r="P25" i="22"/>
  <c r="O25" i="22"/>
  <c r="N25" i="22"/>
  <c r="L25" i="22"/>
  <c r="U25" i="22" s="1"/>
  <c r="V24" i="22"/>
  <c r="P24" i="22"/>
  <c r="O24" i="22"/>
  <c r="N24" i="22"/>
  <c r="L24" i="22"/>
  <c r="U24" i="22" s="1"/>
  <c r="V23" i="22"/>
  <c r="P23" i="22"/>
  <c r="O23" i="22"/>
  <c r="N23" i="22"/>
  <c r="L23" i="22"/>
  <c r="U23" i="22" s="1"/>
  <c r="V22" i="22"/>
  <c r="P22" i="22"/>
  <c r="O22" i="22"/>
  <c r="N22" i="22"/>
  <c r="L22" i="22"/>
  <c r="U22" i="22" s="1"/>
  <c r="V21" i="22"/>
  <c r="P21" i="22"/>
  <c r="O21" i="22"/>
  <c r="N21" i="22"/>
  <c r="L21" i="22"/>
  <c r="U21" i="22" s="1"/>
  <c r="V20" i="22"/>
  <c r="P20" i="22"/>
  <c r="O20" i="22"/>
  <c r="N20" i="22"/>
  <c r="L20" i="22"/>
  <c r="U20" i="22" s="1"/>
  <c r="V19" i="22"/>
  <c r="P19" i="22"/>
  <c r="O19" i="22"/>
  <c r="N19" i="22"/>
  <c r="L19" i="22"/>
  <c r="U19" i="22" s="1"/>
  <c r="V18" i="22"/>
  <c r="P18" i="22"/>
  <c r="O18" i="22"/>
  <c r="N18" i="22"/>
  <c r="L18" i="22"/>
  <c r="U18" i="22" s="1"/>
  <c r="V17" i="22"/>
  <c r="P17" i="22"/>
  <c r="O17" i="22"/>
  <c r="N17" i="22"/>
  <c r="L17" i="22"/>
  <c r="U17" i="22" s="1"/>
  <c r="V16" i="22"/>
  <c r="P16" i="22"/>
  <c r="O16" i="22"/>
  <c r="N16" i="22"/>
  <c r="L16" i="22"/>
  <c r="U16" i="22" s="1"/>
  <c r="V15" i="22"/>
  <c r="P15" i="22"/>
  <c r="O15" i="22"/>
  <c r="N15" i="22"/>
  <c r="L15" i="22"/>
  <c r="U15" i="22" s="1"/>
  <c r="V14" i="22"/>
  <c r="P14" i="22"/>
  <c r="O14" i="22"/>
  <c r="N14" i="22"/>
  <c r="L14" i="22"/>
  <c r="U14" i="22" s="1"/>
  <c r="V13" i="22"/>
  <c r="P13" i="22"/>
  <c r="O13" i="22"/>
  <c r="N13" i="22"/>
  <c r="L13" i="22"/>
  <c r="U13" i="22" s="1"/>
  <c r="V12" i="22"/>
  <c r="P12" i="22"/>
  <c r="O12" i="22"/>
  <c r="N12" i="22"/>
  <c r="L12" i="22"/>
  <c r="U12" i="22" s="1"/>
  <c r="V11" i="22"/>
  <c r="P11" i="22"/>
  <c r="O11" i="22"/>
  <c r="N11" i="22"/>
  <c r="L11" i="22"/>
  <c r="U11" i="22" s="1"/>
  <c r="V10" i="22"/>
  <c r="P10" i="22"/>
  <c r="O10" i="22"/>
  <c r="N10" i="22"/>
  <c r="L10" i="22"/>
  <c r="U10" i="22" s="1"/>
  <c r="V9" i="22"/>
  <c r="P9" i="22"/>
  <c r="O9" i="22"/>
  <c r="N9" i="22"/>
  <c r="L9" i="22"/>
  <c r="U9" i="22" s="1"/>
  <c r="V8" i="22"/>
  <c r="P8" i="22"/>
  <c r="O8" i="22"/>
  <c r="N8" i="22"/>
  <c r="L8" i="22"/>
  <c r="U8" i="22" s="1"/>
  <c r="V7" i="22"/>
  <c r="P7" i="22"/>
  <c r="N7" i="22"/>
  <c r="L7" i="22"/>
  <c r="U7" i="22" s="1"/>
  <c r="V6" i="22"/>
  <c r="P6" i="22"/>
  <c r="O6" i="22"/>
  <c r="N6" i="22"/>
  <c r="L6" i="22"/>
  <c r="U6" i="22" s="1"/>
  <c r="V5" i="22"/>
  <c r="O5" i="22"/>
  <c r="N5" i="22"/>
  <c r="L5" i="22"/>
  <c r="V5" i="21"/>
  <c r="V613" i="21"/>
  <c r="P613" i="21"/>
  <c r="O613" i="21"/>
  <c r="N613" i="21"/>
  <c r="L613" i="21"/>
  <c r="U613" i="21" s="1"/>
  <c r="V612" i="21"/>
  <c r="P612" i="21"/>
  <c r="O612" i="21"/>
  <c r="N612" i="21"/>
  <c r="L612" i="21"/>
  <c r="U612" i="21" s="1"/>
  <c r="V611" i="21"/>
  <c r="P611" i="21"/>
  <c r="R611" i="21" s="1"/>
  <c r="T611" i="21" s="1"/>
  <c r="O611" i="21"/>
  <c r="N611" i="21"/>
  <c r="L611" i="21"/>
  <c r="U611" i="21" s="1"/>
  <c r="V610" i="21"/>
  <c r="P610" i="21"/>
  <c r="O610" i="21"/>
  <c r="N610" i="21"/>
  <c r="L610" i="21"/>
  <c r="U610" i="21" s="1"/>
  <c r="V609" i="21"/>
  <c r="P609" i="21"/>
  <c r="O609" i="21"/>
  <c r="N609" i="21"/>
  <c r="L609" i="21"/>
  <c r="U609" i="21" s="1"/>
  <c r="V608" i="21"/>
  <c r="P608" i="21"/>
  <c r="O608" i="21"/>
  <c r="N608" i="21"/>
  <c r="L608" i="21"/>
  <c r="U608" i="21" s="1"/>
  <c r="V607" i="21"/>
  <c r="P607" i="21"/>
  <c r="R607" i="21" s="1"/>
  <c r="T607" i="21" s="1"/>
  <c r="O607" i="21"/>
  <c r="N607" i="21"/>
  <c r="L607" i="21"/>
  <c r="U607" i="21" s="1"/>
  <c r="V606" i="21"/>
  <c r="P606" i="21"/>
  <c r="O606" i="21"/>
  <c r="N606" i="21"/>
  <c r="L606" i="21"/>
  <c r="U606" i="21" s="1"/>
  <c r="V605" i="21"/>
  <c r="P605" i="21"/>
  <c r="R605" i="21" s="1"/>
  <c r="T605" i="21" s="1"/>
  <c r="O605" i="21"/>
  <c r="N605" i="21"/>
  <c r="L605" i="21"/>
  <c r="U605" i="21" s="1"/>
  <c r="V604" i="21"/>
  <c r="P604" i="21"/>
  <c r="O604" i="21"/>
  <c r="N604" i="21"/>
  <c r="L604" i="21"/>
  <c r="U604" i="21" s="1"/>
  <c r="V603" i="21"/>
  <c r="P603" i="21"/>
  <c r="R603" i="21" s="1"/>
  <c r="T603" i="21" s="1"/>
  <c r="O603" i="21"/>
  <c r="N603" i="21"/>
  <c r="L603" i="21"/>
  <c r="U603" i="21" s="1"/>
  <c r="V602" i="21"/>
  <c r="P602" i="21"/>
  <c r="R602" i="21" s="1"/>
  <c r="T602" i="21" s="1"/>
  <c r="O602" i="21"/>
  <c r="N602" i="21"/>
  <c r="L602" i="21"/>
  <c r="U602" i="21" s="1"/>
  <c r="V601" i="21"/>
  <c r="P601" i="21"/>
  <c r="R601" i="21" s="1"/>
  <c r="T601" i="21" s="1"/>
  <c r="O601" i="21"/>
  <c r="N601" i="21"/>
  <c r="L601" i="21"/>
  <c r="U601" i="21" s="1"/>
  <c r="V600" i="21"/>
  <c r="P600" i="21"/>
  <c r="O600" i="21"/>
  <c r="N600" i="21"/>
  <c r="L600" i="21"/>
  <c r="U600" i="21" s="1"/>
  <c r="V599" i="21"/>
  <c r="P599" i="21"/>
  <c r="R599" i="21" s="1"/>
  <c r="T599" i="21" s="1"/>
  <c r="O599" i="21"/>
  <c r="N599" i="21"/>
  <c r="L599" i="21"/>
  <c r="U599" i="21" s="1"/>
  <c r="V598" i="21"/>
  <c r="P598" i="21"/>
  <c r="R598" i="21" s="1"/>
  <c r="T598" i="21" s="1"/>
  <c r="O598" i="21"/>
  <c r="N598" i="21"/>
  <c r="L598" i="21"/>
  <c r="U598" i="21" s="1"/>
  <c r="V597" i="21"/>
  <c r="P597" i="21"/>
  <c r="O597" i="21"/>
  <c r="N597" i="21"/>
  <c r="L597" i="21"/>
  <c r="U597" i="21" s="1"/>
  <c r="V596" i="21"/>
  <c r="P596" i="21"/>
  <c r="R596" i="21" s="1"/>
  <c r="T596" i="21" s="1"/>
  <c r="O596" i="21"/>
  <c r="N596" i="21"/>
  <c r="L596" i="21"/>
  <c r="U596" i="21" s="1"/>
  <c r="V595" i="21"/>
  <c r="P595" i="21"/>
  <c r="O595" i="21"/>
  <c r="N595" i="21"/>
  <c r="L595" i="21"/>
  <c r="U595" i="21" s="1"/>
  <c r="V594" i="21"/>
  <c r="P594" i="21"/>
  <c r="R594" i="21" s="1"/>
  <c r="T594" i="21" s="1"/>
  <c r="O594" i="21"/>
  <c r="N594" i="21"/>
  <c r="L594" i="21"/>
  <c r="U594" i="21" s="1"/>
  <c r="V593" i="21"/>
  <c r="P593" i="21"/>
  <c r="R593" i="21" s="1"/>
  <c r="T593" i="21" s="1"/>
  <c r="O593" i="21"/>
  <c r="N593" i="21"/>
  <c r="L593" i="21"/>
  <c r="U593" i="21" s="1"/>
  <c r="V592" i="21"/>
  <c r="P592" i="21"/>
  <c r="R592" i="21" s="1"/>
  <c r="T592" i="21" s="1"/>
  <c r="O592" i="21"/>
  <c r="N592" i="21"/>
  <c r="L592" i="21"/>
  <c r="U592" i="21" s="1"/>
  <c r="V591" i="21"/>
  <c r="P591" i="21"/>
  <c r="R591" i="21" s="1"/>
  <c r="T591" i="21" s="1"/>
  <c r="O591" i="21"/>
  <c r="N591" i="21"/>
  <c r="L591" i="21"/>
  <c r="U591" i="21" s="1"/>
  <c r="V590" i="21"/>
  <c r="P590" i="21"/>
  <c r="R590" i="21" s="1"/>
  <c r="T590" i="21" s="1"/>
  <c r="O590" i="21"/>
  <c r="N590" i="21"/>
  <c r="L590" i="21"/>
  <c r="U590" i="21" s="1"/>
  <c r="V589" i="21"/>
  <c r="P589" i="21"/>
  <c r="R589" i="21" s="1"/>
  <c r="T589" i="21" s="1"/>
  <c r="O589" i="21"/>
  <c r="N589" i="21"/>
  <c r="L589" i="21"/>
  <c r="U589" i="21" s="1"/>
  <c r="V588" i="21"/>
  <c r="P588" i="21"/>
  <c r="R588" i="21" s="1"/>
  <c r="T588" i="21" s="1"/>
  <c r="O588" i="21"/>
  <c r="N588" i="21"/>
  <c r="L588" i="21"/>
  <c r="U588" i="21" s="1"/>
  <c r="V587" i="21"/>
  <c r="P587" i="21"/>
  <c r="R587" i="21" s="1"/>
  <c r="T587" i="21" s="1"/>
  <c r="O587" i="21"/>
  <c r="N587" i="21"/>
  <c r="L587" i="21"/>
  <c r="U587" i="21" s="1"/>
  <c r="V586" i="21"/>
  <c r="P586" i="21"/>
  <c r="R586" i="21" s="1"/>
  <c r="T586" i="21" s="1"/>
  <c r="O586" i="21"/>
  <c r="N586" i="21"/>
  <c r="L586" i="21"/>
  <c r="U586" i="21" s="1"/>
  <c r="V585" i="21"/>
  <c r="P585" i="21"/>
  <c r="R585" i="21" s="1"/>
  <c r="T585" i="21" s="1"/>
  <c r="O585" i="21"/>
  <c r="N585" i="21"/>
  <c r="L585" i="21"/>
  <c r="U585" i="21" s="1"/>
  <c r="V584" i="21"/>
  <c r="P584" i="21"/>
  <c r="R584" i="21" s="1"/>
  <c r="T584" i="21" s="1"/>
  <c r="O584" i="21"/>
  <c r="N584" i="21"/>
  <c r="L584" i="21"/>
  <c r="U584" i="21" s="1"/>
  <c r="V583" i="21"/>
  <c r="P583" i="21"/>
  <c r="R583" i="21" s="1"/>
  <c r="T583" i="21" s="1"/>
  <c r="O583" i="21"/>
  <c r="N583" i="21"/>
  <c r="L583" i="21"/>
  <c r="U583" i="21" s="1"/>
  <c r="V582" i="21"/>
  <c r="P582" i="21"/>
  <c r="R582" i="21" s="1"/>
  <c r="T582" i="21" s="1"/>
  <c r="O582" i="21"/>
  <c r="N582" i="21"/>
  <c r="L582" i="21"/>
  <c r="U582" i="21" s="1"/>
  <c r="V581" i="21"/>
  <c r="P581" i="21"/>
  <c r="R581" i="21" s="1"/>
  <c r="T581" i="21" s="1"/>
  <c r="O581" i="21"/>
  <c r="N581" i="21"/>
  <c r="L581" i="21"/>
  <c r="U581" i="21" s="1"/>
  <c r="V580" i="21"/>
  <c r="P580" i="21"/>
  <c r="R580" i="21" s="1"/>
  <c r="T580" i="21" s="1"/>
  <c r="O580" i="21"/>
  <c r="N580" i="21"/>
  <c r="L580" i="21"/>
  <c r="U580" i="21" s="1"/>
  <c r="V579" i="21"/>
  <c r="P579" i="21"/>
  <c r="R579" i="21" s="1"/>
  <c r="T579" i="21" s="1"/>
  <c r="O579" i="21"/>
  <c r="N579" i="21"/>
  <c r="L579" i="21"/>
  <c r="U579" i="21" s="1"/>
  <c r="V578" i="21"/>
  <c r="P578" i="21"/>
  <c r="R578" i="21" s="1"/>
  <c r="T578" i="21" s="1"/>
  <c r="O578" i="21"/>
  <c r="N578" i="21"/>
  <c r="L578" i="21"/>
  <c r="U578" i="21" s="1"/>
  <c r="V577" i="21"/>
  <c r="P577" i="21"/>
  <c r="R577" i="21" s="1"/>
  <c r="T577" i="21" s="1"/>
  <c r="O577" i="21"/>
  <c r="N577" i="21"/>
  <c r="L577" i="21"/>
  <c r="U577" i="21" s="1"/>
  <c r="V576" i="21"/>
  <c r="P576" i="21"/>
  <c r="R576" i="21" s="1"/>
  <c r="T576" i="21" s="1"/>
  <c r="O576" i="21"/>
  <c r="N576" i="21"/>
  <c r="L576" i="21"/>
  <c r="U576" i="21" s="1"/>
  <c r="V575" i="21"/>
  <c r="P575" i="21"/>
  <c r="O575" i="21"/>
  <c r="N575" i="21"/>
  <c r="L575" i="21"/>
  <c r="U575" i="21" s="1"/>
  <c r="V574" i="21"/>
  <c r="P574" i="21"/>
  <c r="R574" i="21" s="1"/>
  <c r="T574" i="21" s="1"/>
  <c r="O574" i="21"/>
  <c r="N574" i="21"/>
  <c r="L574" i="21"/>
  <c r="U574" i="21" s="1"/>
  <c r="V573" i="21"/>
  <c r="P573" i="21"/>
  <c r="R573" i="21" s="1"/>
  <c r="T573" i="21" s="1"/>
  <c r="O573" i="21"/>
  <c r="N573" i="21"/>
  <c r="L573" i="21"/>
  <c r="U573" i="21" s="1"/>
  <c r="V572" i="21"/>
  <c r="P572" i="21"/>
  <c r="R572" i="21" s="1"/>
  <c r="T572" i="21" s="1"/>
  <c r="O572" i="21"/>
  <c r="N572" i="21"/>
  <c r="L572" i="21"/>
  <c r="U572" i="21" s="1"/>
  <c r="V571" i="21"/>
  <c r="P571" i="21"/>
  <c r="O571" i="21"/>
  <c r="N571" i="21"/>
  <c r="L571" i="21"/>
  <c r="U571" i="21" s="1"/>
  <c r="V570" i="21"/>
  <c r="P570" i="21"/>
  <c r="O570" i="21"/>
  <c r="N570" i="21"/>
  <c r="L570" i="21"/>
  <c r="U570" i="21" s="1"/>
  <c r="V569" i="21"/>
  <c r="P569" i="21"/>
  <c r="R569" i="21" s="1"/>
  <c r="T569" i="21" s="1"/>
  <c r="O569" i="21"/>
  <c r="N569" i="21"/>
  <c r="L569" i="21"/>
  <c r="U569" i="21" s="1"/>
  <c r="V568" i="21"/>
  <c r="P568" i="21"/>
  <c r="O568" i="21"/>
  <c r="N568" i="21"/>
  <c r="L568" i="21"/>
  <c r="U568" i="21" s="1"/>
  <c r="V567" i="21"/>
  <c r="P567" i="21"/>
  <c r="R567" i="21" s="1"/>
  <c r="T567" i="21" s="1"/>
  <c r="O567" i="21"/>
  <c r="N567" i="21"/>
  <c r="L567" i="21"/>
  <c r="U567" i="21" s="1"/>
  <c r="V566" i="21"/>
  <c r="P566" i="21"/>
  <c r="O566" i="21"/>
  <c r="N566" i="21"/>
  <c r="L566" i="21"/>
  <c r="U566" i="21" s="1"/>
  <c r="V565" i="21"/>
  <c r="P565" i="21"/>
  <c r="O565" i="21"/>
  <c r="N565" i="21"/>
  <c r="L565" i="21"/>
  <c r="U565" i="21" s="1"/>
  <c r="V564" i="21"/>
  <c r="P564" i="21"/>
  <c r="R564" i="21" s="1"/>
  <c r="T564" i="21" s="1"/>
  <c r="O564" i="21"/>
  <c r="N564" i="21"/>
  <c r="L564" i="21"/>
  <c r="U564" i="21" s="1"/>
  <c r="V563" i="21"/>
  <c r="P563" i="21"/>
  <c r="R563" i="21" s="1"/>
  <c r="T563" i="21" s="1"/>
  <c r="O563" i="21"/>
  <c r="N563" i="21"/>
  <c r="L563" i="21"/>
  <c r="U563" i="21" s="1"/>
  <c r="V562" i="21"/>
  <c r="P562" i="21"/>
  <c r="R562" i="21" s="1"/>
  <c r="T562" i="21" s="1"/>
  <c r="O562" i="21"/>
  <c r="N562" i="21"/>
  <c r="L562" i="21"/>
  <c r="U562" i="21" s="1"/>
  <c r="V561" i="21"/>
  <c r="P561" i="21"/>
  <c r="O561" i="21"/>
  <c r="N561" i="21"/>
  <c r="L561" i="21"/>
  <c r="U561" i="21" s="1"/>
  <c r="V560" i="21"/>
  <c r="P560" i="21"/>
  <c r="R560" i="21" s="1"/>
  <c r="T560" i="21" s="1"/>
  <c r="O560" i="21"/>
  <c r="N560" i="21"/>
  <c r="L560" i="21"/>
  <c r="U560" i="21" s="1"/>
  <c r="V559" i="21"/>
  <c r="P559" i="21"/>
  <c r="R559" i="21" s="1"/>
  <c r="T559" i="21" s="1"/>
  <c r="O559" i="21"/>
  <c r="N559" i="21"/>
  <c r="L559" i="21"/>
  <c r="U559" i="21" s="1"/>
  <c r="V558" i="21"/>
  <c r="P558" i="21"/>
  <c r="R558" i="21" s="1"/>
  <c r="T558" i="21" s="1"/>
  <c r="O558" i="21"/>
  <c r="N558" i="21"/>
  <c r="L558" i="21"/>
  <c r="U558" i="21" s="1"/>
  <c r="V557" i="21"/>
  <c r="P557" i="21"/>
  <c r="O557" i="21"/>
  <c r="N557" i="21"/>
  <c r="L557" i="21"/>
  <c r="U557" i="21" s="1"/>
  <c r="V556" i="21"/>
  <c r="P556" i="21"/>
  <c r="R556" i="21" s="1"/>
  <c r="T556" i="21" s="1"/>
  <c r="O556" i="21"/>
  <c r="N556" i="21"/>
  <c r="L556" i="21"/>
  <c r="U556" i="21" s="1"/>
  <c r="V555" i="21"/>
  <c r="P555" i="21"/>
  <c r="O555" i="21"/>
  <c r="N555" i="21"/>
  <c r="L555" i="21"/>
  <c r="U555" i="21" s="1"/>
  <c r="V554" i="21"/>
  <c r="P554" i="21"/>
  <c r="R554" i="21" s="1"/>
  <c r="T554" i="21" s="1"/>
  <c r="O554" i="21"/>
  <c r="N554" i="21"/>
  <c r="L554" i="21"/>
  <c r="U554" i="21" s="1"/>
  <c r="V553" i="21"/>
  <c r="P553" i="21"/>
  <c r="O553" i="21"/>
  <c r="N553" i="21"/>
  <c r="L553" i="21"/>
  <c r="U553" i="21" s="1"/>
  <c r="V552" i="21"/>
  <c r="P552" i="21"/>
  <c r="R552" i="21" s="1"/>
  <c r="T552" i="21" s="1"/>
  <c r="O552" i="21"/>
  <c r="N552" i="21"/>
  <c r="L552" i="21"/>
  <c r="U552" i="21" s="1"/>
  <c r="V551" i="21"/>
  <c r="P551" i="21"/>
  <c r="R551" i="21" s="1"/>
  <c r="T551" i="21" s="1"/>
  <c r="O551" i="21"/>
  <c r="N551" i="21"/>
  <c r="L551" i="21"/>
  <c r="U551" i="21" s="1"/>
  <c r="V550" i="21"/>
  <c r="P550" i="21"/>
  <c r="R550" i="21" s="1"/>
  <c r="T550" i="21" s="1"/>
  <c r="O550" i="21"/>
  <c r="N550" i="21"/>
  <c r="L550" i="21"/>
  <c r="U550" i="21" s="1"/>
  <c r="V549" i="21"/>
  <c r="P549" i="21"/>
  <c r="R549" i="21" s="1"/>
  <c r="T549" i="21" s="1"/>
  <c r="O549" i="21"/>
  <c r="N549" i="21"/>
  <c r="L549" i="21"/>
  <c r="U549" i="21" s="1"/>
  <c r="V548" i="21"/>
  <c r="P548" i="21"/>
  <c r="R548" i="21" s="1"/>
  <c r="T548" i="21" s="1"/>
  <c r="O548" i="21"/>
  <c r="N548" i="21"/>
  <c r="L548" i="21"/>
  <c r="U548" i="21" s="1"/>
  <c r="V547" i="21"/>
  <c r="P547" i="21"/>
  <c r="R547" i="21" s="1"/>
  <c r="T547" i="21" s="1"/>
  <c r="O547" i="21"/>
  <c r="N547" i="21"/>
  <c r="L547" i="21"/>
  <c r="U547" i="21" s="1"/>
  <c r="V546" i="21"/>
  <c r="P546" i="21"/>
  <c r="R546" i="21" s="1"/>
  <c r="T546" i="21" s="1"/>
  <c r="O546" i="21"/>
  <c r="N546" i="21"/>
  <c r="L546" i="21"/>
  <c r="U546" i="21" s="1"/>
  <c r="V545" i="21"/>
  <c r="P545" i="21"/>
  <c r="R545" i="21" s="1"/>
  <c r="T545" i="21" s="1"/>
  <c r="O545" i="21"/>
  <c r="N545" i="21"/>
  <c r="L545" i="21"/>
  <c r="U545" i="21" s="1"/>
  <c r="V544" i="21"/>
  <c r="P544" i="21"/>
  <c r="R544" i="21" s="1"/>
  <c r="T544" i="21" s="1"/>
  <c r="O544" i="21"/>
  <c r="N544" i="21"/>
  <c r="L544" i="21"/>
  <c r="U544" i="21" s="1"/>
  <c r="V543" i="21"/>
  <c r="P543" i="21"/>
  <c r="O543" i="21"/>
  <c r="N543" i="21"/>
  <c r="L543" i="21"/>
  <c r="U543" i="21" s="1"/>
  <c r="V542" i="21"/>
  <c r="P542" i="21"/>
  <c r="O542" i="21"/>
  <c r="N542" i="21"/>
  <c r="L542" i="21"/>
  <c r="U542" i="21" s="1"/>
  <c r="V541" i="21"/>
  <c r="P541" i="21"/>
  <c r="R541" i="21" s="1"/>
  <c r="T541" i="21" s="1"/>
  <c r="O541" i="21"/>
  <c r="N541" i="21"/>
  <c r="L541" i="21"/>
  <c r="U541" i="21" s="1"/>
  <c r="V540" i="21"/>
  <c r="P540" i="21"/>
  <c r="O540" i="21"/>
  <c r="N540" i="21"/>
  <c r="L540" i="21"/>
  <c r="U540" i="21" s="1"/>
  <c r="V539" i="21"/>
  <c r="P539" i="21"/>
  <c r="R539" i="21" s="1"/>
  <c r="T539" i="21" s="1"/>
  <c r="O539" i="21"/>
  <c r="N539" i="21"/>
  <c r="L539" i="21"/>
  <c r="U539" i="21" s="1"/>
  <c r="V538" i="21"/>
  <c r="P538" i="21"/>
  <c r="R538" i="21" s="1"/>
  <c r="T538" i="21" s="1"/>
  <c r="O538" i="21"/>
  <c r="N538" i="21"/>
  <c r="L538" i="21"/>
  <c r="U538" i="21" s="1"/>
  <c r="V537" i="21"/>
  <c r="P537" i="21"/>
  <c r="R537" i="21" s="1"/>
  <c r="T537" i="21" s="1"/>
  <c r="O537" i="21"/>
  <c r="N537" i="21"/>
  <c r="L537" i="21"/>
  <c r="U537" i="21" s="1"/>
  <c r="V536" i="21"/>
  <c r="P536" i="21"/>
  <c r="R536" i="21" s="1"/>
  <c r="T536" i="21" s="1"/>
  <c r="O536" i="21"/>
  <c r="N536" i="21"/>
  <c r="L536" i="21"/>
  <c r="U536" i="21" s="1"/>
  <c r="V535" i="21"/>
  <c r="P535" i="21"/>
  <c r="R535" i="21" s="1"/>
  <c r="T535" i="21" s="1"/>
  <c r="O535" i="21"/>
  <c r="N535" i="21"/>
  <c r="L535" i="21"/>
  <c r="U535" i="21" s="1"/>
  <c r="V534" i="21"/>
  <c r="P534" i="21"/>
  <c r="O534" i="21"/>
  <c r="N534" i="21"/>
  <c r="L534" i="21"/>
  <c r="U534" i="21" s="1"/>
  <c r="V533" i="21"/>
  <c r="P533" i="21"/>
  <c r="R533" i="21" s="1"/>
  <c r="T533" i="21" s="1"/>
  <c r="O533" i="21"/>
  <c r="N533" i="21"/>
  <c r="L533" i="21"/>
  <c r="U533" i="21" s="1"/>
  <c r="V532" i="21"/>
  <c r="P532" i="21"/>
  <c r="R532" i="21" s="1"/>
  <c r="T532" i="21" s="1"/>
  <c r="O532" i="21"/>
  <c r="N532" i="21"/>
  <c r="L532" i="21"/>
  <c r="U532" i="21" s="1"/>
  <c r="V531" i="21"/>
  <c r="P531" i="21"/>
  <c r="R531" i="21" s="1"/>
  <c r="T531" i="21" s="1"/>
  <c r="O531" i="21"/>
  <c r="N531" i="21"/>
  <c r="L531" i="21"/>
  <c r="U531" i="21" s="1"/>
  <c r="V530" i="21"/>
  <c r="P530" i="21"/>
  <c r="R530" i="21" s="1"/>
  <c r="T530" i="21" s="1"/>
  <c r="O530" i="21"/>
  <c r="N530" i="21"/>
  <c r="L530" i="21"/>
  <c r="U530" i="21" s="1"/>
  <c r="V529" i="21"/>
  <c r="P529" i="21"/>
  <c r="R529" i="21" s="1"/>
  <c r="T529" i="21" s="1"/>
  <c r="O529" i="21"/>
  <c r="N529" i="21"/>
  <c r="L529" i="21"/>
  <c r="U529" i="21" s="1"/>
  <c r="V528" i="21"/>
  <c r="P528" i="21"/>
  <c r="R528" i="21" s="1"/>
  <c r="T528" i="21" s="1"/>
  <c r="O528" i="21"/>
  <c r="N528" i="21"/>
  <c r="L528" i="21"/>
  <c r="U528" i="21" s="1"/>
  <c r="V527" i="21"/>
  <c r="P527" i="21"/>
  <c r="O527" i="21"/>
  <c r="N527" i="21"/>
  <c r="L527" i="21"/>
  <c r="U527" i="21" s="1"/>
  <c r="V526" i="21"/>
  <c r="P526" i="21"/>
  <c r="R526" i="21" s="1"/>
  <c r="T526" i="21" s="1"/>
  <c r="O526" i="21"/>
  <c r="N526" i="21"/>
  <c r="L526" i="21"/>
  <c r="U526" i="21" s="1"/>
  <c r="V525" i="21"/>
  <c r="P525" i="21"/>
  <c r="O525" i="21"/>
  <c r="N525" i="21"/>
  <c r="L525" i="21"/>
  <c r="U525" i="21" s="1"/>
  <c r="V524" i="21"/>
  <c r="P524" i="21"/>
  <c r="R524" i="21" s="1"/>
  <c r="T524" i="21" s="1"/>
  <c r="O524" i="21"/>
  <c r="N524" i="21"/>
  <c r="L524" i="21"/>
  <c r="U524" i="21" s="1"/>
  <c r="V523" i="21"/>
  <c r="P523" i="21"/>
  <c r="R523" i="21" s="1"/>
  <c r="T523" i="21" s="1"/>
  <c r="O523" i="21"/>
  <c r="N523" i="21"/>
  <c r="L523" i="21"/>
  <c r="U523" i="21" s="1"/>
  <c r="V522" i="21"/>
  <c r="P522" i="21"/>
  <c r="R522" i="21" s="1"/>
  <c r="T522" i="21" s="1"/>
  <c r="O522" i="21"/>
  <c r="N522" i="21"/>
  <c r="L522" i="21"/>
  <c r="U522" i="21" s="1"/>
  <c r="V521" i="21"/>
  <c r="P521" i="21"/>
  <c r="O521" i="21"/>
  <c r="N521" i="21"/>
  <c r="L521" i="21"/>
  <c r="U521" i="21" s="1"/>
  <c r="V520" i="21"/>
  <c r="P520" i="21"/>
  <c r="R520" i="21" s="1"/>
  <c r="T520" i="21" s="1"/>
  <c r="O520" i="21"/>
  <c r="N520" i="21"/>
  <c r="L520" i="21"/>
  <c r="U520" i="21" s="1"/>
  <c r="V519" i="21"/>
  <c r="P519" i="21"/>
  <c r="R519" i="21" s="1"/>
  <c r="T519" i="21" s="1"/>
  <c r="O519" i="21"/>
  <c r="N519" i="21"/>
  <c r="L519" i="21"/>
  <c r="U519" i="21" s="1"/>
  <c r="V518" i="21"/>
  <c r="P518" i="21"/>
  <c r="R518" i="21" s="1"/>
  <c r="T518" i="21" s="1"/>
  <c r="O518" i="21"/>
  <c r="N518" i="21"/>
  <c r="L518" i="21"/>
  <c r="U518" i="21" s="1"/>
  <c r="V517" i="21"/>
  <c r="P517" i="21"/>
  <c r="R517" i="21" s="1"/>
  <c r="T517" i="21" s="1"/>
  <c r="O517" i="21"/>
  <c r="N517" i="21"/>
  <c r="L517" i="21"/>
  <c r="U517" i="21" s="1"/>
  <c r="V516" i="21"/>
  <c r="P516" i="21"/>
  <c r="O516" i="21"/>
  <c r="N516" i="21"/>
  <c r="L516" i="21"/>
  <c r="U516" i="21" s="1"/>
  <c r="V515" i="21"/>
  <c r="P515" i="21"/>
  <c r="O515" i="21"/>
  <c r="N515" i="21"/>
  <c r="L515" i="21"/>
  <c r="U515" i="21" s="1"/>
  <c r="V514" i="21"/>
  <c r="P514" i="21"/>
  <c r="R514" i="21" s="1"/>
  <c r="T514" i="21" s="1"/>
  <c r="O514" i="21"/>
  <c r="N514" i="21"/>
  <c r="L514" i="21"/>
  <c r="U514" i="21" s="1"/>
  <c r="V513" i="21"/>
  <c r="P513" i="21"/>
  <c r="O513" i="21"/>
  <c r="N513" i="21"/>
  <c r="L513" i="21"/>
  <c r="U513" i="21" s="1"/>
  <c r="V512" i="21"/>
  <c r="P512" i="21"/>
  <c r="O512" i="21"/>
  <c r="N512" i="21"/>
  <c r="L512" i="21"/>
  <c r="U512" i="21" s="1"/>
  <c r="V511" i="21"/>
  <c r="P511" i="21"/>
  <c r="O511" i="21"/>
  <c r="N511" i="21"/>
  <c r="L511" i="21"/>
  <c r="U511" i="21" s="1"/>
  <c r="V510" i="21"/>
  <c r="P510" i="21"/>
  <c r="O510" i="21"/>
  <c r="N510" i="21"/>
  <c r="L510" i="21"/>
  <c r="U510" i="21" s="1"/>
  <c r="V509" i="21"/>
  <c r="P509" i="21"/>
  <c r="R509" i="21" s="1"/>
  <c r="T509" i="21" s="1"/>
  <c r="O509" i="21"/>
  <c r="N509" i="21"/>
  <c r="L509" i="21"/>
  <c r="U509" i="21" s="1"/>
  <c r="V508" i="21"/>
  <c r="P508" i="21"/>
  <c r="R508" i="21" s="1"/>
  <c r="T508" i="21" s="1"/>
  <c r="O508" i="21"/>
  <c r="N508" i="21"/>
  <c r="L508" i="21"/>
  <c r="U508" i="21" s="1"/>
  <c r="V507" i="21"/>
  <c r="P507" i="21"/>
  <c r="R507" i="21" s="1"/>
  <c r="T507" i="21" s="1"/>
  <c r="O507" i="21"/>
  <c r="N507" i="21"/>
  <c r="L507" i="21"/>
  <c r="U507" i="21" s="1"/>
  <c r="V506" i="21"/>
  <c r="P506" i="21"/>
  <c r="R506" i="21" s="1"/>
  <c r="T506" i="21" s="1"/>
  <c r="O506" i="21"/>
  <c r="N506" i="21"/>
  <c r="L506" i="21"/>
  <c r="U506" i="21" s="1"/>
  <c r="V505" i="21"/>
  <c r="P505" i="21"/>
  <c r="R505" i="21" s="1"/>
  <c r="T505" i="21" s="1"/>
  <c r="O505" i="21"/>
  <c r="N505" i="21"/>
  <c r="L505" i="21"/>
  <c r="U505" i="21" s="1"/>
  <c r="V504" i="21"/>
  <c r="P504" i="21"/>
  <c r="O504" i="21"/>
  <c r="N504" i="21"/>
  <c r="L504" i="21"/>
  <c r="U504" i="21" s="1"/>
  <c r="V503" i="21"/>
  <c r="P503" i="21"/>
  <c r="R503" i="21" s="1"/>
  <c r="T503" i="21" s="1"/>
  <c r="O503" i="21"/>
  <c r="N503" i="21"/>
  <c r="L503" i="21"/>
  <c r="U503" i="21" s="1"/>
  <c r="V502" i="21"/>
  <c r="P502" i="21"/>
  <c r="R502" i="21" s="1"/>
  <c r="T502" i="21" s="1"/>
  <c r="O502" i="21"/>
  <c r="N502" i="21"/>
  <c r="L502" i="21"/>
  <c r="U502" i="21" s="1"/>
  <c r="V501" i="21"/>
  <c r="P501" i="21"/>
  <c r="R501" i="21" s="1"/>
  <c r="T501" i="21" s="1"/>
  <c r="O501" i="21"/>
  <c r="N501" i="21"/>
  <c r="L501" i="21"/>
  <c r="U501" i="21" s="1"/>
  <c r="V500" i="21"/>
  <c r="P500" i="21"/>
  <c r="R500" i="21" s="1"/>
  <c r="T500" i="21" s="1"/>
  <c r="O500" i="21"/>
  <c r="N500" i="21"/>
  <c r="L500" i="21"/>
  <c r="U500" i="21" s="1"/>
  <c r="V499" i="21"/>
  <c r="P499" i="21"/>
  <c r="R499" i="21" s="1"/>
  <c r="T499" i="21" s="1"/>
  <c r="O499" i="21"/>
  <c r="N499" i="21"/>
  <c r="L499" i="21"/>
  <c r="U499" i="21" s="1"/>
  <c r="V498" i="21"/>
  <c r="P498" i="21"/>
  <c r="O498" i="21"/>
  <c r="N498" i="21"/>
  <c r="L498" i="21"/>
  <c r="U498" i="21" s="1"/>
  <c r="V497" i="21"/>
  <c r="P497" i="21"/>
  <c r="O497" i="21"/>
  <c r="N497" i="21"/>
  <c r="L497" i="21"/>
  <c r="U497" i="21" s="1"/>
  <c r="V496" i="21"/>
  <c r="P496" i="21"/>
  <c r="R496" i="21" s="1"/>
  <c r="T496" i="21" s="1"/>
  <c r="O496" i="21"/>
  <c r="N496" i="21"/>
  <c r="L496" i="21"/>
  <c r="U496" i="21" s="1"/>
  <c r="V495" i="21"/>
  <c r="P495" i="21"/>
  <c r="R495" i="21" s="1"/>
  <c r="T495" i="21" s="1"/>
  <c r="O495" i="21"/>
  <c r="N495" i="21"/>
  <c r="L495" i="21"/>
  <c r="U495" i="21" s="1"/>
  <c r="V494" i="21"/>
  <c r="P494" i="21"/>
  <c r="O494" i="21"/>
  <c r="N494" i="21"/>
  <c r="L494" i="21"/>
  <c r="U494" i="21" s="1"/>
  <c r="V493" i="21"/>
  <c r="P493" i="21"/>
  <c r="R493" i="21" s="1"/>
  <c r="T493" i="21" s="1"/>
  <c r="O493" i="21"/>
  <c r="N493" i="21"/>
  <c r="L493" i="21"/>
  <c r="U493" i="21" s="1"/>
  <c r="V492" i="21"/>
  <c r="P492" i="21"/>
  <c r="R492" i="21" s="1"/>
  <c r="T492" i="21" s="1"/>
  <c r="O492" i="21"/>
  <c r="N492" i="21"/>
  <c r="L492" i="21"/>
  <c r="U492" i="21" s="1"/>
  <c r="V491" i="21"/>
  <c r="P491" i="21"/>
  <c r="R491" i="21" s="1"/>
  <c r="T491" i="21" s="1"/>
  <c r="O491" i="21"/>
  <c r="N491" i="21"/>
  <c r="L491" i="21"/>
  <c r="U491" i="21" s="1"/>
  <c r="V490" i="21"/>
  <c r="P490" i="21"/>
  <c r="R490" i="21" s="1"/>
  <c r="T490" i="21" s="1"/>
  <c r="O490" i="21"/>
  <c r="N490" i="21"/>
  <c r="L490" i="21"/>
  <c r="U490" i="21" s="1"/>
  <c r="V489" i="21"/>
  <c r="P489" i="21"/>
  <c r="R489" i="21" s="1"/>
  <c r="T489" i="21" s="1"/>
  <c r="O489" i="21"/>
  <c r="N489" i="21"/>
  <c r="L489" i="21"/>
  <c r="U489" i="21" s="1"/>
  <c r="V488" i="21"/>
  <c r="P488" i="21"/>
  <c r="R488" i="21" s="1"/>
  <c r="T488" i="21" s="1"/>
  <c r="O488" i="21"/>
  <c r="N488" i="21"/>
  <c r="L488" i="21"/>
  <c r="U488" i="21" s="1"/>
  <c r="V487" i="21"/>
  <c r="P487" i="21"/>
  <c r="R487" i="21" s="1"/>
  <c r="T487" i="21" s="1"/>
  <c r="O487" i="21"/>
  <c r="N487" i="21"/>
  <c r="L487" i="21"/>
  <c r="U487" i="21" s="1"/>
  <c r="V486" i="21"/>
  <c r="P486" i="21"/>
  <c r="O486" i="21"/>
  <c r="N486" i="21"/>
  <c r="L486" i="21"/>
  <c r="U486" i="21" s="1"/>
  <c r="V485" i="21"/>
  <c r="P485" i="21"/>
  <c r="R485" i="21" s="1"/>
  <c r="T485" i="21" s="1"/>
  <c r="O485" i="21"/>
  <c r="N485" i="21"/>
  <c r="L485" i="21"/>
  <c r="U485" i="21" s="1"/>
  <c r="V484" i="21"/>
  <c r="P484" i="21"/>
  <c r="O484" i="21"/>
  <c r="N484" i="21"/>
  <c r="L484" i="21"/>
  <c r="U484" i="21" s="1"/>
  <c r="V483" i="21"/>
  <c r="P483" i="21"/>
  <c r="R483" i="21" s="1"/>
  <c r="T483" i="21" s="1"/>
  <c r="O483" i="21"/>
  <c r="N483" i="21"/>
  <c r="L483" i="21"/>
  <c r="U483" i="21" s="1"/>
  <c r="V482" i="21"/>
  <c r="P482" i="21"/>
  <c r="R482" i="21" s="1"/>
  <c r="T482" i="21" s="1"/>
  <c r="O482" i="21"/>
  <c r="N482" i="21"/>
  <c r="L482" i="21"/>
  <c r="U482" i="21" s="1"/>
  <c r="V481" i="21"/>
  <c r="P481" i="21"/>
  <c r="R481" i="21" s="1"/>
  <c r="T481" i="21" s="1"/>
  <c r="O481" i="21"/>
  <c r="N481" i="21"/>
  <c r="L481" i="21"/>
  <c r="U481" i="21" s="1"/>
  <c r="V480" i="21"/>
  <c r="P480" i="21"/>
  <c r="R480" i="21" s="1"/>
  <c r="T480" i="21" s="1"/>
  <c r="O480" i="21"/>
  <c r="N480" i="21"/>
  <c r="L480" i="21"/>
  <c r="U480" i="21" s="1"/>
  <c r="V479" i="21"/>
  <c r="P479" i="21"/>
  <c r="R479" i="21" s="1"/>
  <c r="T479" i="21" s="1"/>
  <c r="O479" i="21"/>
  <c r="N479" i="21"/>
  <c r="L479" i="21"/>
  <c r="U479" i="21" s="1"/>
  <c r="V478" i="21"/>
  <c r="P478" i="21"/>
  <c r="R478" i="21" s="1"/>
  <c r="T478" i="21" s="1"/>
  <c r="O478" i="21"/>
  <c r="N478" i="21"/>
  <c r="L478" i="21"/>
  <c r="U478" i="21" s="1"/>
  <c r="V477" i="21"/>
  <c r="P477" i="21"/>
  <c r="R477" i="21" s="1"/>
  <c r="T477" i="21" s="1"/>
  <c r="O477" i="21"/>
  <c r="N477" i="21"/>
  <c r="L477" i="21"/>
  <c r="U477" i="21" s="1"/>
  <c r="V476" i="21"/>
  <c r="P476" i="21"/>
  <c r="R476" i="21" s="1"/>
  <c r="T476" i="21" s="1"/>
  <c r="O476" i="21"/>
  <c r="N476" i="21"/>
  <c r="L476" i="21"/>
  <c r="U476" i="21" s="1"/>
  <c r="V475" i="21"/>
  <c r="P475" i="21"/>
  <c r="O475" i="21"/>
  <c r="N475" i="21"/>
  <c r="L475" i="21"/>
  <c r="U475" i="21" s="1"/>
  <c r="V474" i="21"/>
  <c r="P474" i="21"/>
  <c r="R474" i="21" s="1"/>
  <c r="T474" i="21" s="1"/>
  <c r="O474" i="21"/>
  <c r="N474" i="21"/>
  <c r="L474" i="21"/>
  <c r="U474" i="21" s="1"/>
  <c r="V473" i="21"/>
  <c r="P473" i="21"/>
  <c r="R473" i="21" s="1"/>
  <c r="T473" i="21" s="1"/>
  <c r="O473" i="21"/>
  <c r="N473" i="21"/>
  <c r="L473" i="21"/>
  <c r="U473" i="21" s="1"/>
  <c r="V472" i="21"/>
  <c r="P472" i="21"/>
  <c r="R472" i="21" s="1"/>
  <c r="T472" i="21" s="1"/>
  <c r="O472" i="21"/>
  <c r="N472" i="21"/>
  <c r="L472" i="21"/>
  <c r="U472" i="21" s="1"/>
  <c r="V471" i="21"/>
  <c r="P471" i="21"/>
  <c r="O471" i="21"/>
  <c r="N471" i="21"/>
  <c r="L471" i="21"/>
  <c r="U471" i="21" s="1"/>
  <c r="V470" i="21"/>
  <c r="P470" i="21"/>
  <c r="R470" i="21" s="1"/>
  <c r="T470" i="21" s="1"/>
  <c r="O470" i="21"/>
  <c r="N470" i="21"/>
  <c r="L470" i="21"/>
  <c r="U470" i="21" s="1"/>
  <c r="V469" i="21"/>
  <c r="P469" i="21"/>
  <c r="R469" i="21" s="1"/>
  <c r="T469" i="21" s="1"/>
  <c r="O469" i="21"/>
  <c r="N469" i="21"/>
  <c r="L469" i="21"/>
  <c r="U469" i="21" s="1"/>
  <c r="V468" i="21"/>
  <c r="P468" i="21"/>
  <c r="O468" i="21"/>
  <c r="N468" i="21"/>
  <c r="L468" i="21"/>
  <c r="U468" i="21" s="1"/>
  <c r="V467" i="21"/>
  <c r="P467" i="21"/>
  <c r="O467" i="21"/>
  <c r="N467" i="21"/>
  <c r="L467" i="21"/>
  <c r="U467" i="21" s="1"/>
  <c r="V466" i="21"/>
  <c r="P466" i="21"/>
  <c r="O466" i="21"/>
  <c r="N466" i="21"/>
  <c r="L466" i="21"/>
  <c r="U466" i="21" s="1"/>
  <c r="V465" i="21"/>
  <c r="P465" i="21"/>
  <c r="R465" i="21" s="1"/>
  <c r="T465" i="21" s="1"/>
  <c r="O465" i="21"/>
  <c r="N465" i="21"/>
  <c r="L465" i="21"/>
  <c r="U465" i="21" s="1"/>
  <c r="V464" i="21"/>
  <c r="P464" i="21"/>
  <c r="R464" i="21" s="1"/>
  <c r="T464" i="21" s="1"/>
  <c r="O464" i="21"/>
  <c r="N464" i="21"/>
  <c r="L464" i="21"/>
  <c r="U464" i="21" s="1"/>
  <c r="V463" i="21"/>
  <c r="P463" i="21"/>
  <c r="R463" i="21" s="1"/>
  <c r="T463" i="21" s="1"/>
  <c r="O463" i="21"/>
  <c r="N463" i="21"/>
  <c r="L463" i="21"/>
  <c r="U463" i="21" s="1"/>
  <c r="V462" i="21"/>
  <c r="P462" i="21"/>
  <c r="R462" i="21" s="1"/>
  <c r="T462" i="21" s="1"/>
  <c r="O462" i="21"/>
  <c r="N462" i="21"/>
  <c r="L462" i="21"/>
  <c r="U462" i="21" s="1"/>
  <c r="V461" i="21"/>
  <c r="P461" i="21"/>
  <c r="O461" i="21"/>
  <c r="N461" i="21"/>
  <c r="L461" i="21"/>
  <c r="U461" i="21" s="1"/>
  <c r="V460" i="21"/>
  <c r="P460" i="21"/>
  <c r="R460" i="21" s="1"/>
  <c r="T460" i="21" s="1"/>
  <c r="O460" i="21"/>
  <c r="N460" i="21"/>
  <c r="L460" i="21"/>
  <c r="U460" i="21" s="1"/>
  <c r="V459" i="21"/>
  <c r="P459" i="21"/>
  <c r="O459" i="21"/>
  <c r="N459" i="21"/>
  <c r="L459" i="21"/>
  <c r="U459" i="21" s="1"/>
  <c r="V458" i="21"/>
  <c r="P458" i="21"/>
  <c r="R458" i="21" s="1"/>
  <c r="T458" i="21" s="1"/>
  <c r="O458" i="21"/>
  <c r="N458" i="21"/>
  <c r="L458" i="21"/>
  <c r="U458" i="21" s="1"/>
  <c r="V457" i="21"/>
  <c r="P457" i="21"/>
  <c r="R457" i="21" s="1"/>
  <c r="T457" i="21" s="1"/>
  <c r="O457" i="21"/>
  <c r="N457" i="21"/>
  <c r="L457" i="21"/>
  <c r="U457" i="21" s="1"/>
  <c r="V456" i="21"/>
  <c r="P456" i="21"/>
  <c r="R456" i="21" s="1"/>
  <c r="T456" i="21" s="1"/>
  <c r="O456" i="21"/>
  <c r="N456" i="21"/>
  <c r="L456" i="21"/>
  <c r="U456" i="21" s="1"/>
  <c r="V455" i="21"/>
  <c r="P455" i="21"/>
  <c r="R455" i="21" s="1"/>
  <c r="T455" i="21" s="1"/>
  <c r="O455" i="21"/>
  <c r="N455" i="21"/>
  <c r="L455" i="21"/>
  <c r="U455" i="21" s="1"/>
  <c r="V454" i="21"/>
  <c r="P454" i="21"/>
  <c r="O454" i="21"/>
  <c r="N454" i="21"/>
  <c r="L454" i="21"/>
  <c r="U454" i="21" s="1"/>
  <c r="V453" i="21"/>
  <c r="P453" i="21"/>
  <c r="O453" i="21"/>
  <c r="N453" i="21"/>
  <c r="L453" i="21"/>
  <c r="U453" i="21" s="1"/>
  <c r="V452" i="21"/>
  <c r="P452" i="21"/>
  <c r="O452" i="21"/>
  <c r="N452" i="21"/>
  <c r="L452" i="21"/>
  <c r="U452" i="21" s="1"/>
  <c r="V451" i="21"/>
  <c r="P451" i="21"/>
  <c r="R451" i="21" s="1"/>
  <c r="T451" i="21" s="1"/>
  <c r="O451" i="21"/>
  <c r="N451" i="21"/>
  <c r="L451" i="21"/>
  <c r="U451" i="21" s="1"/>
  <c r="V450" i="21"/>
  <c r="P450" i="21"/>
  <c r="O450" i="21"/>
  <c r="N450" i="21"/>
  <c r="L450" i="21"/>
  <c r="U450" i="21" s="1"/>
  <c r="V449" i="21"/>
  <c r="P449" i="21"/>
  <c r="O449" i="21"/>
  <c r="N449" i="21"/>
  <c r="L449" i="21"/>
  <c r="U449" i="21" s="1"/>
  <c r="V448" i="21"/>
  <c r="P448" i="21"/>
  <c r="R448" i="21" s="1"/>
  <c r="T448" i="21" s="1"/>
  <c r="O448" i="21"/>
  <c r="N448" i="21"/>
  <c r="L448" i="21"/>
  <c r="U448" i="21" s="1"/>
  <c r="V447" i="21"/>
  <c r="P447" i="21"/>
  <c r="O447" i="21"/>
  <c r="N447" i="21"/>
  <c r="L447" i="21"/>
  <c r="U447" i="21" s="1"/>
  <c r="V446" i="21"/>
  <c r="P446" i="21"/>
  <c r="R446" i="21" s="1"/>
  <c r="T446" i="21" s="1"/>
  <c r="O446" i="21"/>
  <c r="N446" i="21"/>
  <c r="L446" i="21"/>
  <c r="U446" i="21" s="1"/>
  <c r="V445" i="21"/>
  <c r="P445" i="21"/>
  <c r="R445" i="21" s="1"/>
  <c r="T445" i="21" s="1"/>
  <c r="O445" i="21"/>
  <c r="N445" i="21"/>
  <c r="L445" i="21"/>
  <c r="U445" i="21" s="1"/>
  <c r="V444" i="21"/>
  <c r="P444" i="21"/>
  <c r="O444" i="21"/>
  <c r="N444" i="21"/>
  <c r="L444" i="21"/>
  <c r="U444" i="21" s="1"/>
  <c r="V443" i="21"/>
  <c r="P443" i="21"/>
  <c r="R443" i="21" s="1"/>
  <c r="T443" i="21" s="1"/>
  <c r="O443" i="21"/>
  <c r="N443" i="21"/>
  <c r="L443" i="21"/>
  <c r="U443" i="21" s="1"/>
  <c r="V442" i="21"/>
  <c r="P442" i="21"/>
  <c r="O442" i="21"/>
  <c r="N442" i="21"/>
  <c r="L442" i="21"/>
  <c r="U442" i="21" s="1"/>
  <c r="V441" i="21"/>
  <c r="P441" i="21"/>
  <c r="O441" i="21"/>
  <c r="N441" i="21"/>
  <c r="L441" i="21"/>
  <c r="U441" i="21" s="1"/>
  <c r="V440" i="21"/>
  <c r="P440" i="21"/>
  <c r="O440" i="21"/>
  <c r="N440" i="21"/>
  <c r="L440" i="21"/>
  <c r="U440" i="21" s="1"/>
  <c r="V439" i="21"/>
  <c r="P439" i="21"/>
  <c r="O439" i="21"/>
  <c r="N439" i="21"/>
  <c r="L439" i="21"/>
  <c r="U439" i="21" s="1"/>
  <c r="V438" i="21"/>
  <c r="P438" i="21"/>
  <c r="O438" i="21"/>
  <c r="N438" i="21"/>
  <c r="L438" i="21"/>
  <c r="U438" i="21" s="1"/>
  <c r="V437" i="21"/>
  <c r="P437" i="21"/>
  <c r="R437" i="21" s="1"/>
  <c r="T437" i="21" s="1"/>
  <c r="O437" i="21"/>
  <c r="N437" i="21"/>
  <c r="L437" i="21"/>
  <c r="U437" i="21" s="1"/>
  <c r="V436" i="21"/>
  <c r="P436" i="21"/>
  <c r="R436" i="21" s="1"/>
  <c r="T436" i="21" s="1"/>
  <c r="O436" i="21"/>
  <c r="N436" i="21"/>
  <c r="L436" i="21"/>
  <c r="U436" i="21" s="1"/>
  <c r="V435" i="21"/>
  <c r="P435" i="21"/>
  <c r="O435" i="21"/>
  <c r="N435" i="21"/>
  <c r="L435" i="21"/>
  <c r="U435" i="21" s="1"/>
  <c r="V434" i="21"/>
  <c r="P434" i="21"/>
  <c r="R434" i="21" s="1"/>
  <c r="T434" i="21" s="1"/>
  <c r="O434" i="21"/>
  <c r="N434" i="21"/>
  <c r="L434" i="21"/>
  <c r="U434" i="21" s="1"/>
  <c r="V433" i="21"/>
  <c r="P433" i="21"/>
  <c r="O433" i="21"/>
  <c r="N433" i="21"/>
  <c r="L433" i="21"/>
  <c r="U433" i="21" s="1"/>
  <c r="V432" i="21"/>
  <c r="P432" i="21"/>
  <c r="O432" i="21"/>
  <c r="N432" i="21"/>
  <c r="L432" i="21"/>
  <c r="U432" i="21" s="1"/>
  <c r="V431" i="21"/>
  <c r="P431" i="21"/>
  <c r="R431" i="21" s="1"/>
  <c r="T431" i="21" s="1"/>
  <c r="O431" i="21"/>
  <c r="N431" i="21"/>
  <c r="L431" i="21"/>
  <c r="U431" i="21" s="1"/>
  <c r="V430" i="21"/>
  <c r="P430" i="21"/>
  <c r="R430" i="21" s="1"/>
  <c r="T430" i="21" s="1"/>
  <c r="O430" i="21"/>
  <c r="N430" i="21"/>
  <c r="L430" i="21"/>
  <c r="U430" i="21" s="1"/>
  <c r="V429" i="21"/>
  <c r="P429" i="21"/>
  <c r="R429" i="21" s="1"/>
  <c r="T429" i="21" s="1"/>
  <c r="O429" i="21"/>
  <c r="N429" i="21"/>
  <c r="L429" i="21"/>
  <c r="U429" i="21" s="1"/>
  <c r="V428" i="21"/>
  <c r="P428" i="21"/>
  <c r="R428" i="21" s="1"/>
  <c r="T428" i="21" s="1"/>
  <c r="O428" i="21"/>
  <c r="N428" i="21"/>
  <c r="L428" i="21"/>
  <c r="U428" i="21" s="1"/>
  <c r="V427" i="21"/>
  <c r="P427" i="21"/>
  <c r="R427" i="21" s="1"/>
  <c r="T427" i="21" s="1"/>
  <c r="O427" i="21"/>
  <c r="N427" i="21"/>
  <c r="L427" i="21"/>
  <c r="U427" i="21" s="1"/>
  <c r="V426" i="21"/>
  <c r="P426" i="21"/>
  <c r="R426" i="21" s="1"/>
  <c r="T426" i="21" s="1"/>
  <c r="O426" i="21"/>
  <c r="N426" i="21"/>
  <c r="L426" i="21"/>
  <c r="U426" i="21" s="1"/>
  <c r="V425" i="21"/>
  <c r="P425" i="21"/>
  <c r="R425" i="21" s="1"/>
  <c r="T425" i="21" s="1"/>
  <c r="O425" i="21"/>
  <c r="N425" i="21"/>
  <c r="L425" i="21"/>
  <c r="U425" i="21" s="1"/>
  <c r="V424" i="21"/>
  <c r="P424" i="21"/>
  <c r="R424" i="21" s="1"/>
  <c r="T424" i="21" s="1"/>
  <c r="O424" i="21"/>
  <c r="N424" i="21"/>
  <c r="L424" i="21"/>
  <c r="U424" i="21" s="1"/>
  <c r="V423" i="21"/>
  <c r="P423" i="21"/>
  <c r="R423" i="21" s="1"/>
  <c r="T423" i="21" s="1"/>
  <c r="O423" i="21"/>
  <c r="N423" i="21"/>
  <c r="L423" i="21"/>
  <c r="U423" i="21" s="1"/>
  <c r="V422" i="21"/>
  <c r="P422" i="21"/>
  <c r="R422" i="21" s="1"/>
  <c r="T422" i="21" s="1"/>
  <c r="O422" i="21"/>
  <c r="N422" i="21"/>
  <c r="L422" i="21"/>
  <c r="U422" i="21" s="1"/>
  <c r="V421" i="21"/>
  <c r="P421" i="21"/>
  <c r="O421" i="21"/>
  <c r="N421" i="21"/>
  <c r="L421" i="21"/>
  <c r="U421" i="21" s="1"/>
  <c r="V420" i="21"/>
  <c r="P420" i="21"/>
  <c r="R420" i="21" s="1"/>
  <c r="T420" i="21" s="1"/>
  <c r="O420" i="21"/>
  <c r="N420" i="21"/>
  <c r="L420" i="21"/>
  <c r="U420" i="21" s="1"/>
  <c r="V419" i="21"/>
  <c r="P419" i="21"/>
  <c r="R419" i="21" s="1"/>
  <c r="T419" i="21" s="1"/>
  <c r="O419" i="21"/>
  <c r="N419" i="21"/>
  <c r="L419" i="21"/>
  <c r="U419" i="21" s="1"/>
  <c r="V418" i="21"/>
  <c r="P418" i="21"/>
  <c r="R418" i="21" s="1"/>
  <c r="T418" i="21" s="1"/>
  <c r="O418" i="21"/>
  <c r="N418" i="21"/>
  <c r="L418" i="21"/>
  <c r="U418" i="21" s="1"/>
  <c r="V417" i="21"/>
  <c r="P417" i="21"/>
  <c r="O417" i="21"/>
  <c r="N417" i="21"/>
  <c r="L417" i="21"/>
  <c r="U417" i="21" s="1"/>
  <c r="V416" i="21"/>
  <c r="P416" i="21"/>
  <c r="O416" i="21"/>
  <c r="N416" i="21"/>
  <c r="L416" i="21"/>
  <c r="U416" i="21" s="1"/>
  <c r="V415" i="21"/>
  <c r="P415" i="21"/>
  <c r="O415" i="21"/>
  <c r="N415" i="21"/>
  <c r="L415" i="21"/>
  <c r="U415" i="21" s="1"/>
  <c r="V414" i="21"/>
  <c r="P414" i="21"/>
  <c r="R414" i="21" s="1"/>
  <c r="T414" i="21" s="1"/>
  <c r="O414" i="21"/>
  <c r="N414" i="21"/>
  <c r="L414" i="21"/>
  <c r="U414" i="21" s="1"/>
  <c r="V413" i="21"/>
  <c r="P413" i="21"/>
  <c r="R413" i="21" s="1"/>
  <c r="T413" i="21" s="1"/>
  <c r="O413" i="21"/>
  <c r="N413" i="21"/>
  <c r="L413" i="21"/>
  <c r="U413" i="21" s="1"/>
  <c r="V412" i="21"/>
  <c r="P412" i="21"/>
  <c r="R412" i="21" s="1"/>
  <c r="T412" i="21" s="1"/>
  <c r="O412" i="21"/>
  <c r="N412" i="21"/>
  <c r="L412" i="21"/>
  <c r="U412" i="21" s="1"/>
  <c r="V411" i="21"/>
  <c r="P411" i="21"/>
  <c r="O411" i="21"/>
  <c r="N411" i="21"/>
  <c r="L411" i="21"/>
  <c r="U411" i="21" s="1"/>
  <c r="V410" i="21"/>
  <c r="P410" i="21"/>
  <c r="O410" i="21"/>
  <c r="N410" i="21"/>
  <c r="L410" i="21"/>
  <c r="U410" i="21" s="1"/>
  <c r="V409" i="21"/>
  <c r="P409" i="21"/>
  <c r="R409" i="21" s="1"/>
  <c r="T409" i="21" s="1"/>
  <c r="O409" i="21"/>
  <c r="N409" i="21"/>
  <c r="L409" i="21"/>
  <c r="U409" i="21" s="1"/>
  <c r="V408" i="21"/>
  <c r="P408" i="21"/>
  <c r="O408" i="21"/>
  <c r="N408" i="21"/>
  <c r="L408" i="21"/>
  <c r="U408" i="21" s="1"/>
  <c r="V407" i="21"/>
  <c r="P407" i="21"/>
  <c r="R407" i="21" s="1"/>
  <c r="T407" i="21" s="1"/>
  <c r="O407" i="21"/>
  <c r="N407" i="21"/>
  <c r="L407" i="21"/>
  <c r="U407" i="21" s="1"/>
  <c r="V406" i="21"/>
  <c r="P406" i="21"/>
  <c r="R406" i="21" s="1"/>
  <c r="T406" i="21" s="1"/>
  <c r="O406" i="21"/>
  <c r="N406" i="21"/>
  <c r="L406" i="21"/>
  <c r="U406" i="21" s="1"/>
  <c r="V405" i="21"/>
  <c r="P405" i="21"/>
  <c r="O405" i="21"/>
  <c r="N405" i="21"/>
  <c r="L405" i="21"/>
  <c r="U405" i="21" s="1"/>
  <c r="V404" i="21"/>
  <c r="P404" i="21"/>
  <c r="R404" i="21" s="1"/>
  <c r="T404" i="21" s="1"/>
  <c r="O404" i="21"/>
  <c r="N404" i="21"/>
  <c r="L404" i="21"/>
  <c r="U404" i="21" s="1"/>
  <c r="V403" i="21"/>
  <c r="P403" i="21"/>
  <c r="O403" i="21"/>
  <c r="N403" i="21"/>
  <c r="L403" i="21"/>
  <c r="U403" i="21" s="1"/>
  <c r="V402" i="21"/>
  <c r="P402" i="21"/>
  <c r="O402" i="21"/>
  <c r="N402" i="21"/>
  <c r="L402" i="21"/>
  <c r="U402" i="21" s="1"/>
  <c r="V401" i="21"/>
  <c r="P401" i="21"/>
  <c r="R401" i="21" s="1"/>
  <c r="T401" i="21" s="1"/>
  <c r="O401" i="21"/>
  <c r="N401" i="21"/>
  <c r="L401" i="21"/>
  <c r="U401" i="21" s="1"/>
  <c r="V400" i="21"/>
  <c r="P400" i="21"/>
  <c r="R400" i="21" s="1"/>
  <c r="T400" i="21" s="1"/>
  <c r="O400" i="21"/>
  <c r="N400" i="21"/>
  <c r="L400" i="21"/>
  <c r="U400" i="21" s="1"/>
  <c r="V399" i="21"/>
  <c r="P399" i="21"/>
  <c r="O399" i="21"/>
  <c r="N399" i="21"/>
  <c r="L399" i="21"/>
  <c r="U399" i="21" s="1"/>
  <c r="V398" i="21"/>
  <c r="P398" i="21"/>
  <c r="R398" i="21" s="1"/>
  <c r="T398" i="21" s="1"/>
  <c r="O398" i="21"/>
  <c r="N398" i="21"/>
  <c r="L398" i="21"/>
  <c r="U398" i="21" s="1"/>
  <c r="V397" i="21"/>
  <c r="P397" i="21"/>
  <c r="R397" i="21" s="1"/>
  <c r="T397" i="21" s="1"/>
  <c r="O397" i="21"/>
  <c r="N397" i="21"/>
  <c r="L397" i="21"/>
  <c r="U397" i="21" s="1"/>
  <c r="V396" i="21"/>
  <c r="P396" i="21"/>
  <c r="O396" i="21"/>
  <c r="N396" i="21"/>
  <c r="L396" i="21"/>
  <c r="U396" i="21" s="1"/>
  <c r="V395" i="21"/>
  <c r="P395" i="21"/>
  <c r="R395" i="21" s="1"/>
  <c r="T395" i="21" s="1"/>
  <c r="O395" i="21"/>
  <c r="N395" i="21"/>
  <c r="L395" i="21"/>
  <c r="U395" i="21" s="1"/>
  <c r="V394" i="21"/>
  <c r="P394" i="21"/>
  <c r="R394" i="21" s="1"/>
  <c r="T394" i="21" s="1"/>
  <c r="O394" i="21"/>
  <c r="N394" i="21"/>
  <c r="L394" i="21"/>
  <c r="U394" i="21" s="1"/>
  <c r="V393" i="21"/>
  <c r="P393" i="21"/>
  <c r="O393" i="21"/>
  <c r="N393" i="21"/>
  <c r="L393" i="21"/>
  <c r="U393" i="21" s="1"/>
  <c r="V392" i="21"/>
  <c r="P392" i="21"/>
  <c r="R392" i="21" s="1"/>
  <c r="T392" i="21" s="1"/>
  <c r="O392" i="21"/>
  <c r="N392" i="21"/>
  <c r="L392" i="21"/>
  <c r="U392" i="21" s="1"/>
  <c r="V391" i="21"/>
  <c r="P391" i="21"/>
  <c r="R391" i="21" s="1"/>
  <c r="T391" i="21" s="1"/>
  <c r="O391" i="21"/>
  <c r="N391" i="21"/>
  <c r="L391" i="21"/>
  <c r="U391" i="21" s="1"/>
  <c r="V390" i="21"/>
  <c r="P390" i="21"/>
  <c r="R390" i="21" s="1"/>
  <c r="T390" i="21" s="1"/>
  <c r="O390" i="21"/>
  <c r="N390" i="21"/>
  <c r="L390" i="21"/>
  <c r="U390" i="21" s="1"/>
  <c r="V389" i="21"/>
  <c r="P389" i="21"/>
  <c r="R389" i="21" s="1"/>
  <c r="T389" i="21" s="1"/>
  <c r="O389" i="21"/>
  <c r="N389" i="21"/>
  <c r="L389" i="21"/>
  <c r="U389" i="21" s="1"/>
  <c r="V388" i="21"/>
  <c r="P388" i="21"/>
  <c r="O388" i="21"/>
  <c r="N388" i="21"/>
  <c r="L388" i="21"/>
  <c r="U388" i="21" s="1"/>
  <c r="V387" i="21"/>
  <c r="P387" i="21"/>
  <c r="O387" i="21"/>
  <c r="N387" i="21"/>
  <c r="L387" i="21"/>
  <c r="U387" i="21" s="1"/>
  <c r="V386" i="21"/>
  <c r="P386" i="21"/>
  <c r="O386" i="21"/>
  <c r="N386" i="21"/>
  <c r="L386" i="21"/>
  <c r="U386" i="21" s="1"/>
  <c r="V385" i="21"/>
  <c r="P385" i="21"/>
  <c r="R385" i="21" s="1"/>
  <c r="T385" i="21" s="1"/>
  <c r="O385" i="21"/>
  <c r="N385" i="21"/>
  <c r="L385" i="21"/>
  <c r="U385" i="21" s="1"/>
  <c r="V384" i="21"/>
  <c r="P384" i="21"/>
  <c r="O384" i="21"/>
  <c r="N384" i="21"/>
  <c r="L384" i="21"/>
  <c r="U384" i="21" s="1"/>
  <c r="V383" i="21"/>
  <c r="P383" i="21"/>
  <c r="R383" i="21" s="1"/>
  <c r="T383" i="21" s="1"/>
  <c r="O383" i="21"/>
  <c r="N383" i="21"/>
  <c r="L383" i="21"/>
  <c r="U383" i="21" s="1"/>
  <c r="V382" i="21"/>
  <c r="P382" i="21"/>
  <c r="R382" i="21" s="1"/>
  <c r="T382" i="21" s="1"/>
  <c r="O382" i="21"/>
  <c r="N382" i="21"/>
  <c r="L382" i="21"/>
  <c r="U382" i="21" s="1"/>
  <c r="V381" i="21"/>
  <c r="P381" i="21"/>
  <c r="R381" i="21" s="1"/>
  <c r="T381" i="21" s="1"/>
  <c r="O381" i="21"/>
  <c r="N381" i="21"/>
  <c r="L381" i="21"/>
  <c r="U381" i="21" s="1"/>
  <c r="V380" i="21"/>
  <c r="P380" i="21"/>
  <c r="R380" i="21" s="1"/>
  <c r="T380" i="21" s="1"/>
  <c r="O380" i="21"/>
  <c r="N380" i="21"/>
  <c r="L380" i="21"/>
  <c r="U380" i="21" s="1"/>
  <c r="V379" i="21"/>
  <c r="P379" i="21"/>
  <c r="R379" i="21" s="1"/>
  <c r="T379" i="21" s="1"/>
  <c r="O379" i="21"/>
  <c r="N379" i="21"/>
  <c r="L379" i="21"/>
  <c r="U379" i="21" s="1"/>
  <c r="V378" i="21"/>
  <c r="P378" i="21"/>
  <c r="O378" i="21"/>
  <c r="N378" i="21"/>
  <c r="L378" i="21"/>
  <c r="U378" i="21" s="1"/>
  <c r="V377" i="21"/>
  <c r="P377" i="21"/>
  <c r="R377" i="21" s="1"/>
  <c r="T377" i="21" s="1"/>
  <c r="O377" i="21"/>
  <c r="N377" i="21"/>
  <c r="L377" i="21"/>
  <c r="U377" i="21" s="1"/>
  <c r="V376" i="21"/>
  <c r="P376" i="21"/>
  <c r="R376" i="21" s="1"/>
  <c r="T376" i="21" s="1"/>
  <c r="O376" i="21"/>
  <c r="N376" i="21"/>
  <c r="L376" i="21"/>
  <c r="U376" i="21" s="1"/>
  <c r="V375" i="21"/>
  <c r="P375" i="21"/>
  <c r="R375" i="21" s="1"/>
  <c r="T375" i="21" s="1"/>
  <c r="O375" i="21"/>
  <c r="N375" i="21"/>
  <c r="L375" i="21"/>
  <c r="U375" i="21" s="1"/>
  <c r="V374" i="21"/>
  <c r="P374" i="21"/>
  <c r="O374" i="21"/>
  <c r="N374" i="21"/>
  <c r="L374" i="21"/>
  <c r="U374" i="21" s="1"/>
  <c r="V373" i="21"/>
  <c r="P373" i="21"/>
  <c r="O373" i="21"/>
  <c r="N373" i="21"/>
  <c r="L373" i="21"/>
  <c r="U373" i="21" s="1"/>
  <c r="V372" i="21"/>
  <c r="P372" i="21"/>
  <c r="R372" i="21" s="1"/>
  <c r="T372" i="21" s="1"/>
  <c r="O372" i="21"/>
  <c r="N372" i="21"/>
  <c r="L372" i="21"/>
  <c r="U372" i="21" s="1"/>
  <c r="V371" i="21"/>
  <c r="P371" i="21"/>
  <c r="R371" i="21" s="1"/>
  <c r="T371" i="21" s="1"/>
  <c r="O371" i="21"/>
  <c r="N371" i="21"/>
  <c r="L371" i="21"/>
  <c r="U371" i="21" s="1"/>
  <c r="V370" i="21"/>
  <c r="P370" i="21"/>
  <c r="R370" i="21" s="1"/>
  <c r="T370" i="21" s="1"/>
  <c r="O370" i="21"/>
  <c r="N370" i="21"/>
  <c r="L370" i="21"/>
  <c r="U370" i="21" s="1"/>
  <c r="V369" i="21"/>
  <c r="P369" i="21"/>
  <c r="R369" i="21" s="1"/>
  <c r="T369" i="21" s="1"/>
  <c r="O369" i="21"/>
  <c r="N369" i="21"/>
  <c r="L369" i="21"/>
  <c r="U369" i="21" s="1"/>
  <c r="V368" i="21"/>
  <c r="P368" i="21"/>
  <c r="R368" i="21" s="1"/>
  <c r="T368" i="21" s="1"/>
  <c r="O368" i="21"/>
  <c r="N368" i="21"/>
  <c r="L368" i="21"/>
  <c r="U368" i="21" s="1"/>
  <c r="V367" i="21"/>
  <c r="P367" i="21"/>
  <c r="R367" i="21" s="1"/>
  <c r="T367" i="21" s="1"/>
  <c r="O367" i="21"/>
  <c r="N367" i="21"/>
  <c r="L367" i="21"/>
  <c r="U367" i="21" s="1"/>
  <c r="V366" i="21"/>
  <c r="P366" i="21"/>
  <c r="R366" i="21" s="1"/>
  <c r="T366" i="21" s="1"/>
  <c r="O366" i="21"/>
  <c r="N366" i="21"/>
  <c r="L366" i="21"/>
  <c r="U366" i="21" s="1"/>
  <c r="V365" i="21"/>
  <c r="P365" i="21"/>
  <c r="O365" i="21"/>
  <c r="N365" i="21"/>
  <c r="L365" i="21"/>
  <c r="U365" i="21" s="1"/>
  <c r="V364" i="21"/>
  <c r="P364" i="21"/>
  <c r="O364" i="21"/>
  <c r="N364" i="21"/>
  <c r="L364" i="21"/>
  <c r="U364" i="21" s="1"/>
  <c r="V363" i="21"/>
  <c r="P363" i="21"/>
  <c r="O363" i="21"/>
  <c r="N363" i="21"/>
  <c r="L363" i="21"/>
  <c r="U363" i="21" s="1"/>
  <c r="V362" i="21"/>
  <c r="P362" i="21"/>
  <c r="O362" i="21"/>
  <c r="N362" i="21"/>
  <c r="L362" i="21"/>
  <c r="U362" i="21" s="1"/>
  <c r="V361" i="21"/>
  <c r="P361" i="21"/>
  <c r="R361" i="21" s="1"/>
  <c r="T361" i="21" s="1"/>
  <c r="O361" i="21"/>
  <c r="N361" i="21"/>
  <c r="L361" i="21"/>
  <c r="U361" i="21" s="1"/>
  <c r="V360" i="21"/>
  <c r="P360" i="21"/>
  <c r="R360" i="21" s="1"/>
  <c r="T360" i="21" s="1"/>
  <c r="O360" i="21"/>
  <c r="N360" i="21"/>
  <c r="L360" i="21"/>
  <c r="U360" i="21" s="1"/>
  <c r="V359" i="21"/>
  <c r="P359" i="21"/>
  <c r="O359" i="21"/>
  <c r="N359" i="21"/>
  <c r="L359" i="21"/>
  <c r="U359" i="21" s="1"/>
  <c r="V358" i="21"/>
  <c r="P358" i="21"/>
  <c r="O358" i="21"/>
  <c r="N358" i="21"/>
  <c r="L358" i="21"/>
  <c r="U358" i="21" s="1"/>
  <c r="V357" i="21"/>
  <c r="P357" i="21"/>
  <c r="R357" i="21" s="1"/>
  <c r="T357" i="21" s="1"/>
  <c r="O357" i="21"/>
  <c r="N357" i="21"/>
  <c r="L357" i="21"/>
  <c r="U357" i="21" s="1"/>
  <c r="V356" i="21"/>
  <c r="P356" i="21"/>
  <c r="O356" i="21"/>
  <c r="N356" i="21"/>
  <c r="L356" i="21"/>
  <c r="U356" i="21" s="1"/>
  <c r="V355" i="21"/>
  <c r="P355" i="21"/>
  <c r="R355" i="21" s="1"/>
  <c r="T355" i="21" s="1"/>
  <c r="O355" i="21"/>
  <c r="N355" i="21"/>
  <c r="L355" i="21"/>
  <c r="U355" i="21" s="1"/>
  <c r="V354" i="21"/>
  <c r="P354" i="21"/>
  <c r="O354" i="21"/>
  <c r="N354" i="21"/>
  <c r="L354" i="21"/>
  <c r="U354" i="21" s="1"/>
  <c r="V353" i="21"/>
  <c r="P353" i="21"/>
  <c r="O353" i="21"/>
  <c r="N353" i="21"/>
  <c r="L353" i="21"/>
  <c r="U353" i="21" s="1"/>
  <c r="V352" i="21"/>
  <c r="P352" i="21"/>
  <c r="R352" i="21" s="1"/>
  <c r="T352" i="21" s="1"/>
  <c r="O352" i="21"/>
  <c r="N352" i="21"/>
  <c r="L352" i="21"/>
  <c r="U352" i="21" s="1"/>
  <c r="V351" i="21"/>
  <c r="P351" i="21"/>
  <c r="O351" i="21"/>
  <c r="N351" i="21"/>
  <c r="L351" i="21"/>
  <c r="U351" i="21" s="1"/>
  <c r="V350" i="21"/>
  <c r="P350" i="21"/>
  <c r="R350" i="21" s="1"/>
  <c r="T350" i="21" s="1"/>
  <c r="O350" i="21"/>
  <c r="N350" i="21"/>
  <c r="L350" i="21"/>
  <c r="U350" i="21" s="1"/>
  <c r="V349" i="21"/>
  <c r="P349" i="21"/>
  <c r="R349" i="21" s="1"/>
  <c r="T349" i="21" s="1"/>
  <c r="O349" i="21"/>
  <c r="N349" i="21"/>
  <c r="L349" i="21"/>
  <c r="V348" i="21"/>
  <c r="P348" i="21"/>
  <c r="R348" i="21" s="1"/>
  <c r="T348" i="21" s="1"/>
  <c r="O348" i="21"/>
  <c r="N348" i="21"/>
  <c r="L348" i="21"/>
  <c r="U348" i="21" s="1"/>
  <c r="V347" i="21"/>
  <c r="P347" i="21"/>
  <c r="R347" i="21" s="1"/>
  <c r="T347" i="21" s="1"/>
  <c r="O347" i="21"/>
  <c r="N347" i="21"/>
  <c r="L347" i="21"/>
  <c r="U347" i="21" s="1"/>
  <c r="V346" i="21"/>
  <c r="P346" i="21"/>
  <c r="R346" i="21" s="1"/>
  <c r="T346" i="21" s="1"/>
  <c r="O346" i="21"/>
  <c r="N346" i="21"/>
  <c r="L346" i="21"/>
  <c r="U346" i="21" s="1"/>
  <c r="V345" i="21"/>
  <c r="P345" i="21"/>
  <c r="O345" i="21"/>
  <c r="N345" i="21"/>
  <c r="L345" i="21"/>
  <c r="U345" i="21" s="1"/>
  <c r="V344" i="21"/>
  <c r="P344" i="21"/>
  <c r="R344" i="21" s="1"/>
  <c r="T344" i="21" s="1"/>
  <c r="O344" i="21"/>
  <c r="N344" i="21"/>
  <c r="L344" i="21"/>
  <c r="U344" i="21" s="1"/>
  <c r="V343" i="21"/>
  <c r="P343" i="21"/>
  <c r="R343" i="21" s="1"/>
  <c r="T343" i="21" s="1"/>
  <c r="O343" i="21"/>
  <c r="N343" i="21"/>
  <c r="L343" i="21"/>
  <c r="U343" i="21" s="1"/>
  <c r="V342" i="21"/>
  <c r="P342" i="21"/>
  <c r="R342" i="21" s="1"/>
  <c r="T342" i="21" s="1"/>
  <c r="O342" i="21"/>
  <c r="N342" i="21"/>
  <c r="L342" i="21"/>
  <c r="U342" i="21" s="1"/>
  <c r="V341" i="21"/>
  <c r="P341" i="21"/>
  <c r="R341" i="21" s="1"/>
  <c r="T341" i="21" s="1"/>
  <c r="O341" i="21"/>
  <c r="N341" i="21"/>
  <c r="L341" i="21"/>
  <c r="U341" i="21" s="1"/>
  <c r="V340" i="21"/>
  <c r="P340" i="21"/>
  <c r="O340" i="21"/>
  <c r="N340" i="21"/>
  <c r="L340" i="21"/>
  <c r="U340" i="21" s="1"/>
  <c r="V339" i="21"/>
  <c r="P339" i="21"/>
  <c r="R339" i="21" s="1"/>
  <c r="T339" i="21" s="1"/>
  <c r="O339" i="21"/>
  <c r="N339" i="21"/>
  <c r="L339" i="21"/>
  <c r="U339" i="21" s="1"/>
  <c r="V338" i="21"/>
  <c r="P338" i="21"/>
  <c r="R338" i="21" s="1"/>
  <c r="T338" i="21" s="1"/>
  <c r="O338" i="21"/>
  <c r="N338" i="21"/>
  <c r="L338" i="21"/>
  <c r="U338" i="21" s="1"/>
  <c r="V337" i="21"/>
  <c r="P337" i="21"/>
  <c r="R337" i="21" s="1"/>
  <c r="T337" i="21" s="1"/>
  <c r="O337" i="21"/>
  <c r="N337" i="21"/>
  <c r="L337" i="21"/>
  <c r="U337" i="21" s="1"/>
  <c r="V336" i="21"/>
  <c r="P336" i="21"/>
  <c r="O336" i="21"/>
  <c r="N336" i="21"/>
  <c r="L336" i="21"/>
  <c r="U336" i="21" s="1"/>
  <c r="V335" i="21"/>
  <c r="P335" i="21"/>
  <c r="R335" i="21" s="1"/>
  <c r="T335" i="21" s="1"/>
  <c r="O335" i="21"/>
  <c r="N335" i="21"/>
  <c r="L335" i="21"/>
  <c r="U335" i="21" s="1"/>
  <c r="V334" i="21"/>
  <c r="P334" i="21"/>
  <c r="R334" i="21" s="1"/>
  <c r="T334" i="21" s="1"/>
  <c r="O334" i="21"/>
  <c r="N334" i="21"/>
  <c r="L334" i="21"/>
  <c r="U334" i="21" s="1"/>
  <c r="V333" i="21"/>
  <c r="P333" i="21"/>
  <c r="R333" i="21" s="1"/>
  <c r="T333" i="21" s="1"/>
  <c r="O333" i="21"/>
  <c r="N333" i="21"/>
  <c r="L333" i="21"/>
  <c r="U333" i="21" s="1"/>
  <c r="V332" i="21"/>
  <c r="P332" i="21"/>
  <c r="R332" i="21" s="1"/>
  <c r="T332" i="21" s="1"/>
  <c r="O332" i="21"/>
  <c r="N332" i="21"/>
  <c r="L332" i="21"/>
  <c r="U332" i="21" s="1"/>
  <c r="V331" i="21"/>
  <c r="P331" i="21"/>
  <c r="O331" i="21"/>
  <c r="N331" i="21"/>
  <c r="L331" i="21"/>
  <c r="U331" i="21" s="1"/>
  <c r="V330" i="21"/>
  <c r="P330" i="21"/>
  <c r="R330" i="21" s="1"/>
  <c r="T330" i="21" s="1"/>
  <c r="O330" i="21"/>
  <c r="N330" i="21"/>
  <c r="L330" i="21"/>
  <c r="U330" i="21" s="1"/>
  <c r="V329" i="21"/>
  <c r="P329" i="21"/>
  <c r="O329" i="21"/>
  <c r="N329" i="21"/>
  <c r="L329" i="21"/>
  <c r="U329" i="21" s="1"/>
  <c r="V328" i="21"/>
  <c r="P328" i="21"/>
  <c r="R328" i="21" s="1"/>
  <c r="T328" i="21" s="1"/>
  <c r="O328" i="21"/>
  <c r="N328" i="21"/>
  <c r="L328" i="21"/>
  <c r="U328" i="21" s="1"/>
  <c r="V327" i="21"/>
  <c r="P327" i="21"/>
  <c r="O327" i="21"/>
  <c r="N327" i="21"/>
  <c r="L327" i="21"/>
  <c r="U327" i="21" s="1"/>
  <c r="V326" i="21"/>
  <c r="P326" i="21"/>
  <c r="R326" i="21" s="1"/>
  <c r="T326" i="21" s="1"/>
  <c r="O326" i="21"/>
  <c r="N326" i="21"/>
  <c r="L326" i="21"/>
  <c r="U326" i="21" s="1"/>
  <c r="V325" i="21"/>
  <c r="P325" i="21"/>
  <c r="R325" i="21" s="1"/>
  <c r="T325" i="21" s="1"/>
  <c r="O325" i="21"/>
  <c r="N325" i="21"/>
  <c r="L325" i="21"/>
  <c r="U325" i="21" s="1"/>
  <c r="V324" i="21"/>
  <c r="P324" i="21"/>
  <c r="R324" i="21" s="1"/>
  <c r="T324" i="21" s="1"/>
  <c r="O324" i="21"/>
  <c r="N324" i="21"/>
  <c r="L324" i="21"/>
  <c r="U324" i="21" s="1"/>
  <c r="V323" i="21"/>
  <c r="P323" i="21"/>
  <c r="R323" i="21" s="1"/>
  <c r="T323" i="21" s="1"/>
  <c r="O323" i="21"/>
  <c r="N323" i="21"/>
  <c r="L323" i="21"/>
  <c r="U323" i="21" s="1"/>
  <c r="V322" i="21"/>
  <c r="P322" i="21"/>
  <c r="R322" i="21" s="1"/>
  <c r="T322" i="21" s="1"/>
  <c r="O322" i="21"/>
  <c r="N322" i="21"/>
  <c r="L322" i="21"/>
  <c r="U322" i="21" s="1"/>
  <c r="V321" i="21"/>
  <c r="P321" i="21"/>
  <c r="R321" i="21" s="1"/>
  <c r="T321" i="21" s="1"/>
  <c r="O321" i="21"/>
  <c r="N321" i="21"/>
  <c r="L321" i="21"/>
  <c r="U321" i="21" s="1"/>
  <c r="V320" i="21"/>
  <c r="P320" i="21"/>
  <c r="R320" i="21" s="1"/>
  <c r="T320" i="21" s="1"/>
  <c r="O320" i="21"/>
  <c r="N320" i="21"/>
  <c r="L320" i="21"/>
  <c r="U320" i="21" s="1"/>
  <c r="V319" i="21"/>
  <c r="P319" i="21"/>
  <c r="R319" i="21" s="1"/>
  <c r="T319" i="21" s="1"/>
  <c r="O319" i="21"/>
  <c r="N319" i="21"/>
  <c r="L319" i="21"/>
  <c r="U319" i="21" s="1"/>
  <c r="V318" i="21"/>
  <c r="P318" i="21"/>
  <c r="R318" i="21" s="1"/>
  <c r="T318" i="21" s="1"/>
  <c r="O318" i="21"/>
  <c r="N318" i="21"/>
  <c r="L318" i="21"/>
  <c r="U318" i="21" s="1"/>
  <c r="V317" i="21"/>
  <c r="P317" i="21"/>
  <c r="R317" i="21" s="1"/>
  <c r="T317" i="21" s="1"/>
  <c r="O317" i="21"/>
  <c r="N317" i="21"/>
  <c r="L317" i="21"/>
  <c r="U317" i="21" s="1"/>
  <c r="V316" i="21"/>
  <c r="P316" i="21"/>
  <c r="O316" i="21"/>
  <c r="N316" i="21"/>
  <c r="L316" i="21"/>
  <c r="U316" i="21" s="1"/>
  <c r="V315" i="21"/>
  <c r="P315" i="21"/>
  <c r="R315" i="21" s="1"/>
  <c r="T315" i="21" s="1"/>
  <c r="O315" i="21"/>
  <c r="N315" i="21"/>
  <c r="L315" i="21"/>
  <c r="U315" i="21" s="1"/>
  <c r="V314" i="21"/>
  <c r="P314" i="21"/>
  <c r="R314" i="21" s="1"/>
  <c r="T314" i="21" s="1"/>
  <c r="O314" i="21"/>
  <c r="N314" i="21"/>
  <c r="L314" i="21"/>
  <c r="U314" i="21" s="1"/>
  <c r="V313" i="21"/>
  <c r="P313" i="21"/>
  <c r="R313" i="21" s="1"/>
  <c r="T313" i="21" s="1"/>
  <c r="O313" i="21"/>
  <c r="N313" i="21"/>
  <c r="L313" i="21"/>
  <c r="U313" i="21" s="1"/>
  <c r="V312" i="21"/>
  <c r="P312" i="21"/>
  <c r="R312" i="21" s="1"/>
  <c r="T312" i="21" s="1"/>
  <c r="O312" i="21"/>
  <c r="N312" i="21"/>
  <c r="L312" i="21"/>
  <c r="U312" i="21" s="1"/>
  <c r="V311" i="21"/>
  <c r="P311" i="21"/>
  <c r="O311" i="21"/>
  <c r="N311" i="21"/>
  <c r="L311" i="21"/>
  <c r="U311" i="21" s="1"/>
  <c r="V310" i="21"/>
  <c r="P310" i="21"/>
  <c r="R310" i="21" s="1"/>
  <c r="T310" i="21" s="1"/>
  <c r="O310" i="21"/>
  <c r="N310" i="21"/>
  <c r="L310" i="21"/>
  <c r="U310" i="21" s="1"/>
  <c r="V309" i="21"/>
  <c r="P309" i="21"/>
  <c r="R309" i="21" s="1"/>
  <c r="T309" i="21" s="1"/>
  <c r="O309" i="21"/>
  <c r="N309" i="21"/>
  <c r="L309" i="21"/>
  <c r="U309" i="21" s="1"/>
  <c r="V308" i="21"/>
  <c r="P308" i="21"/>
  <c r="R308" i="21" s="1"/>
  <c r="T308" i="21" s="1"/>
  <c r="O308" i="21"/>
  <c r="N308" i="21"/>
  <c r="L308" i="21"/>
  <c r="U308" i="21" s="1"/>
  <c r="V307" i="21"/>
  <c r="P307" i="21"/>
  <c r="R307" i="21" s="1"/>
  <c r="T307" i="21" s="1"/>
  <c r="O307" i="21"/>
  <c r="N307" i="21"/>
  <c r="L307" i="21"/>
  <c r="U307" i="21" s="1"/>
  <c r="V306" i="21"/>
  <c r="P306" i="21"/>
  <c r="R306" i="21" s="1"/>
  <c r="T306" i="21" s="1"/>
  <c r="O306" i="21"/>
  <c r="N306" i="21"/>
  <c r="L306" i="21"/>
  <c r="U306" i="21" s="1"/>
  <c r="V305" i="21"/>
  <c r="P305" i="21"/>
  <c r="R305" i="21" s="1"/>
  <c r="T305" i="21" s="1"/>
  <c r="O305" i="21"/>
  <c r="N305" i="21"/>
  <c r="L305" i="21"/>
  <c r="U305" i="21" s="1"/>
  <c r="V304" i="21"/>
  <c r="P304" i="21"/>
  <c r="R304" i="21" s="1"/>
  <c r="T304" i="21" s="1"/>
  <c r="O304" i="21"/>
  <c r="N304" i="21"/>
  <c r="L304" i="21"/>
  <c r="U304" i="21" s="1"/>
  <c r="V303" i="21"/>
  <c r="P303" i="21"/>
  <c r="R303" i="21" s="1"/>
  <c r="T303" i="21" s="1"/>
  <c r="O303" i="21"/>
  <c r="N303" i="21"/>
  <c r="L303" i="21"/>
  <c r="U303" i="21" s="1"/>
  <c r="V302" i="21"/>
  <c r="P302" i="21"/>
  <c r="R302" i="21" s="1"/>
  <c r="T302" i="21" s="1"/>
  <c r="O302" i="21"/>
  <c r="N302" i="21"/>
  <c r="L302" i="21"/>
  <c r="U302" i="21" s="1"/>
  <c r="V301" i="21"/>
  <c r="P301" i="21"/>
  <c r="R301" i="21" s="1"/>
  <c r="T301" i="21" s="1"/>
  <c r="O301" i="21"/>
  <c r="N301" i="21"/>
  <c r="L301" i="21"/>
  <c r="U301" i="21" s="1"/>
  <c r="V300" i="21"/>
  <c r="P300" i="21"/>
  <c r="R300" i="21" s="1"/>
  <c r="T300" i="21" s="1"/>
  <c r="O300" i="21"/>
  <c r="N300" i="21"/>
  <c r="L300" i="21"/>
  <c r="U300" i="21" s="1"/>
  <c r="V299" i="21"/>
  <c r="P299" i="21"/>
  <c r="R299" i="21" s="1"/>
  <c r="T299" i="21" s="1"/>
  <c r="O299" i="21"/>
  <c r="N299" i="21"/>
  <c r="L299" i="21"/>
  <c r="U299" i="21" s="1"/>
  <c r="V298" i="21"/>
  <c r="P298" i="21"/>
  <c r="R298" i="21" s="1"/>
  <c r="T298" i="21" s="1"/>
  <c r="O298" i="21"/>
  <c r="N298" i="21"/>
  <c r="L298" i="21"/>
  <c r="U298" i="21" s="1"/>
  <c r="V297" i="21"/>
  <c r="P297" i="21"/>
  <c r="O297" i="21"/>
  <c r="N297" i="21"/>
  <c r="L297" i="21"/>
  <c r="U297" i="21" s="1"/>
  <c r="V296" i="21"/>
  <c r="P296" i="21"/>
  <c r="O296" i="21"/>
  <c r="N296" i="21"/>
  <c r="L296" i="21"/>
  <c r="U296" i="21" s="1"/>
  <c r="V295" i="21"/>
  <c r="P295" i="21"/>
  <c r="R295" i="21" s="1"/>
  <c r="T295" i="21" s="1"/>
  <c r="O295" i="21"/>
  <c r="N295" i="21"/>
  <c r="L295" i="21"/>
  <c r="U295" i="21" s="1"/>
  <c r="V294" i="21"/>
  <c r="P294" i="21"/>
  <c r="R294" i="21" s="1"/>
  <c r="T294" i="21" s="1"/>
  <c r="O294" i="21"/>
  <c r="N294" i="21"/>
  <c r="L294" i="21"/>
  <c r="U294" i="21" s="1"/>
  <c r="V293" i="21"/>
  <c r="P293" i="21"/>
  <c r="R293" i="21" s="1"/>
  <c r="T293" i="21" s="1"/>
  <c r="O293" i="21"/>
  <c r="N293" i="21"/>
  <c r="L293" i="21"/>
  <c r="U293" i="21" s="1"/>
  <c r="V292" i="21"/>
  <c r="P292" i="21"/>
  <c r="O292" i="21"/>
  <c r="N292" i="21"/>
  <c r="L292" i="21"/>
  <c r="U292" i="21" s="1"/>
  <c r="V291" i="21"/>
  <c r="P291" i="21"/>
  <c r="O291" i="21"/>
  <c r="N291" i="21"/>
  <c r="L291" i="21"/>
  <c r="U291" i="21" s="1"/>
  <c r="V290" i="21"/>
  <c r="P290" i="21"/>
  <c r="R290" i="21" s="1"/>
  <c r="T290" i="21" s="1"/>
  <c r="O290" i="21"/>
  <c r="N290" i="21"/>
  <c r="L290" i="21"/>
  <c r="U290" i="21" s="1"/>
  <c r="V289" i="21"/>
  <c r="P289" i="21"/>
  <c r="O289" i="21"/>
  <c r="N289" i="21"/>
  <c r="L289" i="21"/>
  <c r="U289" i="21" s="1"/>
  <c r="V288" i="21"/>
  <c r="P288" i="21"/>
  <c r="R288" i="21" s="1"/>
  <c r="T288" i="21" s="1"/>
  <c r="O288" i="21"/>
  <c r="N288" i="21"/>
  <c r="L288" i="21"/>
  <c r="U288" i="21" s="1"/>
  <c r="V287" i="21"/>
  <c r="P287" i="21"/>
  <c r="R287" i="21" s="1"/>
  <c r="T287" i="21" s="1"/>
  <c r="O287" i="21"/>
  <c r="N287" i="21"/>
  <c r="L287" i="21"/>
  <c r="U287" i="21" s="1"/>
  <c r="V286" i="21"/>
  <c r="P286" i="21"/>
  <c r="R286" i="21" s="1"/>
  <c r="T286" i="21" s="1"/>
  <c r="O286" i="21"/>
  <c r="N286" i="21"/>
  <c r="L286" i="21"/>
  <c r="U286" i="21" s="1"/>
  <c r="V285" i="21"/>
  <c r="P285" i="21"/>
  <c r="O285" i="21"/>
  <c r="N285" i="21"/>
  <c r="L285" i="21"/>
  <c r="U285" i="21" s="1"/>
  <c r="V284" i="21"/>
  <c r="P284" i="21"/>
  <c r="O284" i="21"/>
  <c r="N284" i="21"/>
  <c r="L284" i="21"/>
  <c r="U284" i="21" s="1"/>
  <c r="V283" i="21"/>
  <c r="P283" i="21"/>
  <c r="R283" i="21" s="1"/>
  <c r="T283" i="21" s="1"/>
  <c r="O283" i="21"/>
  <c r="N283" i="21"/>
  <c r="L283" i="21"/>
  <c r="U283" i="21" s="1"/>
  <c r="V282" i="21"/>
  <c r="P282" i="21"/>
  <c r="R282" i="21" s="1"/>
  <c r="T282" i="21" s="1"/>
  <c r="O282" i="21"/>
  <c r="N282" i="21"/>
  <c r="L282" i="21"/>
  <c r="U282" i="21" s="1"/>
  <c r="V281" i="21"/>
  <c r="P281" i="21"/>
  <c r="R281" i="21" s="1"/>
  <c r="T281" i="21" s="1"/>
  <c r="O281" i="21"/>
  <c r="N281" i="21"/>
  <c r="L281" i="21"/>
  <c r="U281" i="21" s="1"/>
  <c r="V280" i="21"/>
  <c r="P280" i="21"/>
  <c r="O280" i="21"/>
  <c r="N280" i="21"/>
  <c r="L280" i="21"/>
  <c r="U280" i="21" s="1"/>
  <c r="V279" i="21"/>
  <c r="P279" i="21"/>
  <c r="O279" i="21"/>
  <c r="N279" i="21"/>
  <c r="L279" i="21"/>
  <c r="U279" i="21" s="1"/>
  <c r="V278" i="21"/>
  <c r="P278" i="21"/>
  <c r="R278" i="21" s="1"/>
  <c r="T278" i="21" s="1"/>
  <c r="O278" i="21"/>
  <c r="N278" i="21"/>
  <c r="L278" i="21"/>
  <c r="U278" i="21" s="1"/>
  <c r="V277" i="21"/>
  <c r="P277" i="21"/>
  <c r="R277" i="21" s="1"/>
  <c r="T277" i="21" s="1"/>
  <c r="O277" i="21"/>
  <c r="N277" i="21"/>
  <c r="L277" i="21"/>
  <c r="U277" i="21" s="1"/>
  <c r="V276" i="21"/>
  <c r="P276" i="21"/>
  <c r="R276" i="21" s="1"/>
  <c r="T276" i="21" s="1"/>
  <c r="O276" i="21"/>
  <c r="N276" i="21"/>
  <c r="L276" i="21"/>
  <c r="U276" i="21" s="1"/>
  <c r="V275" i="21"/>
  <c r="P275" i="21"/>
  <c r="R275" i="21" s="1"/>
  <c r="T275" i="21" s="1"/>
  <c r="O275" i="21"/>
  <c r="N275" i="21"/>
  <c r="L275" i="21"/>
  <c r="U275" i="21" s="1"/>
  <c r="V274" i="21"/>
  <c r="P274" i="21"/>
  <c r="R274" i="21" s="1"/>
  <c r="T274" i="21" s="1"/>
  <c r="O274" i="21"/>
  <c r="N274" i="21"/>
  <c r="L274" i="21"/>
  <c r="U274" i="21" s="1"/>
  <c r="V273" i="21"/>
  <c r="P273" i="21"/>
  <c r="R273" i="21" s="1"/>
  <c r="T273" i="21" s="1"/>
  <c r="O273" i="21"/>
  <c r="N273" i="21"/>
  <c r="L273" i="21"/>
  <c r="U273" i="21" s="1"/>
  <c r="V272" i="21"/>
  <c r="P272" i="21"/>
  <c r="R272" i="21" s="1"/>
  <c r="T272" i="21" s="1"/>
  <c r="O272" i="21"/>
  <c r="N272" i="21"/>
  <c r="L272" i="21"/>
  <c r="U272" i="21" s="1"/>
  <c r="V271" i="21"/>
  <c r="P271" i="21"/>
  <c r="O271" i="21"/>
  <c r="N271" i="21"/>
  <c r="L271" i="21"/>
  <c r="U271" i="21" s="1"/>
  <c r="V270" i="21"/>
  <c r="P270" i="21"/>
  <c r="R270" i="21" s="1"/>
  <c r="T270" i="21" s="1"/>
  <c r="O270" i="21"/>
  <c r="N270" i="21"/>
  <c r="L270" i="21"/>
  <c r="U270" i="21" s="1"/>
  <c r="V269" i="21"/>
  <c r="P269" i="21"/>
  <c r="R269" i="21" s="1"/>
  <c r="T269" i="21" s="1"/>
  <c r="O269" i="21"/>
  <c r="N269" i="21"/>
  <c r="L269" i="21"/>
  <c r="U269" i="21" s="1"/>
  <c r="V268" i="21"/>
  <c r="P268" i="21"/>
  <c r="R268" i="21" s="1"/>
  <c r="T268" i="21" s="1"/>
  <c r="O268" i="21"/>
  <c r="N268" i="21"/>
  <c r="L268" i="21"/>
  <c r="U268" i="21" s="1"/>
  <c r="V267" i="21"/>
  <c r="P267" i="21"/>
  <c r="R267" i="21" s="1"/>
  <c r="T267" i="21" s="1"/>
  <c r="O267" i="21"/>
  <c r="N267" i="21"/>
  <c r="L267" i="21"/>
  <c r="U267" i="21" s="1"/>
  <c r="V266" i="21"/>
  <c r="P266" i="21"/>
  <c r="R266" i="21" s="1"/>
  <c r="T266" i="21" s="1"/>
  <c r="O266" i="21"/>
  <c r="N266" i="21"/>
  <c r="L266" i="21"/>
  <c r="U266" i="21" s="1"/>
  <c r="V265" i="21"/>
  <c r="P265" i="21"/>
  <c r="R265" i="21" s="1"/>
  <c r="T265" i="21" s="1"/>
  <c r="O265" i="21"/>
  <c r="N265" i="21"/>
  <c r="L265" i="21"/>
  <c r="U265" i="21" s="1"/>
  <c r="V264" i="21"/>
  <c r="P264" i="21"/>
  <c r="O264" i="21"/>
  <c r="N264" i="21"/>
  <c r="L264" i="21"/>
  <c r="U264" i="21" s="1"/>
  <c r="V263" i="21"/>
  <c r="P263" i="21"/>
  <c r="R263" i="21" s="1"/>
  <c r="T263" i="21" s="1"/>
  <c r="O263" i="21"/>
  <c r="N263" i="21"/>
  <c r="L263" i="21"/>
  <c r="U263" i="21" s="1"/>
  <c r="V262" i="21"/>
  <c r="P262" i="21"/>
  <c r="R262" i="21" s="1"/>
  <c r="T262" i="21" s="1"/>
  <c r="O262" i="21"/>
  <c r="N262" i="21"/>
  <c r="L262" i="21"/>
  <c r="U262" i="21" s="1"/>
  <c r="V261" i="21"/>
  <c r="P261" i="21"/>
  <c r="R261" i="21" s="1"/>
  <c r="T261" i="21" s="1"/>
  <c r="O261" i="21"/>
  <c r="N261" i="21"/>
  <c r="L261" i="21"/>
  <c r="U261" i="21" s="1"/>
  <c r="V260" i="21"/>
  <c r="P260" i="21"/>
  <c r="R260" i="21" s="1"/>
  <c r="T260" i="21" s="1"/>
  <c r="O260" i="21"/>
  <c r="N260" i="21"/>
  <c r="L260" i="21"/>
  <c r="U260" i="21" s="1"/>
  <c r="V259" i="21"/>
  <c r="P259" i="21"/>
  <c r="O259" i="21"/>
  <c r="N259" i="21"/>
  <c r="L259" i="21"/>
  <c r="U259" i="21" s="1"/>
  <c r="V258" i="21"/>
  <c r="P258" i="21"/>
  <c r="R258" i="21" s="1"/>
  <c r="T258" i="21" s="1"/>
  <c r="O258" i="21"/>
  <c r="N258" i="21"/>
  <c r="L258" i="21"/>
  <c r="U258" i="21" s="1"/>
  <c r="V257" i="21"/>
  <c r="P257" i="21"/>
  <c r="O257" i="21"/>
  <c r="N257" i="21"/>
  <c r="L257" i="21"/>
  <c r="U257" i="21" s="1"/>
  <c r="V256" i="21"/>
  <c r="P256" i="21"/>
  <c r="R256" i="21" s="1"/>
  <c r="T256" i="21" s="1"/>
  <c r="O256" i="21"/>
  <c r="N256" i="21"/>
  <c r="L256" i="21"/>
  <c r="U256" i="21" s="1"/>
  <c r="V255" i="21"/>
  <c r="P255" i="21"/>
  <c r="O255" i="21"/>
  <c r="N255" i="21"/>
  <c r="L255" i="21"/>
  <c r="U255" i="21" s="1"/>
  <c r="V254" i="21"/>
  <c r="P254" i="21"/>
  <c r="R254" i="21" s="1"/>
  <c r="T254" i="21" s="1"/>
  <c r="O254" i="21"/>
  <c r="N254" i="21"/>
  <c r="L254" i="21"/>
  <c r="U254" i="21" s="1"/>
  <c r="V253" i="21"/>
  <c r="P253" i="21"/>
  <c r="R253" i="21" s="1"/>
  <c r="T253" i="21" s="1"/>
  <c r="O253" i="21"/>
  <c r="N253" i="21"/>
  <c r="L253" i="21"/>
  <c r="U253" i="21" s="1"/>
  <c r="V252" i="21"/>
  <c r="P252" i="21"/>
  <c r="R252" i="21" s="1"/>
  <c r="T252" i="21" s="1"/>
  <c r="O252" i="21"/>
  <c r="N252" i="21"/>
  <c r="L252" i="21"/>
  <c r="U252" i="21" s="1"/>
  <c r="V251" i="21"/>
  <c r="P251" i="21"/>
  <c r="O251" i="21"/>
  <c r="N251" i="21"/>
  <c r="L251" i="21"/>
  <c r="U251" i="21" s="1"/>
  <c r="V250" i="21"/>
  <c r="P250" i="21"/>
  <c r="R250" i="21" s="1"/>
  <c r="T250" i="21" s="1"/>
  <c r="O250" i="21"/>
  <c r="N250" i="21"/>
  <c r="L250" i="21"/>
  <c r="U250" i="21" s="1"/>
  <c r="V249" i="21"/>
  <c r="P249" i="21"/>
  <c r="R249" i="21" s="1"/>
  <c r="T249" i="21" s="1"/>
  <c r="O249" i="21"/>
  <c r="N249" i="21"/>
  <c r="L249" i="21"/>
  <c r="U249" i="21" s="1"/>
  <c r="V248" i="21"/>
  <c r="P248" i="21"/>
  <c r="R248" i="21" s="1"/>
  <c r="T248" i="21" s="1"/>
  <c r="O248" i="21"/>
  <c r="N248" i="21"/>
  <c r="L248" i="21"/>
  <c r="U248" i="21" s="1"/>
  <c r="V247" i="21"/>
  <c r="P247" i="21"/>
  <c r="R247" i="21" s="1"/>
  <c r="T247" i="21" s="1"/>
  <c r="O247" i="21"/>
  <c r="N247" i="21"/>
  <c r="L247" i="21"/>
  <c r="U247" i="21" s="1"/>
  <c r="V246" i="21"/>
  <c r="P246" i="21"/>
  <c r="R246" i="21" s="1"/>
  <c r="T246" i="21" s="1"/>
  <c r="O246" i="21"/>
  <c r="N246" i="21"/>
  <c r="L246" i="21"/>
  <c r="U246" i="21" s="1"/>
  <c r="V245" i="21"/>
  <c r="P245" i="21"/>
  <c r="O245" i="21"/>
  <c r="N245" i="21"/>
  <c r="L245" i="21"/>
  <c r="U245" i="21" s="1"/>
  <c r="V244" i="21"/>
  <c r="P244" i="21"/>
  <c r="R244" i="21" s="1"/>
  <c r="T244" i="21" s="1"/>
  <c r="O244" i="21"/>
  <c r="N244" i="21"/>
  <c r="L244" i="21"/>
  <c r="U244" i="21" s="1"/>
  <c r="V243" i="21"/>
  <c r="P243" i="21"/>
  <c r="R243" i="21" s="1"/>
  <c r="T243" i="21" s="1"/>
  <c r="O243" i="21"/>
  <c r="N243" i="21"/>
  <c r="L243" i="21"/>
  <c r="U243" i="21" s="1"/>
  <c r="V242" i="21"/>
  <c r="P242" i="21"/>
  <c r="R242" i="21" s="1"/>
  <c r="T242" i="21" s="1"/>
  <c r="O242" i="21"/>
  <c r="N242" i="21"/>
  <c r="L242" i="21"/>
  <c r="U242" i="21" s="1"/>
  <c r="V241" i="21"/>
  <c r="P241" i="21"/>
  <c r="R241" i="21" s="1"/>
  <c r="T241" i="21" s="1"/>
  <c r="O241" i="21"/>
  <c r="N241" i="21"/>
  <c r="L241" i="21"/>
  <c r="U241" i="21" s="1"/>
  <c r="V240" i="21"/>
  <c r="P240" i="21"/>
  <c r="O240" i="21"/>
  <c r="N240" i="21"/>
  <c r="L240" i="21"/>
  <c r="U240" i="21" s="1"/>
  <c r="V239" i="21"/>
  <c r="P239" i="21"/>
  <c r="R239" i="21" s="1"/>
  <c r="T239" i="21" s="1"/>
  <c r="O239" i="21"/>
  <c r="N239" i="21"/>
  <c r="L239" i="21"/>
  <c r="U239" i="21" s="1"/>
  <c r="V238" i="21"/>
  <c r="P238" i="21"/>
  <c r="R238" i="21" s="1"/>
  <c r="T238" i="21" s="1"/>
  <c r="O238" i="21"/>
  <c r="N238" i="21"/>
  <c r="L238" i="21"/>
  <c r="U238" i="21" s="1"/>
  <c r="V237" i="21"/>
  <c r="P237" i="21"/>
  <c r="O237" i="21"/>
  <c r="N237" i="21"/>
  <c r="L237" i="21"/>
  <c r="U237" i="21" s="1"/>
  <c r="V236" i="21"/>
  <c r="P236" i="21"/>
  <c r="O236" i="21"/>
  <c r="N236" i="21"/>
  <c r="L236" i="21"/>
  <c r="U236" i="21" s="1"/>
  <c r="V235" i="21"/>
  <c r="P235" i="21"/>
  <c r="R235" i="21" s="1"/>
  <c r="T235" i="21" s="1"/>
  <c r="O235" i="21"/>
  <c r="N235" i="21"/>
  <c r="L235" i="21"/>
  <c r="U235" i="21" s="1"/>
  <c r="V234" i="21"/>
  <c r="P234" i="21"/>
  <c r="R234" i="21" s="1"/>
  <c r="T234" i="21" s="1"/>
  <c r="O234" i="21"/>
  <c r="N234" i="21"/>
  <c r="L234" i="21"/>
  <c r="U234" i="21" s="1"/>
  <c r="V233" i="21"/>
  <c r="P233" i="21"/>
  <c r="R233" i="21" s="1"/>
  <c r="T233" i="21" s="1"/>
  <c r="O233" i="21"/>
  <c r="N233" i="21"/>
  <c r="L233" i="21"/>
  <c r="U233" i="21" s="1"/>
  <c r="V232" i="21"/>
  <c r="P232" i="21"/>
  <c r="R232" i="21" s="1"/>
  <c r="T232" i="21" s="1"/>
  <c r="O232" i="21"/>
  <c r="N232" i="21"/>
  <c r="L232" i="21"/>
  <c r="U232" i="21" s="1"/>
  <c r="V231" i="21"/>
  <c r="P231" i="21"/>
  <c r="R231" i="21" s="1"/>
  <c r="T231" i="21" s="1"/>
  <c r="O231" i="21"/>
  <c r="N231" i="21"/>
  <c r="L231" i="21"/>
  <c r="U231" i="21" s="1"/>
  <c r="V230" i="21"/>
  <c r="P230" i="21"/>
  <c r="O230" i="21"/>
  <c r="N230" i="21"/>
  <c r="L230" i="21"/>
  <c r="U230" i="21" s="1"/>
  <c r="V229" i="21"/>
  <c r="P229" i="21"/>
  <c r="R229" i="21" s="1"/>
  <c r="T229" i="21" s="1"/>
  <c r="O229" i="21"/>
  <c r="N229" i="21"/>
  <c r="L229" i="21"/>
  <c r="U229" i="21" s="1"/>
  <c r="V228" i="21"/>
  <c r="P228" i="21"/>
  <c r="R228" i="21" s="1"/>
  <c r="T228" i="21" s="1"/>
  <c r="O228" i="21"/>
  <c r="N228" i="21"/>
  <c r="L228" i="21"/>
  <c r="U228" i="21" s="1"/>
  <c r="V227" i="21"/>
  <c r="P227" i="21"/>
  <c r="R227" i="21" s="1"/>
  <c r="T227" i="21" s="1"/>
  <c r="O227" i="21"/>
  <c r="N227" i="21"/>
  <c r="L227" i="21"/>
  <c r="U227" i="21" s="1"/>
  <c r="V226" i="21"/>
  <c r="P226" i="21"/>
  <c r="R226" i="21" s="1"/>
  <c r="T226" i="21" s="1"/>
  <c r="O226" i="21"/>
  <c r="N226" i="21"/>
  <c r="L226" i="21"/>
  <c r="U226" i="21" s="1"/>
  <c r="V225" i="21"/>
  <c r="P225" i="21"/>
  <c r="R225" i="21" s="1"/>
  <c r="T225" i="21" s="1"/>
  <c r="O225" i="21"/>
  <c r="N225" i="21"/>
  <c r="L225" i="21"/>
  <c r="U225" i="21" s="1"/>
  <c r="V224" i="21"/>
  <c r="P224" i="21"/>
  <c r="R224" i="21" s="1"/>
  <c r="T224" i="21" s="1"/>
  <c r="O224" i="21"/>
  <c r="N224" i="21"/>
  <c r="L224" i="21"/>
  <c r="U224" i="21" s="1"/>
  <c r="V223" i="21"/>
  <c r="P223" i="21"/>
  <c r="R223" i="21" s="1"/>
  <c r="T223" i="21" s="1"/>
  <c r="O223" i="21"/>
  <c r="N223" i="21"/>
  <c r="L223" i="21"/>
  <c r="U223" i="21" s="1"/>
  <c r="V222" i="21"/>
  <c r="P222" i="21"/>
  <c r="R222" i="21" s="1"/>
  <c r="T222" i="21" s="1"/>
  <c r="O222" i="21"/>
  <c r="N222" i="21"/>
  <c r="L222" i="21"/>
  <c r="U222" i="21" s="1"/>
  <c r="V221" i="21"/>
  <c r="P221" i="21"/>
  <c r="R221" i="21" s="1"/>
  <c r="T221" i="21" s="1"/>
  <c r="O221" i="21"/>
  <c r="N221" i="21"/>
  <c r="L221" i="21"/>
  <c r="U221" i="21" s="1"/>
  <c r="V220" i="21"/>
  <c r="P220" i="21"/>
  <c r="R220" i="21" s="1"/>
  <c r="T220" i="21" s="1"/>
  <c r="O220" i="21"/>
  <c r="N220" i="21"/>
  <c r="L220" i="21"/>
  <c r="U220" i="21" s="1"/>
  <c r="V219" i="21"/>
  <c r="P219" i="21"/>
  <c r="R219" i="21" s="1"/>
  <c r="T219" i="21" s="1"/>
  <c r="O219" i="21"/>
  <c r="N219" i="21"/>
  <c r="L219" i="21"/>
  <c r="U219" i="21" s="1"/>
  <c r="V218" i="21"/>
  <c r="P218" i="21"/>
  <c r="R218" i="21" s="1"/>
  <c r="T218" i="21" s="1"/>
  <c r="O218" i="21"/>
  <c r="N218" i="21"/>
  <c r="L218" i="21"/>
  <c r="U218" i="21" s="1"/>
  <c r="V217" i="21"/>
  <c r="P217" i="21"/>
  <c r="O217" i="21"/>
  <c r="N217" i="21"/>
  <c r="L217" i="21"/>
  <c r="U217" i="21" s="1"/>
  <c r="V216" i="21"/>
  <c r="P216" i="21"/>
  <c r="O216" i="21"/>
  <c r="N216" i="21"/>
  <c r="L216" i="21"/>
  <c r="U216" i="21" s="1"/>
  <c r="V215" i="21"/>
  <c r="P215" i="21"/>
  <c r="O215" i="21"/>
  <c r="N215" i="21"/>
  <c r="L215" i="21"/>
  <c r="U215" i="21" s="1"/>
  <c r="V214" i="21"/>
  <c r="P214" i="21"/>
  <c r="O214" i="21"/>
  <c r="N214" i="21"/>
  <c r="L214" i="21"/>
  <c r="U214" i="21" s="1"/>
  <c r="V213" i="21"/>
  <c r="P213" i="21"/>
  <c r="O213" i="21"/>
  <c r="N213" i="21"/>
  <c r="L213" i="21"/>
  <c r="U213" i="21" s="1"/>
  <c r="V212" i="21"/>
  <c r="P212" i="21"/>
  <c r="O212" i="21"/>
  <c r="N212" i="21"/>
  <c r="L212" i="21"/>
  <c r="U212" i="21" s="1"/>
  <c r="V211" i="21"/>
  <c r="P211" i="21"/>
  <c r="R211" i="21" s="1"/>
  <c r="T211" i="21" s="1"/>
  <c r="O211" i="21"/>
  <c r="N211" i="21"/>
  <c r="L211" i="21"/>
  <c r="U211" i="21" s="1"/>
  <c r="V210" i="21"/>
  <c r="P210" i="21"/>
  <c r="O210" i="21"/>
  <c r="N210" i="21"/>
  <c r="L210" i="21"/>
  <c r="U210" i="21" s="1"/>
  <c r="V209" i="21"/>
  <c r="P209" i="21"/>
  <c r="R209" i="21" s="1"/>
  <c r="T209" i="21" s="1"/>
  <c r="O209" i="21"/>
  <c r="N209" i="21"/>
  <c r="L209" i="21"/>
  <c r="U209" i="21" s="1"/>
  <c r="V208" i="21"/>
  <c r="P208" i="21"/>
  <c r="R208" i="21" s="1"/>
  <c r="T208" i="21" s="1"/>
  <c r="O208" i="21"/>
  <c r="N208" i="21"/>
  <c r="L208" i="21"/>
  <c r="U208" i="21" s="1"/>
  <c r="V207" i="21"/>
  <c r="P207" i="21"/>
  <c r="R207" i="21" s="1"/>
  <c r="T207" i="21" s="1"/>
  <c r="O207" i="21"/>
  <c r="N207" i="21"/>
  <c r="L207" i="21"/>
  <c r="U207" i="21" s="1"/>
  <c r="V206" i="21"/>
  <c r="P206" i="21"/>
  <c r="R206" i="21" s="1"/>
  <c r="T206" i="21" s="1"/>
  <c r="O206" i="21"/>
  <c r="N206" i="21"/>
  <c r="L206" i="21"/>
  <c r="U206" i="21" s="1"/>
  <c r="V205" i="21"/>
  <c r="P205" i="21"/>
  <c r="O205" i="21"/>
  <c r="N205" i="21"/>
  <c r="L205" i="21"/>
  <c r="U205" i="21" s="1"/>
  <c r="V204" i="21"/>
  <c r="P204" i="21"/>
  <c r="R204" i="21" s="1"/>
  <c r="T204" i="21" s="1"/>
  <c r="O204" i="21"/>
  <c r="N204" i="21"/>
  <c r="L204" i="21"/>
  <c r="U204" i="21" s="1"/>
  <c r="V203" i="21"/>
  <c r="P203" i="21"/>
  <c r="R203" i="21" s="1"/>
  <c r="T203" i="21" s="1"/>
  <c r="O203" i="21"/>
  <c r="N203" i="21"/>
  <c r="L203" i="21"/>
  <c r="U203" i="21" s="1"/>
  <c r="V202" i="21"/>
  <c r="P202" i="21"/>
  <c r="R202" i="21" s="1"/>
  <c r="T202" i="21" s="1"/>
  <c r="O202" i="21"/>
  <c r="N202" i="21"/>
  <c r="L202" i="21"/>
  <c r="U202" i="21" s="1"/>
  <c r="V201" i="21"/>
  <c r="P201" i="21"/>
  <c r="R201" i="21" s="1"/>
  <c r="T201" i="21" s="1"/>
  <c r="O201" i="21"/>
  <c r="N201" i="21"/>
  <c r="L201" i="21"/>
  <c r="U201" i="21" s="1"/>
  <c r="V200" i="21"/>
  <c r="P200" i="21"/>
  <c r="R200" i="21" s="1"/>
  <c r="T200" i="21" s="1"/>
  <c r="O200" i="21"/>
  <c r="N200" i="21"/>
  <c r="L200" i="21"/>
  <c r="U200" i="21" s="1"/>
  <c r="V199" i="21"/>
  <c r="P199" i="21"/>
  <c r="R199" i="21" s="1"/>
  <c r="T199" i="21" s="1"/>
  <c r="O199" i="21"/>
  <c r="N199" i="21"/>
  <c r="L199" i="21"/>
  <c r="U199" i="21" s="1"/>
  <c r="V198" i="21"/>
  <c r="P198" i="21"/>
  <c r="R198" i="21" s="1"/>
  <c r="T198" i="21" s="1"/>
  <c r="O198" i="21"/>
  <c r="N198" i="21"/>
  <c r="L198" i="21"/>
  <c r="U198" i="21" s="1"/>
  <c r="V197" i="21"/>
  <c r="P197" i="21"/>
  <c r="R197" i="21" s="1"/>
  <c r="T197" i="21" s="1"/>
  <c r="O197" i="21"/>
  <c r="N197" i="21"/>
  <c r="L197" i="21"/>
  <c r="U197" i="21" s="1"/>
  <c r="V196" i="21"/>
  <c r="P196" i="21"/>
  <c r="R196" i="21" s="1"/>
  <c r="T196" i="21" s="1"/>
  <c r="O196" i="21"/>
  <c r="N196" i="21"/>
  <c r="L196" i="21"/>
  <c r="U196" i="21" s="1"/>
  <c r="V195" i="21"/>
  <c r="P195" i="21"/>
  <c r="R195" i="21" s="1"/>
  <c r="T195" i="21" s="1"/>
  <c r="O195" i="21"/>
  <c r="N195" i="21"/>
  <c r="L195" i="21"/>
  <c r="U195" i="21" s="1"/>
  <c r="V194" i="21"/>
  <c r="P194" i="21"/>
  <c r="O194" i="21"/>
  <c r="N194" i="21"/>
  <c r="L194" i="21"/>
  <c r="U194" i="21" s="1"/>
  <c r="V193" i="21"/>
  <c r="P193" i="21"/>
  <c r="R193" i="21" s="1"/>
  <c r="T193" i="21" s="1"/>
  <c r="O193" i="21"/>
  <c r="N193" i="21"/>
  <c r="L193" i="21"/>
  <c r="U193" i="21" s="1"/>
  <c r="V192" i="21"/>
  <c r="P192" i="21"/>
  <c r="R192" i="21" s="1"/>
  <c r="T192" i="21" s="1"/>
  <c r="O192" i="21"/>
  <c r="N192" i="21"/>
  <c r="L192" i="21"/>
  <c r="U192" i="21" s="1"/>
  <c r="V191" i="21"/>
  <c r="P191" i="21"/>
  <c r="O191" i="21"/>
  <c r="N191" i="21"/>
  <c r="L191" i="21"/>
  <c r="U191" i="21" s="1"/>
  <c r="V190" i="21"/>
  <c r="P190" i="21"/>
  <c r="R190" i="21" s="1"/>
  <c r="T190" i="21" s="1"/>
  <c r="O190" i="21"/>
  <c r="N190" i="21"/>
  <c r="L190" i="21"/>
  <c r="U190" i="21" s="1"/>
  <c r="V189" i="21"/>
  <c r="P189" i="21"/>
  <c r="R189" i="21" s="1"/>
  <c r="T189" i="21" s="1"/>
  <c r="O189" i="21"/>
  <c r="N189" i="21"/>
  <c r="L189" i="21"/>
  <c r="U189" i="21" s="1"/>
  <c r="V188" i="21"/>
  <c r="P188" i="21"/>
  <c r="R188" i="21" s="1"/>
  <c r="T188" i="21" s="1"/>
  <c r="O188" i="21"/>
  <c r="N188" i="21"/>
  <c r="L188" i="21"/>
  <c r="U188" i="21" s="1"/>
  <c r="V187" i="21"/>
  <c r="P187" i="21"/>
  <c r="R187" i="21" s="1"/>
  <c r="T187" i="21" s="1"/>
  <c r="O187" i="21"/>
  <c r="N187" i="21"/>
  <c r="L187" i="21"/>
  <c r="U187" i="21" s="1"/>
  <c r="V186" i="21"/>
  <c r="P186" i="21"/>
  <c r="R186" i="21" s="1"/>
  <c r="T186" i="21" s="1"/>
  <c r="O186" i="21"/>
  <c r="N186" i="21"/>
  <c r="L186" i="21"/>
  <c r="U186" i="21" s="1"/>
  <c r="V185" i="21"/>
  <c r="P185" i="21"/>
  <c r="O185" i="21"/>
  <c r="N185" i="21"/>
  <c r="L185" i="21"/>
  <c r="U185" i="21" s="1"/>
  <c r="V184" i="21"/>
  <c r="P184" i="21"/>
  <c r="R184" i="21" s="1"/>
  <c r="T184" i="21" s="1"/>
  <c r="O184" i="21"/>
  <c r="N184" i="21"/>
  <c r="L184" i="21"/>
  <c r="U184" i="21" s="1"/>
  <c r="V183" i="21"/>
  <c r="P183" i="21"/>
  <c r="R183" i="21" s="1"/>
  <c r="T183" i="21" s="1"/>
  <c r="O183" i="21"/>
  <c r="N183" i="21"/>
  <c r="L183" i="21"/>
  <c r="U183" i="21" s="1"/>
  <c r="V182" i="21"/>
  <c r="P182" i="21"/>
  <c r="R182" i="21" s="1"/>
  <c r="T182" i="21" s="1"/>
  <c r="O182" i="21"/>
  <c r="N182" i="21"/>
  <c r="L182" i="21"/>
  <c r="U182" i="21" s="1"/>
  <c r="V181" i="21"/>
  <c r="P181" i="21"/>
  <c r="O181" i="21"/>
  <c r="N181" i="21"/>
  <c r="L181" i="21"/>
  <c r="U181" i="21" s="1"/>
  <c r="V180" i="21"/>
  <c r="P180" i="21"/>
  <c r="R180" i="21" s="1"/>
  <c r="T180" i="21" s="1"/>
  <c r="O180" i="21"/>
  <c r="N180" i="21"/>
  <c r="L180" i="21"/>
  <c r="U180" i="21" s="1"/>
  <c r="V179" i="21"/>
  <c r="P179" i="21"/>
  <c r="O179" i="21"/>
  <c r="N179" i="21"/>
  <c r="L179" i="21"/>
  <c r="U179" i="21" s="1"/>
  <c r="V178" i="21"/>
  <c r="P178" i="21"/>
  <c r="O178" i="21"/>
  <c r="N178" i="21"/>
  <c r="L178" i="21"/>
  <c r="U178" i="21" s="1"/>
  <c r="V177" i="21"/>
  <c r="P177" i="21"/>
  <c r="R177" i="21" s="1"/>
  <c r="T177" i="21" s="1"/>
  <c r="O177" i="21"/>
  <c r="N177" i="21"/>
  <c r="L177" i="21"/>
  <c r="U177" i="21" s="1"/>
  <c r="V176" i="21"/>
  <c r="P176" i="21"/>
  <c r="O176" i="21"/>
  <c r="N176" i="21"/>
  <c r="L176" i="21"/>
  <c r="U176" i="21" s="1"/>
  <c r="V175" i="21"/>
  <c r="P175" i="21"/>
  <c r="O175" i="21"/>
  <c r="N175" i="21"/>
  <c r="L175" i="21"/>
  <c r="U175" i="21" s="1"/>
  <c r="V174" i="21"/>
  <c r="P174" i="21"/>
  <c r="R174" i="21" s="1"/>
  <c r="T174" i="21" s="1"/>
  <c r="O174" i="21"/>
  <c r="N174" i="21"/>
  <c r="L174" i="21"/>
  <c r="U174" i="21" s="1"/>
  <c r="V173" i="21"/>
  <c r="P173" i="21"/>
  <c r="O173" i="21"/>
  <c r="N173" i="21"/>
  <c r="L173" i="21"/>
  <c r="U173" i="21" s="1"/>
  <c r="V172" i="21"/>
  <c r="P172" i="21"/>
  <c r="O172" i="21"/>
  <c r="N172" i="21"/>
  <c r="L172" i="21"/>
  <c r="U172" i="21" s="1"/>
  <c r="V171" i="21"/>
  <c r="P171" i="21"/>
  <c r="R171" i="21" s="1"/>
  <c r="T171" i="21" s="1"/>
  <c r="O171" i="21"/>
  <c r="N171" i="21"/>
  <c r="L171" i="21"/>
  <c r="U171" i="21" s="1"/>
  <c r="V170" i="21"/>
  <c r="P170" i="21"/>
  <c r="R170" i="21" s="1"/>
  <c r="T170" i="21" s="1"/>
  <c r="O170" i="21"/>
  <c r="N170" i="21"/>
  <c r="L170" i="21"/>
  <c r="U170" i="21" s="1"/>
  <c r="V169" i="21"/>
  <c r="P169" i="21"/>
  <c r="R169" i="21" s="1"/>
  <c r="T169" i="21" s="1"/>
  <c r="O169" i="21"/>
  <c r="N169" i="21"/>
  <c r="L169" i="21"/>
  <c r="U169" i="21" s="1"/>
  <c r="V168" i="21"/>
  <c r="P168" i="21"/>
  <c r="R168" i="21" s="1"/>
  <c r="T168" i="21" s="1"/>
  <c r="O168" i="21"/>
  <c r="N168" i="21"/>
  <c r="L168" i="21"/>
  <c r="U168" i="21" s="1"/>
  <c r="V167" i="21"/>
  <c r="P167" i="21"/>
  <c r="R167" i="21" s="1"/>
  <c r="T167" i="21" s="1"/>
  <c r="O167" i="21"/>
  <c r="N167" i="21"/>
  <c r="L167" i="21"/>
  <c r="U167" i="21" s="1"/>
  <c r="V166" i="21"/>
  <c r="P166" i="21"/>
  <c r="R166" i="21" s="1"/>
  <c r="T166" i="21" s="1"/>
  <c r="O166" i="21"/>
  <c r="N166" i="21"/>
  <c r="L166" i="21"/>
  <c r="U166" i="21" s="1"/>
  <c r="V165" i="21"/>
  <c r="P165" i="21"/>
  <c r="O165" i="21"/>
  <c r="N165" i="21"/>
  <c r="L165" i="21"/>
  <c r="U165" i="21" s="1"/>
  <c r="V164" i="21"/>
  <c r="P164" i="21"/>
  <c r="R164" i="21" s="1"/>
  <c r="T164" i="21" s="1"/>
  <c r="O164" i="21"/>
  <c r="N164" i="21"/>
  <c r="L164" i="21"/>
  <c r="U164" i="21" s="1"/>
  <c r="V163" i="21"/>
  <c r="P163" i="21"/>
  <c r="R163" i="21" s="1"/>
  <c r="T163" i="21" s="1"/>
  <c r="O163" i="21"/>
  <c r="N163" i="21"/>
  <c r="L163" i="21"/>
  <c r="U163" i="21" s="1"/>
  <c r="V162" i="21"/>
  <c r="P162" i="21"/>
  <c r="R162" i="21" s="1"/>
  <c r="T162" i="21" s="1"/>
  <c r="O162" i="21"/>
  <c r="N162" i="21"/>
  <c r="L162" i="21"/>
  <c r="U162" i="21" s="1"/>
  <c r="V161" i="21"/>
  <c r="P161" i="21"/>
  <c r="O161" i="21"/>
  <c r="N161" i="21"/>
  <c r="L161" i="21"/>
  <c r="U161" i="21" s="1"/>
  <c r="V160" i="21"/>
  <c r="P160" i="21"/>
  <c r="R160" i="21" s="1"/>
  <c r="T160" i="21" s="1"/>
  <c r="O160" i="21"/>
  <c r="N160" i="21"/>
  <c r="L160" i="21"/>
  <c r="U160" i="21" s="1"/>
  <c r="V159" i="21"/>
  <c r="P159" i="21"/>
  <c r="R159" i="21" s="1"/>
  <c r="T159" i="21" s="1"/>
  <c r="O159" i="21"/>
  <c r="N159" i="21"/>
  <c r="L159" i="21"/>
  <c r="U159" i="21" s="1"/>
  <c r="V158" i="21"/>
  <c r="P158" i="21"/>
  <c r="R158" i="21" s="1"/>
  <c r="T158" i="21" s="1"/>
  <c r="O158" i="21"/>
  <c r="N158" i="21"/>
  <c r="L158" i="21"/>
  <c r="U158" i="21" s="1"/>
  <c r="V157" i="21"/>
  <c r="P157" i="21"/>
  <c r="O157" i="21"/>
  <c r="N157" i="21"/>
  <c r="L157" i="21"/>
  <c r="U157" i="21" s="1"/>
  <c r="V156" i="21"/>
  <c r="P156" i="21"/>
  <c r="R156" i="21" s="1"/>
  <c r="T156" i="21" s="1"/>
  <c r="O156" i="21"/>
  <c r="N156" i="21"/>
  <c r="L156" i="21"/>
  <c r="U156" i="21" s="1"/>
  <c r="V155" i="21"/>
  <c r="P155" i="21"/>
  <c r="O155" i="21"/>
  <c r="N155" i="21"/>
  <c r="L155" i="21"/>
  <c r="U155" i="21" s="1"/>
  <c r="V154" i="21"/>
  <c r="P154" i="21"/>
  <c r="O154" i="21"/>
  <c r="N154" i="21"/>
  <c r="L154" i="21"/>
  <c r="U154" i="21" s="1"/>
  <c r="V153" i="21"/>
  <c r="P153" i="21"/>
  <c r="R153" i="21" s="1"/>
  <c r="T153" i="21" s="1"/>
  <c r="O153" i="21"/>
  <c r="N153" i="21"/>
  <c r="L153" i="21"/>
  <c r="U153" i="21" s="1"/>
  <c r="V152" i="21"/>
  <c r="P152" i="21"/>
  <c r="O152" i="21"/>
  <c r="N152" i="21"/>
  <c r="L152" i="21"/>
  <c r="U152" i="21" s="1"/>
  <c r="V151" i="21"/>
  <c r="P151" i="21"/>
  <c r="O151" i="21"/>
  <c r="N151" i="21"/>
  <c r="L151" i="21"/>
  <c r="U151" i="21" s="1"/>
  <c r="V150" i="21"/>
  <c r="P150" i="21"/>
  <c r="O150" i="21"/>
  <c r="N150" i="21"/>
  <c r="L150" i="21"/>
  <c r="U150" i="21" s="1"/>
  <c r="V149" i="21"/>
  <c r="P149" i="21"/>
  <c r="R149" i="21" s="1"/>
  <c r="T149" i="21" s="1"/>
  <c r="O149" i="21"/>
  <c r="N149" i="21"/>
  <c r="L149" i="21"/>
  <c r="U149" i="21" s="1"/>
  <c r="V148" i="21"/>
  <c r="P148" i="21"/>
  <c r="R148" i="21" s="1"/>
  <c r="T148" i="21" s="1"/>
  <c r="O148" i="21"/>
  <c r="N148" i="21"/>
  <c r="L148" i="21"/>
  <c r="U148" i="21" s="1"/>
  <c r="V147" i="21"/>
  <c r="P147" i="21"/>
  <c r="O147" i="21"/>
  <c r="N147" i="21"/>
  <c r="L147" i="21"/>
  <c r="U147" i="21" s="1"/>
  <c r="V146" i="21"/>
  <c r="P146" i="21"/>
  <c r="R146" i="21" s="1"/>
  <c r="T146" i="21" s="1"/>
  <c r="O146" i="21"/>
  <c r="N146" i="21"/>
  <c r="L146" i="21"/>
  <c r="U146" i="21" s="1"/>
  <c r="V145" i="21"/>
  <c r="P145" i="21"/>
  <c r="R145" i="21" s="1"/>
  <c r="T145" i="21" s="1"/>
  <c r="O145" i="21"/>
  <c r="N145" i="21"/>
  <c r="L145" i="21"/>
  <c r="U145" i="21" s="1"/>
  <c r="V144" i="21"/>
  <c r="P144" i="21"/>
  <c r="R144" i="21" s="1"/>
  <c r="T144" i="21" s="1"/>
  <c r="O144" i="21"/>
  <c r="N144" i="21"/>
  <c r="L144" i="21"/>
  <c r="U144" i="21" s="1"/>
  <c r="V143" i="21"/>
  <c r="P143" i="21"/>
  <c r="R143" i="21" s="1"/>
  <c r="T143" i="21" s="1"/>
  <c r="O143" i="21"/>
  <c r="N143" i="21"/>
  <c r="L143" i="21"/>
  <c r="U143" i="21" s="1"/>
  <c r="V142" i="21"/>
  <c r="P142" i="21"/>
  <c r="O142" i="21"/>
  <c r="N142" i="21"/>
  <c r="L142" i="21"/>
  <c r="U142" i="21" s="1"/>
  <c r="V141" i="21"/>
  <c r="P141" i="21"/>
  <c r="O141" i="21"/>
  <c r="N141" i="21"/>
  <c r="L141" i="21"/>
  <c r="U141" i="21" s="1"/>
  <c r="V140" i="21"/>
  <c r="P140" i="21"/>
  <c r="O140" i="21"/>
  <c r="N140" i="21"/>
  <c r="L140" i="21"/>
  <c r="U140" i="21" s="1"/>
  <c r="V139" i="21"/>
  <c r="P139" i="21"/>
  <c r="R139" i="21" s="1"/>
  <c r="T139" i="21" s="1"/>
  <c r="O139" i="21"/>
  <c r="N139" i="21"/>
  <c r="L139" i="21"/>
  <c r="U139" i="21" s="1"/>
  <c r="V138" i="21"/>
  <c r="P138" i="21"/>
  <c r="R138" i="21" s="1"/>
  <c r="T138" i="21" s="1"/>
  <c r="O138" i="21"/>
  <c r="N138" i="21"/>
  <c r="L138" i="21"/>
  <c r="U138" i="21" s="1"/>
  <c r="V137" i="21"/>
  <c r="P137" i="21"/>
  <c r="O137" i="21"/>
  <c r="N137" i="21"/>
  <c r="L137" i="21"/>
  <c r="U137" i="21" s="1"/>
  <c r="V136" i="21"/>
  <c r="P136" i="21"/>
  <c r="R136" i="21" s="1"/>
  <c r="T136" i="21" s="1"/>
  <c r="O136" i="21"/>
  <c r="N136" i="21"/>
  <c r="L136" i="21"/>
  <c r="U136" i="21" s="1"/>
  <c r="V135" i="21"/>
  <c r="P135" i="21"/>
  <c r="R135" i="21" s="1"/>
  <c r="T135" i="21" s="1"/>
  <c r="O135" i="21"/>
  <c r="N135" i="21"/>
  <c r="L135" i="21"/>
  <c r="U135" i="21" s="1"/>
  <c r="V134" i="21"/>
  <c r="P134" i="21"/>
  <c r="R134" i="21" s="1"/>
  <c r="T134" i="21" s="1"/>
  <c r="O134" i="21"/>
  <c r="N134" i="21"/>
  <c r="L134" i="21"/>
  <c r="U134" i="21" s="1"/>
  <c r="V133" i="21"/>
  <c r="P133" i="21"/>
  <c r="O133" i="21"/>
  <c r="N133" i="21"/>
  <c r="L133" i="21"/>
  <c r="U133" i="21" s="1"/>
  <c r="V132" i="21"/>
  <c r="P132" i="21"/>
  <c r="O132" i="21"/>
  <c r="N132" i="21"/>
  <c r="L132" i="21"/>
  <c r="U132" i="21" s="1"/>
  <c r="V131" i="21"/>
  <c r="P131" i="21"/>
  <c r="R131" i="21" s="1"/>
  <c r="T131" i="21" s="1"/>
  <c r="O131" i="21"/>
  <c r="N131" i="21"/>
  <c r="L131" i="21"/>
  <c r="U131" i="21" s="1"/>
  <c r="V130" i="21"/>
  <c r="P130" i="21"/>
  <c r="R130" i="21" s="1"/>
  <c r="T130" i="21" s="1"/>
  <c r="O130" i="21"/>
  <c r="N130" i="21"/>
  <c r="L130" i="21"/>
  <c r="U130" i="21" s="1"/>
  <c r="V129" i="21"/>
  <c r="P129" i="21"/>
  <c r="O129" i="21"/>
  <c r="N129" i="21"/>
  <c r="L129" i="21"/>
  <c r="U129" i="21" s="1"/>
  <c r="V128" i="21"/>
  <c r="P128" i="21"/>
  <c r="O128" i="21"/>
  <c r="N128" i="21"/>
  <c r="L128" i="21"/>
  <c r="U128" i="21" s="1"/>
  <c r="V127" i="21"/>
  <c r="P127" i="21"/>
  <c r="R127" i="21" s="1"/>
  <c r="T127" i="21" s="1"/>
  <c r="O127" i="21"/>
  <c r="N127" i="21"/>
  <c r="L127" i="21"/>
  <c r="U127" i="21" s="1"/>
  <c r="V126" i="21"/>
  <c r="P126" i="21"/>
  <c r="R126" i="21" s="1"/>
  <c r="T126" i="21" s="1"/>
  <c r="O126" i="21"/>
  <c r="N126" i="21"/>
  <c r="L126" i="21"/>
  <c r="U126" i="21" s="1"/>
  <c r="V125" i="21"/>
  <c r="P125" i="21"/>
  <c r="R125" i="21" s="1"/>
  <c r="T125" i="21" s="1"/>
  <c r="O125" i="21"/>
  <c r="N125" i="21"/>
  <c r="L125" i="21"/>
  <c r="U125" i="21" s="1"/>
  <c r="V124" i="21"/>
  <c r="P124" i="21"/>
  <c r="O124" i="21"/>
  <c r="N124" i="21"/>
  <c r="L124" i="21"/>
  <c r="U124" i="21" s="1"/>
  <c r="V123" i="21"/>
  <c r="P123" i="21"/>
  <c r="O123" i="21"/>
  <c r="N123" i="21"/>
  <c r="L123" i="21"/>
  <c r="U123" i="21" s="1"/>
  <c r="V122" i="21"/>
  <c r="P122" i="21"/>
  <c r="R122" i="21" s="1"/>
  <c r="T122" i="21" s="1"/>
  <c r="O122" i="21"/>
  <c r="N122" i="21"/>
  <c r="L122" i="21"/>
  <c r="U122" i="21" s="1"/>
  <c r="V121" i="21"/>
  <c r="P121" i="21"/>
  <c r="O121" i="21"/>
  <c r="N121" i="21"/>
  <c r="L121" i="21"/>
  <c r="U121" i="21" s="1"/>
  <c r="V120" i="21"/>
  <c r="P120" i="21"/>
  <c r="O120" i="21"/>
  <c r="N120" i="21"/>
  <c r="L120" i="21"/>
  <c r="U120" i="21" s="1"/>
  <c r="V119" i="21"/>
  <c r="P119" i="21"/>
  <c r="O119" i="21"/>
  <c r="N119" i="21"/>
  <c r="L119" i="21"/>
  <c r="U119" i="21" s="1"/>
  <c r="V118" i="21"/>
  <c r="P118" i="21"/>
  <c r="R118" i="21" s="1"/>
  <c r="T118" i="21" s="1"/>
  <c r="O118" i="21"/>
  <c r="N118" i="21"/>
  <c r="L118" i="21"/>
  <c r="U118" i="21" s="1"/>
  <c r="V117" i="21"/>
  <c r="P117" i="21"/>
  <c r="O117" i="21"/>
  <c r="N117" i="21"/>
  <c r="L117" i="21"/>
  <c r="U117" i="21" s="1"/>
  <c r="V116" i="21"/>
  <c r="P116" i="21"/>
  <c r="O116" i="21"/>
  <c r="N116" i="21"/>
  <c r="L116" i="21"/>
  <c r="U116" i="21" s="1"/>
  <c r="V115" i="21"/>
  <c r="P115" i="21"/>
  <c r="R115" i="21" s="1"/>
  <c r="T115" i="21" s="1"/>
  <c r="O115" i="21"/>
  <c r="N115" i="21"/>
  <c r="L115" i="21"/>
  <c r="U115" i="21" s="1"/>
  <c r="V114" i="21"/>
  <c r="P114" i="21"/>
  <c r="R114" i="21" s="1"/>
  <c r="T114" i="21" s="1"/>
  <c r="O114" i="21"/>
  <c r="N114" i="21"/>
  <c r="L114" i="21"/>
  <c r="U114" i="21" s="1"/>
  <c r="V113" i="21"/>
  <c r="P113" i="21"/>
  <c r="O113" i="21"/>
  <c r="N113" i="21"/>
  <c r="L113" i="21"/>
  <c r="U113" i="21" s="1"/>
  <c r="V112" i="21"/>
  <c r="P112" i="21"/>
  <c r="O112" i="21"/>
  <c r="N112" i="21"/>
  <c r="L112" i="21"/>
  <c r="U112" i="21" s="1"/>
  <c r="V111" i="21"/>
  <c r="P111" i="21"/>
  <c r="R111" i="21" s="1"/>
  <c r="T111" i="21" s="1"/>
  <c r="O111" i="21"/>
  <c r="N111" i="21"/>
  <c r="L111" i="21"/>
  <c r="U111" i="21" s="1"/>
  <c r="V110" i="21"/>
  <c r="P110" i="21"/>
  <c r="R110" i="21" s="1"/>
  <c r="T110" i="21" s="1"/>
  <c r="O110" i="21"/>
  <c r="N110" i="21"/>
  <c r="L110" i="21"/>
  <c r="U110" i="21" s="1"/>
  <c r="V109" i="21"/>
  <c r="P109" i="21"/>
  <c r="R109" i="21" s="1"/>
  <c r="T109" i="21" s="1"/>
  <c r="O109" i="21"/>
  <c r="N109" i="21"/>
  <c r="L109" i="21"/>
  <c r="U109" i="21" s="1"/>
  <c r="V108" i="21"/>
  <c r="P108" i="21"/>
  <c r="O108" i="21"/>
  <c r="N108" i="21"/>
  <c r="L108" i="21"/>
  <c r="U108" i="21" s="1"/>
  <c r="V107" i="21"/>
  <c r="P107" i="21"/>
  <c r="O107" i="21"/>
  <c r="N107" i="21"/>
  <c r="L107" i="21"/>
  <c r="U107" i="21" s="1"/>
  <c r="V106" i="21"/>
  <c r="P106" i="21"/>
  <c r="O106" i="21"/>
  <c r="N106" i="21"/>
  <c r="L106" i="21"/>
  <c r="U106" i="21" s="1"/>
  <c r="V105" i="21"/>
  <c r="P105" i="21"/>
  <c r="R105" i="21" s="1"/>
  <c r="T105" i="21" s="1"/>
  <c r="O105" i="21"/>
  <c r="N105" i="21"/>
  <c r="L105" i="21"/>
  <c r="U105" i="21" s="1"/>
  <c r="V104" i="21"/>
  <c r="P104" i="21"/>
  <c r="R104" i="21" s="1"/>
  <c r="T104" i="21" s="1"/>
  <c r="O104" i="21"/>
  <c r="N104" i="21"/>
  <c r="L104" i="21"/>
  <c r="U104" i="21" s="1"/>
  <c r="V103" i="21"/>
  <c r="P103" i="21"/>
  <c r="O103" i="21"/>
  <c r="N103" i="21"/>
  <c r="L103" i="21"/>
  <c r="U103" i="21" s="1"/>
  <c r="V102" i="21"/>
  <c r="P102" i="21"/>
  <c r="R102" i="21" s="1"/>
  <c r="T102" i="21" s="1"/>
  <c r="O102" i="21"/>
  <c r="N102" i="21"/>
  <c r="L102" i="21"/>
  <c r="U102" i="21" s="1"/>
  <c r="V101" i="21"/>
  <c r="P101" i="21"/>
  <c r="R101" i="21" s="1"/>
  <c r="T101" i="21" s="1"/>
  <c r="O101" i="21"/>
  <c r="N101" i="21"/>
  <c r="L101" i="21"/>
  <c r="U101" i="21" s="1"/>
  <c r="V100" i="21"/>
  <c r="P100" i="21"/>
  <c r="O100" i="21"/>
  <c r="N100" i="21"/>
  <c r="L100" i="21"/>
  <c r="U100" i="21" s="1"/>
  <c r="V99" i="21"/>
  <c r="P99" i="21"/>
  <c r="O99" i="21"/>
  <c r="N99" i="21"/>
  <c r="L99" i="21"/>
  <c r="U99" i="21" s="1"/>
  <c r="V98" i="21"/>
  <c r="P98" i="21"/>
  <c r="R98" i="21" s="1"/>
  <c r="T98" i="21" s="1"/>
  <c r="O98" i="21"/>
  <c r="N98" i="21"/>
  <c r="L98" i="21"/>
  <c r="U98" i="21" s="1"/>
  <c r="V97" i="21"/>
  <c r="P97" i="21"/>
  <c r="R97" i="21" s="1"/>
  <c r="T97" i="21" s="1"/>
  <c r="O97" i="21"/>
  <c r="N97" i="21"/>
  <c r="L97" i="21"/>
  <c r="U97" i="21" s="1"/>
  <c r="V96" i="21"/>
  <c r="P96" i="21"/>
  <c r="O96" i="21"/>
  <c r="N96" i="21"/>
  <c r="L96" i="21"/>
  <c r="U96" i="21" s="1"/>
  <c r="V95" i="21"/>
  <c r="P95" i="21"/>
  <c r="R95" i="21" s="1"/>
  <c r="T95" i="21" s="1"/>
  <c r="O95" i="21"/>
  <c r="N95" i="21"/>
  <c r="L95" i="21"/>
  <c r="U95" i="21" s="1"/>
  <c r="V94" i="21"/>
  <c r="P94" i="21"/>
  <c r="O94" i="21"/>
  <c r="N94" i="21"/>
  <c r="L94" i="21"/>
  <c r="U94" i="21" s="1"/>
  <c r="V93" i="21"/>
  <c r="P93" i="21"/>
  <c r="O93" i="21"/>
  <c r="N93" i="21"/>
  <c r="L93" i="21"/>
  <c r="U93" i="21" s="1"/>
  <c r="V92" i="21"/>
  <c r="P92" i="21"/>
  <c r="O92" i="21"/>
  <c r="N92" i="21"/>
  <c r="L92" i="21"/>
  <c r="U92" i="21" s="1"/>
  <c r="V91" i="21"/>
  <c r="P91" i="21"/>
  <c r="R91" i="21" s="1"/>
  <c r="T91" i="21" s="1"/>
  <c r="O91" i="21"/>
  <c r="N91" i="21"/>
  <c r="L91" i="21"/>
  <c r="U91" i="21" s="1"/>
  <c r="V90" i="21"/>
  <c r="P90" i="21"/>
  <c r="R90" i="21" s="1"/>
  <c r="T90" i="21" s="1"/>
  <c r="O90" i="21"/>
  <c r="N90" i="21"/>
  <c r="L90" i="21"/>
  <c r="U90" i="21" s="1"/>
  <c r="V89" i="21"/>
  <c r="P89" i="21"/>
  <c r="R89" i="21" s="1"/>
  <c r="T89" i="21" s="1"/>
  <c r="O89" i="21"/>
  <c r="N89" i="21"/>
  <c r="L89" i="21"/>
  <c r="U89" i="21" s="1"/>
  <c r="V88" i="21"/>
  <c r="P88" i="21"/>
  <c r="R88" i="21" s="1"/>
  <c r="T88" i="21" s="1"/>
  <c r="O88" i="21"/>
  <c r="N88" i="21"/>
  <c r="L88" i="21"/>
  <c r="U88" i="21" s="1"/>
  <c r="V87" i="21"/>
  <c r="P87" i="21"/>
  <c r="R87" i="21" s="1"/>
  <c r="T87" i="21" s="1"/>
  <c r="O87" i="21"/>
  <c r="N87" i="21"/>
  <c r="L87" i="21"/>
  <c r="U87" i="21" s="1"/>
  <c r="V86" i="21"/>
  <c r="P86" i="21"/>
  <c r="R86" i="21" s="1"/>
  <c r="T86" i="21" s="1"/>
  <c r="O86" i="21"/>
  <c r="N86" i="21"/>
  <c r="L86" i="21"/>
  <c r="U86" i="21" s="1"/>
  <c r="V85" i="21"/>
  <c r="P85" i="21"/>
  <c r="O85" i="21"/>
  <c r="N85" i="21"/>
  <c r="L85" i="21"/>
  <c r="U85" i="21" s="1"/>
  <c r="V84" i="21"/>
  <c r="P84" i="21"/>
  <c r="R84" i="21" s="1"/>
  <c r="T84" i="21" s="1"/>
  <c r="O84" i="21"/>
  <c r="N84" i="21"/>
  <c r="L84" i="21"/>
  <c r="U84" i="21" s="1"/>
  <c r="V83" i="21"/>
  <c r="P83" i="21"/>
  <c r="R83" i="21" s="1"/>
  <c r="T83" i="21" s="1"/>
  <c r="O83" i="21"/>
  <c r="N83" i="21"/>
  <c r="L83" i="21"/>
  <c r="U83" i="21" s="1"/>
  <c r="V82" i="21"/>
  <c r="P82" i="21"/>
  <c r="R82" i="21" s="1"/>
  <c r="T82" i="21" s="1"/>
  <c r="O82" i="21"/>
  <c r="N82" i="21"/>
  <c r="L82" i="21"/>
  <c r="U82" i="21" s="1"/>
  <c r="V81" i="21"/>
  <c r="P81" i="21"/>
  <c r="R81" i="21" s="1"/>
  <c r="T81" i="21" s="1"/>
  <c r="O81" i="21"/>
  <c r="N81" i="21"/>
  <c r="L81" i="21"/>
  <c r="U81" i="21" s="1"/>
  <c r="V80" i="21"/>
  <c r="P80" i="21"/>
  <c r="R80" i="21" s="1"/>
  <c r="T80" i="21" s="1"/>
  <c r="O80" i="21"/>
  <c r="N80" i="21"/>
  <c r="L80" i="21"/>
  <c r="U80" i="21" s="1"/>
  <c r="V79" i="21"/>
  <c r="P79" i="21"/>
  <c r="O79" i="21"/>
  <c r="N79" i="21"/>
  <c r="L79" i="21"/>
  <c r="U79" i="21" s="1"/>
  <c r="V78" i="21"/>
  <c r="P78" i="21"/>
  <c r="R78" i="21" s="1"/>
  <c r="T78" i="21" s="1"/>
  <c r="O78" i="21"/>
  <c r="N78" i="21"/>
  <c r="L78" i="21"/>
  <c r="U78" i="21" s="1"/>
  <c r="V77" i="21"/>
  <c r="P77" i="21"/>
  <c r="O77" i="21"/>
  <c r="N77" i="21"/>
  <c r="L77" i="21"/>
  <c r="U77" i="21" s="1"/>
  <c r="V76" i="21"/>
  <c r="P76" i="21"/>
  <c r="R76" i="21" s="1"/>
  <c r="T76" i="21" s="1"/>
  <c r="O76" i="21"/>
  <c r="N76" i="21"/>
  <c r="L76" i="21"/>
  <c r="U76" i="21" s="1"/>
  <c r="V75" i="21"/>
  <c r="P75" i="21"/>
  <c r="O75" i="21"/>
  <c r="N75" i="21"/>
  <c r="L75" i="21"/>
  <c r="U75" i="21" s="1"/>
  <c r="V74" i="21"/>
  <c r="P74" i="21"/>
  <c r="R74" i="21" s="1"/>
  <c r="T74" i="21" s="1"/>
  <c r="O74" i="21"/>
  <c r="N74" i="21"/>
  <c r="L74" i="21"/>
  <c r="U74" i="21" s="1"/>
  <c r="V73" i="21"/>
  <c r="P73" i="21"/>
  <c r="O73" i="21"/>
  <c r="N73" i="21"/>
  <c r="L73" i="21"/>
  <c r="U73" i="21" s="1"/>
  <c r="V72" i="21"/>
  <c r="P72" i="21"/>
  <c r="O72" i="21"/>
  <c r="N72" i="21"/>
  <c r="L72" i="21"/>
  <c r="U72" i="21" s="1"/>
  <c r="V71" i="21"/>
  <c r="P71" i="21"/>
  <c r="R71" i="21" s="1"/>
  <c r="T71" i="21" s="1"/>
  <c r="O71" i="21"/>
  <c r="N71" i="21"/>
  <c r="L71" i="21"/>
  <c r="U71" i="21" s="1"/>
  <c r="V70" i="21"/>
  <c r="P70" i="21"/>
  <c r="R70" i="21" s="1"/>
  <c r="T70" i="21" s="1"/>
  <c r="O70" i="21"/>
  <c r="N70" i="21"/>
  <c r="L70" i="21"/>
  <c r="U70" i="21" s="1"/>
  <c r="V69" i="21"/>
  <c r="P69" i="21"/>
  <c r="R69" i="21" s="1"/>
  <c r="T69" i="21" s="1"/>
  <c r="O69" i="21"/>
  <c r="N69" i="21"/>
  <c r="L69" i="21"/>
  <c r="U69" i="21" s="1"/>
  <c r="V68" i="21"/>
  <c r="P68" i="21"/>
  <c r="R68" i="21" s="1"/>
  <c r="T68" i="21" s="1"/>
  <c r="O68" i="21"/>
  <c r="N68" i="21"/>
  <c r="L68" i="21"/>
  <c r="U68" i="21" s="1"/>
  <c r="V67" i="21"/>
  <c r="P67" i="21"/>
  <c r="R67" i="21" s="1"/>
  <c r="T67" i="21" s="1"/>
  <c r="O67" i="21"/>
  <c r="N67" i="21"/>
  <c r="L67" i="21"/>
  <c r="U67" i="21" s="1"/>
  <c r="V66" i="21"/>
  <c r="P66" i="21"/>
  <c r="R66" i="21" s="1"/>
  <c r="T66" i="21" s="1"/>
  <c r="O66" i="21"/>
  <c r="N66" i="21"/>
  <c r="L66" i="21"/>
  <c r="U66" i="21" s="1"/>
  <c r="V65" i="21"/>
  <c r="P65" i="21"/>
  <c r="R65" i="21" s="1"/>
  <c r="T65" i="21" s="1"/>
  <c r="O65" i="21"/>
  <c r="N65" i="21"/>
  <c r="L65" i="21"/>
  <c r="U65" i="21" s="1"/>
  <c r="V64" i="21"/>
  <c r="P64" i="21"/>
  <c r="O64" i="21"/>
  <c r="N64" i="21"/>
  <c r="L64" i="21"/>
  <c r="U64" i="21" s="1"/>
  <c r="V63" i="21"/>
  <c r="P63" i="21"/>
  <c r="R63" i="21" s="1"/>
  <c r="T63" i="21" s="1"/>
  <c r="O63" i="21"/>
  <c r="N63" i="21"/>
  <c r="L63" i="21"/>
  <c r="U63" i="21" s="1"/>
  <c r="V62" i="21"/>
  <c r="P62" i="21"/>
  <c r="R62" i="21" s="1"/>
  <c r="T62" i="21" s="1"/>
  <c r="O62" i="21"/>
  <c r="N62" i="21"/>
  <c r="L62" i="21"/>
  <c r="U62" i="21" s="1"/>
  <c r="V61" i="21"/>
  <c r="P61" i="21"/>
  <c r="R61" i="21" s="1"/>
  <c r="T61" i="21" s="1"/>
  <c r="O61" i="21"/>
  <c r="N61" i="21"/>
  <c r="L61" i="21"/>
  <c r="U61" i="21" s="1"/>
  <c r="V60" i="21"/>
  <c r="P60" i="21"/>
  <c r="R60" i="21" s="1"/>
  <c r="T60" i="21" s="1"/>
  <c r="O60" i="21"/>
  <c r="N60" i="21"/>
  <c r="L60" i="21"/>
  <c r="U60" i="21" s="1"/>
  <c r="V59" i="21"/>
  <c r="P59" i="21"/>
  <c r="R59" i="21" s="1"/>
  <c r="T59" i="21" s="1"/>
  <c r="O59" i="21"/>
  <c r="N59" i="21"/>
  <c r="L59" i="21"/>
  <c r="U59" i="21" s="1"/>
  <c r="V58" i="21"/>
  <c r="P58" i="21"/>
  <c r="R58" i="21" s="1"/>
  <c r="T58" i="21" s="1"/>
  <c r="O58" i="21"/>
  <c r="N58" i="21"/>
  <c r="L58" i="21"/>
  <c r="U58" i="21" s="1"/>
  <c r="V57" i="21"/>
  <c r="P57" i="21"/>
  <c r="R57" i="21" s="1"/>
  <c r="T57" i="21" s="1"/>
  <c r="O57" i="21"/>
  <c r="N57" i="21"/>
  <c r="L57" i="21"/>
  <c r="U57" i="21" s="1"/>
  <c r="V56" i="21"/>
  <c r="P56" i="21"/>
  <c r="R56" i="21" s="1"/>
  <c r="T56" i="21" s="1"/>
  <c r="O56" i="21"/>
  <c r="N56" i="21"/>
  <c r="L56" i="21"/>
  <c r="U56" i="21" s="1"/>
  <c r="V55" i="21"/>
  <c r="P55" i="21"/>
  <c r="R55" i="21" s="1"/>
  <c r="T55" i="21" s="1"/>
  <c r="O55" i="21"/>
  <c r="N55" i="21"/>
  <c r="L55" i="21"/>
  <c r="U55" i="21" s="1"/>
  <c r="V54" i="21"/>
  <c r="P54" i="21"/>
  <c r="R54" i="21" s="1"/>
  <c r="T54" i="21" s="1"/>
  <c r="O54" i="21"/>
  <c r="N54" i="21"/>
  <c r="L54" i="21"/>
  <c r="U54" i="21" s="1"/>
  <c r="V53" i="21"/>
  <c r="P53" i="21"/>
  <c r="R53" i="21" s="1"/>
  <c r="T53" i="21" s="1"/>
  <c r="O53" i="21"/>
  <c r="N53" i="21"/>
  <c r="L53" i="21"/>
  <c r="U53" i="21" s="1"/>
  <c r="V52" i="21"/>
  <c r="P52" i="21"/>
  <c r="O52" i="21"/>
  <c r="N52" i="21"/>
  <c r="L52" i="21"/>
  <c r="U52" i="21" s="1"/>
  <c r="V51" i="21"/>
  <c r="P51" i="21"/>
  <c r="R51" i="21" s="1"/>
  <c r="T51" i="21" s="1"/>
  <c r="O51" i="21"/>
  <c r="N51" i="21"/>
  <c r="L51" i="21"/>
  <c r="U51" i="21" s="1"/>
  <c r="V50" i="21"/>
  <c r="P50" i="21"/>
  <c r="R50" i="21" s="1"/>
  <c r="T50" i="21" s="1"/>
  <c r="O50" i="21"/>
  <c r="N50" i="21"/>
  <c r="L50" i="21"/>
  <c r="U50" i="21" s="1"/>
  <c r="V49" i="21"/>
  <c r="P49" i="21"/>
  <c r="O49" i="21"/>
  <c r="N49" i="21"/>
  <c r="L49" i="21"/>
  <c r="U49" i="21" s="1"/>
  <c r="V48" i="21"/>
  <c r="P48" i="21"/>
  <c r="R48" i="21" s="1"/>
  <c r="T48" i="21" s="1"/>
  <c r="O48" i="21"/>
  <c r="N48" i="21"/>
  <c r="L48" i="21"/>
  <c r="U48" i="21" s="1"/>
  <c r="V47" i="21"/>
  <c r="P47" i="21"/>
  <c r="R47" i="21" s="1"/>
  <c r="T47" i="21" s="1"/>
  <c r="O47" i="21"/>
  <c r="N47" i="21"/>
  <c r="L47" i="21"/>
  <c r="U47" i="21" s="1"/>
  <c r="V46" i="21"/>
  <c r="P46" i="21"/>
  <c r="R46" i="21" s="1"/>
  <c r="T46" i="21" s="1"/>
  <c r="O46" i="21"/>
  <c r="N46" i="21"/>
  <c r="L46" i="21"/>
  <c r="U46" i="21" s="1"/>
  <c r="V45" i="21"/>
  <c r="P45" i="21"/>
  <c r="R45" i="21" s="1"/>
  <c r="T45" i="21" s="1"/>
  <c r="O45" i="21"/>
  <c r="N45" i="21"/>
  <c r="L45" i="21"/>
  <c r="U45" i="21" s="1"/>
  <c r="V44" i="21"/>
  <c r="P44" i="21"/>
  <c r="R44" i="21" s="1"/>
  <c r="T44" i="21" s="1"/>
  <c r="O44" i="21"/>
  <c r="N44" i="21"/>
  <c r="L44" i="21"/>
  <c r="U44" i="21" s="1"/>
  <c r="V43" i="21"/>
  <c r="P43" i="21"/>
  <c r="R43" i="21" s="1"/>
  <c r="T43" i="21" s="1"/>
  <c r="O43" i="21"/>
  <c r="N43" i="21"/>
  <c r="L43" i="21"/>
  <c r="U43" i="21" s="1"/>
  <c r="V42" i="21"/>
  <c r="P42" i="21"/>
  <c r="R42" i="21" s="1"/>
  <c r="T42" i="21" s="1"/>
  <c r="O42" i="21"/>
  <c r="N42" i="21"/>
  <c r="L42" i="21"/>
  <c r="U42" i="21" s="1"/>
  <c r="V41" i="21"/>
  <c r="P41" i="21"/>
  <c r="O41" i="21"/>
  <c r="N41" i="21"/>
  <c r="L41" i="21"/>
  <c r="U41" i="21" s="1"/>
  <c r="V40" i="21"/>
  <c r="P40" i="21"/>
  <c r="R40" i="21" s="1"/>
  <c r="T40" i="21" s="1"/>
  <c r="O40" i="21"/>
  <c r="N40" i="21"/>
  <c r="L40" i="21"/>
  <c r="U40" i="21" s="1"/>
  <c r="V39" i="21"/>
  <c r="P39" i="21"/>
  <c r="R39" i="21" s="1"/>
  <c r="T39" i="21" s="1"/>
  <c r="O39" i="21"/>
  <c r="N39" i="21"/>
  <c r="L39" i="21"/>
  <c r="U39" i="21" s="1"/>
  <c r="V38" i="21"/>
  <c r="P38" i="21"/>
  <c r="R38" i="21" s="1"/>
  <c r="T38" i="21" s="1"/>
  <c r="O38" i="21"/>
  <c r="N38" i="21"/>
  <c r="L38" i="21"/>
  <c r="U38" i="21" s="1"/>
  <c r="V37" i="21"/>
  <c r="P37" i="21"/>
  <c r="R37" i="21" s="1"/>
  <c r="T37" i="21" s="1"/>
  <c r="O37" i="21"/>
  <c r="N37" i="21"/>
  <c r="L37" i="21"/>
  <c r="U37" i="21" s="1"/>
  <c r="V36" i="21"/>
  <c r="P36" i="21"/>
  <c r="R36" i="21" s="1"/>
  <c r="T36" i="21" s="1"/>
  <c r="O36" i="21"/>
  <c r="N36" i="21"/>
  <c r="L36" i="21"/>
  <c r="U36" i="21" s="1"/>
  <c r="V35" i="21"/>
  <c r="P35" i="21"/>
  <c r="R35" i="21" s="1"/>
  <c r="T35" i="21" s="1"/>
  <c r="O35" i="21"/>
  <c r="N35" i="21"/>
  <c r="L35" i="21"/>
  <c r="U35" i="21" s="1"/>
  <c r="V34" i="21"/>
  <c r="P34" i="21"/>
  <c r="O34" i="21"/>
  <c r="N34" i="21"/>
  <c r="L34" i="21"/>
  <c r="U34" i="21" s="1"/>
  <c r="V33" i="21"/>
  <c r="P33" i="21"/>
  <c r="R33" i="21" s="1"/>
  <c r="T33" i="21" s="1"/>
  <c r="O33" i="21"/>
  <c r="N33" i="21"/>
  <c r="L33" i="21"/>
  <c r="U33" i="21" s="1"/>
  <c r="V32" i="21"/>
  <c r="P32" i="21"/>
  <c r="O32" i="21"/>
  <c r="N32" i="21"/>
  <c r="L32" i="21"/>
  <c r="U32" i="21" s="1"/>
  <c r="V31" i="21"/>
  <c r="P31" i="21"/>
  <c r="R31" i="21" s="1"/>
  <c r="T31" i="21" s="1"/>
  <c r="O31" i="21"/>
  <c r="N31" i="21"/>
  <c r="L31" i="21"/>
  <c r="U31" i="21" s="1"/>
  <c r="V30" i="21"/>
  <c r="P30" i="21"/>
  <c r="R30" i="21" s="1"/>
  <c r="T30" i="21" s="1"/>
  <c r="O30" i="21"/>
  <c r="N30" i="21"/>
  <c r="L30" i="21"/>
  <c r="U30" i="21" s="1"/>
  <c r="V29" i="21"/>
  <c r="P29" i="21"/>
  <c r="O29" i="21"/>
  <c r="N29" i="21"/>
  <c r="L29" i="21"/>
  <c r="U29" i="21" s="1"/>
  <c r="V28" i="21"/>
  <c r="P28" i="21"/>
  <c r="R28" i="21" s="1"/>
  <c r="T28" i="21" s="1"/>
  <c r="O28" i="21"/>
  <c r="N28" i="21"/>
  <c r="L28" i="21"/>
  <c r="U28" i="21" s="1"/>
  <c r="V27" i="21"/>
  <c r="P27" i="21"/>
  <c r="O27" i="21"/>
  <c r="N27" i="21"/>
  <c r="L27" i="21"/>
  <c r="U27" i="21" s="1"/>
  <c r="V26" i="21"/>
  <c r="P26" i="21"/>
  <c r="R26" i="21" s="1"/>
  <c r="T26" i="21" s="1"/>
  <c r="O26" i="21"/>
  <c r="N26" i="21"/>
  <c r="L26" i="21"/>
  <c r="U26" i="21" s="1"/>
  <c r="V25" i="21"/>
  <c r="P25" i="21"/>
  <c r="R25" i="21" s="1"/>
  <c r="T25" i="21" s="1"/>
  <c r="O25" i="21"/>
  <c r="N25" i="21"/>
  <c r="L25" i="21"/>
  <c r="U25" i="21" s="1"/>
  <c r="V24" i="21"/>
  <c r="P24" i="21"/>
  <c r="O24" i="21"/>
  <c r="N24" i="21"/>
  <c r="L24" i="21"/>
  <c r="U24" i="21" s="1"/>
  <c r="V23" i="21"/>
  <c r="P23" i="21"/>
  <c r="R23" i="21" s="1"/>
  <c r="T23" i="21" s="1"/>
  <c r="O23" i="21"/>
  <c r="N23" i="21"/>
  <c r="L23" i="21"/>
  <c r="U23" i="21" s="1"/>
  <c r="V22" i="21"/>
  <c r="P22" i="21"/>
  <c r="O22" i="21"/>
  <c r="N22" i="21"/>
  <c r="L22" i="21"/>
  <c r="U22" i="21" s="1"/>
  <c r="V21" i="21"/>
  <c r="P21" i="21"/>
  <c r="R21" i="21" s="1"/>
  <c r="T21" i="21" s="1"/>
  <c r="O21" i="21"/>
  <c r="N21" i="21"/>
  <c r="L21" i="21"/>
  <c r="U21" i="21" s="1"/>
  <c r="V20" i="21"/>
  <c r="P20" i="21"/>
  <c r="R20" i="21" s="1"/>
  <c r="T20" i="21" s="1"/>
  <c r="O20" i="21"/>
  <c r="N20" i="21"/>
  <c r="L20" i="21"/>
  <c r="U20" i="21" s="1"/>
  <c r="V19" i="21"/>
  <c r="P19" i="21"/>
  <c r="O19" i="21"/>
  <c r="N19" i="21"/>
  <c r="L19" i="21"/>
  <c r="U19" i="21" s="1"/>
  <c r="V18" i="21"/>
  <c r="P18" i="21"/>
  <c r="O18" i="21"/>
  <c r="N18" i="21"/>
  <c r="L18" i="21"/>
  <c r="U18" i="21" s="1"/>
  <c r="V17" i="21"/>
  <c r="P17" i="21"/>
  <c r="R17" i="21" s="1"/>
  <c r="T17" i="21" s="1"/>
  <c r="O17" i="21"/>
  <c r="N17" i="21"/>
  <c r="L17" i="21"/>
  <c r="U17" i="21" s="1"/>
  <c r="V16" i="21"/>
  <c r="P16" i="21"/>
  <c r="R16" i="21" s="1"/>
  <c r="T16" i="21" s="1"/>
  <c r="O16" i="21"/>
  <c r="N16" i="21"/>
  <c r="L16" i="21"/>
  <c r="U16" i="21" s="1"/>
  <c r="V15" i="21"/>
  <c r="P15" i="21"/>
  <c r="R15" i="21" s="1"/>
  <c r="T15" i="21" s="1"/>
  <c r="O15" i="21"/>
  <c r="N15" i="21"/>
  <c r="L15" i="21"/>
  <c r="U15" i="21" s="1"/>
  <c r="V14" i="21"/>
  <c r="P14" i="21"/>
  <c r="O14" i="21"/>
  <c r="N14" i="21"/>
  <c r="L14" i="21"/>
  <c r="U14" i="21" s="1"/>
  <c r="V13" i="21"/>
  <c r="P13" i="21"/>
  <c r="R13" i="21" s="1"/>
  <c r="T13" i="21" s="1"/>
  <c r="O13" i="21"/>
  <c r="N13" i="21"/>
  <c r="L13" i="21"/>
  <c r="U13" i="21" s="1"/>
  <c r="V12" i="21"/>
  <c r="P12" i="21"/>
  <c r="O12" i="21"/>
  <c r="N12" i="21"/>
  <c r="L12" i="21"/>
  <c r="U12" i="21" s="1"/>
  <c r="V11" i="21"/>
  <c r="P11" i="21"/>
  <c r="O11" i="21"/>
  <c r="N11" i="21"/>
  <c r="L11" i="21"/>
  <c r="U11" i="21" s="1"/>
  <c r="V10" i="21"/>
  <c r="P10" i="21"/>
  <c r="O10" i="21"/>
  <c r="N10" i="21"/>
  <c r="L10" i="21"/>
  <c r="U10" i="21" s="1"/>
  <c r="V9" i="21"/>
  <c r="P9" i="21"/>
  <c r="R9" i="21" s="1"/>
  <c r="T9" i="21" s="1"/>
  <c r="O9" i="21"/>
  <c r="N9" i="21"/>
  <c r="L9" i="21"/>
  <c r="U9" i="21" s="1"/>
  <c r="V8" i="21"/>
  <c r="P8" i="21"/>
  <c r="R8" i="21" s="1"/>
  <c r="T8" i="21" s="1"/>
  <c r="O8" i="21"/>
  <c r="N8" i="21"/>
  <c r="L8" i="21"/>
  <c r="U8" i="21" s="1"/>
  <c r="V7" i="21"/>
  <c r="P7" i="21"/>
  <c r="R7" i="21" s="1"/>
  <c r="T7" i="21" s="1"/>
  <c r="O7" i="21"/>
  <c r="N7" i="21"/>
  <c r="L7" i="21"/>
  <c r="U7" i="21" s="1"/>
  <c r="V6" i="21"/>
  <c r="P6" i="21"/>
  <c r="R6" i="21" s="1"/>
  <c r="T6" i="21" s="1"/>
  <c r="O6" i="21"/>
  <c r="N6" i="21"/>
  <c r="L6" i="21"/>
  <c r="U6" i="21" s="1"/>
  <c r="P5" i="21"/>
  <c r="O5" i="21"/>
  <c r="N5" i="21"/>
  <c r="L5" i="21"/>
  <c r="U349" i="21" s="1"/>
  <c r="AN6" i="21" l="1"/>
  <c r="AO6" i="21"/>
  <c r="AN10" i="21"/>
  <c r="AO10" i="21"/>
  <c r="AN14" i="21"/>
  <c r="AO14" i="21"/>
  <c r="AN22" i="21"/>
  <c r="AO22" i="21"/>
  <c r="AN26" i="21"/>
  <c r="AO26" i="21"/>
  <c r="AN30" i="21"/>
  <c r="AO30" i="21"/>
  <c r="AN34" i="21"/>
  <c r="AO34" i="21"/>
  <c r="AN50" i="21"/>
  <c r="AO50" i="21"/>
  <c r="AN54" i="21"/>
  <c r="AO54" i="21"/>
  <c r="AN62" i="21"/>
  <c r="AO62" i="21"/>
  <c r="AN66" i="21"/>
  <c r="AO66" i="21"/>
  <c r="AN70" i="21"/>
  <c r="AO70" i="21"/>
  <c r="AN78" i="21"/>
  <c r="AO78" i="21"/>
  <c r="AN82" i="21"/>
  <c r="AO82" i="21"/>
  <c r="AN86" i="21"/>
  <c r="AO86" i="21"/>
  <c r="AN94" i="21"/>
  <c r="AO94" i="21"/>
  <c r="AN102" i="21"/>
  <c r="AO102" i="21"/>
  <c r="AN122" i="21"/>
  <c r="AO122" i="21"/>
  <c r="AN126" i="21"/>
  <c r="AO126" i="21"/>
  <c r="AN134" i="21"/>
  <c r="AO134" i="21"/>
  <c r="AN138" i="21"/>
  <c r="AO138" i="21"/>
  <c r="AN146" i="21"/>
  <c r="AO146" i="21"/>
  <c r="AN150" i="21"/>
  <c r="AO150" i="21"/>
  <c r="AN154" i="21"/>
  <c r="AO154" i="21"/>
  <c r="AN166" i="21"/>
  <c r="AO166" i="21"/>
  <c r="AN170" i="21"/>
  <c r="AO170" i="21"/>
  <c r="AN186" i="21"/>
  <c r="AO186" i="21"/>
  <c r="AN206" i="21"/>
  <c r="AO206" i="21"/>
  <c r="AN222" i="21"/>
  <c r="AO222" i="21"/>
  <c r="AN246" i="21"/>
  <c r="AO246" i="21"/>
  <c r="AN250" i="21"/>
  <c r="AO250" i="21"/>
  <c r="AN258" i="21"/>
  <c r="AO258" i="21"/>
  <c r="AN262" i="21"/>
  <c r="AO262" i="21"/>
  <c r="AN274" i="21"/>
  <c r="AO274" i="21"/>
  <c r="AN278" i="21"/>
  <c r="AO278" i="21"/>
  <c r="AN282" i="21"/>
  <c r="AO282" i="21"/>
  <c r="AN290" i="21"/>
  <c r="AO290" i="21"/>
  <c r="AN314" i="21"/>
  <c r="AO314" i="21"/>
  <c r="AN318" i="21"/>
  <c r="AO318" i="21"/>
  <c r="AN322" i="21"/>
  <c r="AO322" i="21"/>
  <c r="AN330" i="21"/>
  <c r="AO330" i="21"/>
  <c r="AN334" i="21"/>
  <c r="AO334" i="21"/>
  <c r="AN338" i="21"/>
  <c r="AO338" i="21"/>
  <c r="AN350" i="21"/>
  <c r="AO350" i="21"/>
  <c r="AN354" i="21"/>
  <c r="AO354" i="21"/>
  <c r="AN366" i="21"/>
  <c r="AO366" i="21"/>
  <c r="AN374" i="21"/>
  <c r="AO374" i="21"/>
  <c r="AN382" i="21"/>
  <c r="AO382" i="21"/>
  <c r="AN386" i="21"/>
  <c r="AO386" i="21"/>
  <c r="AN390" i="21"/>
  <c r="AO390" i="21"/>
  <c r="AN398" i="21"/>
  <c r="AO398" i="21"/>
  <c r="AN402" i="21"/>
  <c r="AO402" i="21"/>
  <c r="AN410" i="21"/>
  <c r="AO410" i="21"/>
  <c r="AN422" i="21"/>
  <c r="AO422" i="21"/>
  <c r="AN430" i="21"/>
  <c r="AO430" i="21"/>
  <c r="AN438" i="21"/>
  <c r="AO438" i="21"/>
  <c r="AN450" i="21"/>
  <c r="AO450" i="21"/>
  <c r="AN454" i="21"/>
  <c r="AO454" i="21"/>
  <c r="AN462" i="21"/>
  <c r="AO462" i="21"/>
  <c r="AN466" i="21"/>
  <c r="AO466" i="21"/>
  <c r="AN490" i="21"/>
  <c r="AO490" i="21"/>
  <c r="AN494" i="21"/>
  <c r="AO494" i="21"/>
  <c r="AN514" i="21"/>
  <c r="AO514" i="21"/>
  <c r="AN526" i="21"/>
  <c r="AO526" i="21"/>
  <c r="AN534" i="21"/>
  <c r="AO534" i="21"/>
  <c r="AN538" i="21"/>
  <c r="AO538" i="21"/>
  <c r="AN554" i="21"/>
  <c r="AO554" i="21"/>
  <c r="AN562" i="21"/>
  <c r="AO562" i="21"/>
  <c r="AN570" i="21"/>
  <c r="AO570" i="21"/>
  <c r="AN578" i="21"/>
  <c r="AO578" i="21"/>
  <c r="AN582" i="21"/>
  <c r="AO582" i="21"/>
  <c r="AN598" i="21"/>
  <c r="AO598" i="21"/>
  <c r="AN606" i="21"/>
  <c r="AO606" i="21"/>
  <c r="AN610" i="21"/>
  <c r="AO610" i="21"/>
  <c r="AN7" i="21"/>
  <c r="AO7" i="21"/>
  <c r="AN11" i="21"/>
  <c r="AO11" i="21"/>
  <c r="AN19" i="21"/>
  <c r="AO19" i="21"/>
  <c r="AN23" i="21"/>
  <c r="AO23" i="21"/>
  <c r="AN27" i="21"/>
  <c r="AO27" i="21"/>
  <c r="AN31" i="21"/>
  <c r="AO31" i="21"/>
  <c r="AN51" i="21"/>
  <c r="AO51" i="21"/>
  <c r="AN59" i="21"/>
  <c r="AO59" i="21"/>
  <c r="AN71" i="21"/>
  <c r="AO71" i="21"/>
  <c r="AN79" i="21"/>
  <c r="AO79" i="21"/>
  <c r="AN91" i="21"/>
  <c r="AO91" i="21"/>
  <c r="AN107" i="21"/>
  <c r="AO107" i="21"/>
  <c r="AN115" i="21"/>
  <c r="AO115" i="21"/>
  <c r="AN131" i="21"/>
  <c r="AO131" i="21"/>
  <c r="AN139" i="21"/>
  <c r="AO139" i="21"/>
  <c r="AN151" i="21"/>
  <c r="AO151" i="21"/>
  <c r="AN159" i="21"/>
  <c r="AO159" i="21"/>
  <c r="AN167" i="21"/>
  <c r="AO167" i="21"/>
  <c r="AN171" i="21"/>
  <c r="AO171" i="21"/>
  <c r="AN187" i="21"/>
  <c r="AO187" i="21"/>
  <c r="AN195" i="21"/>
  <c r="AO195" i="21"/>
  <c r="AN199" i="21"/>
  <c r="AO199" i="21"/>
  <c r="AN223" i="21"/>
  <c r="AO223" i="21"/>
  <c r="AN231" i="21"/>
  <c r="AO231" i="21"/>
  <c r="AN243" i="21"/>
  <c r="AO243" i="21"/>
  <c r="AN247" i="21"/>
  <c r="AO247" i="21"/>
  <c r="AN251" i="21"/>
  <c r="AO251" i="21"/>
  <c r="AN259" i="21"/>
  <c r="AO259" i="21"/>
  <c r="AN267" i="21"/>
  <c r="AO267" i="21"/>
  <c r="AN275" i="21"/>
  <c r="AO275" i="21"/>
  <c r="AN283" i="21"/>
  <c r="AO283" i="21"/>
  <c r="AN291" i="21"/>
  <c r="AO291" i="21"/>
  <c r="AN295" i="21"/>
  <c r="AO295" i="21"/>
  <c r="AN299" i="21"/>
  <c r="AO299" i="21"/>
  <c r="AN307" i="21"/>
  <c r="AO307" i="21"/>
  <c r="AN311" i="21"/>
  <c r="AO311" i="21"/>
  <c r="AN315" i="21"/>
  <c r="AO315" i="21"/>
  <c r="AN319" i="21"/>
  <c r="AO319" i="21"/>
  <c r="AN335" i="21"/>
  <c r="AO335" i="21"/>
  <c r="AN343" i="21"/>
  <c r="AO343" i="21"/>
  <c r="AN355" i="21"/>
  <c r="AO355" i="21"/>
  <c r="AN359" i="21"/>
  <c r="AO359" i="21"/>
  <c r="AN367" i="21"/>
  <c r="AO367" i="21"/>
  <c r="AN371" i="21"/>
  <c r="AO371" i="21"/>
  <c r="AN387" i="21"/>
  <c r="AO387" i="21"/>
  <c r="AN395" i="21"/>
  <c r="AO395" i="21"/>
  <c r="AN399" i="21"/>
  <c r="AO399" i="21"/>
  <c r="AN411" i="21"/>
  <c r="AO411" i="21"/>
  <c r="AN419" i="21"/>
  <c r="AO419" i="21"/>
  <c r="AN423" i="21"/>
  <c r="AO423" i="21"/>
  <c r="AN427" i="21"/>
  <c r="AO427" i="21"/>
  <c r="AN439" i="21"/>
  <c r="AO439" i="21"/>
  <c r="AN443" i="21"/>
  <c r="AO443" i="21"/>
  <c r="AN447" i="21"/>
  <c r="AO447" i="21"/>
  <c r="AN451" i="21"/>
  <c r="AO451" i="21"/>
  <c r="AN455" i="21"/>
  <c r="AO455" i="21"/>
  <c r="AN467" i="21"/>
  <c r="AO467" i="21"/>
  <c r="AN475" i="21"/>
  <c r="AO475" i="21"/>
  <c r="AN483" i="21"/>
  <c r="AO483" i="21"/>
  <c r="AN491" i="21"/>
  <c r="AO491" i="21"/>
  <c r="AN503" i="21"/>
  <c r="AO503" i="21"/>
  <c r="AN511" i="21"/>
  <c r="AO511" i="21"/>
  <c r="AN515" i="21"/>
  <c r="AO515" i="21"/>
  <c r="AN523" i="21"/>
  <c r="AO523" i="21"/>
  <c r="AN527" i="21"/>
  <c r="AO527" i="21"/>
  <c r="AN535" i="21"/>
  <c r="AO535" i="21"/>
  <c r="AN539" i="21"/>
  <c r="AO539" i="21"/>
  <c r="AN543" i="21"/>
  <c r="AO543" i="21"/>
  <c r="AN547" i="21"/>
  <c r="AO547" i="21"/>
  <c r="AN551" i="21"/>
  <c r="AO551" i="21"/>
  <c r="AN555" i="21"/>
  <c r="AO555" i="21"/>
  <c r="AN559" i="21"/>
  <c r="AO559" i="21"/>
  <c r="AN563" i="21"/>
  <c r="AO563" i="21"/>
  <c r="AN567" i="21"/>
  <c r="AO567" i="21"/>
  <c r="AN571" i="21"/>
  <c r="AO571" i="21"/>
  <c r="AN575" i="21"/>
  <c r="AO575" i="21"/>
  <c r="AN579" i="21"/>
  <c r="AO579" i="21"/>
  <c r="AN583" i="21"/>
  <c r="AO583" i="21"/>
  <c r="AN587" i="21"/>
  <c r="AO587" i="21"/>
  <c r="AN591" i="21"/>
  <c r="AO591" i="21"/>
  <c r="AN595" i="21"/>
  <c r="AO595" i="21"/>
  <c r="AN599" i="21"/>
  <c r="AO599" i="21"/>
  <c r="AN603" i="21"/>
  <c r="AO603" i="21"/>
  <c r="AN607" i="21"/>
  <c r="AO607" i="21"/>
  <c r="AN611" i="21"/>
  <c r="AO611" i="21"/>
  <c r="AN5" i="21"/>
  <c r="AO5" i="21"/>
  <c r="AN58" i="21"/>
  <c r="AO58" i="21"/>
  <c r="AN98" i="21"/>
  <c r="AO98" i="21"/>
  <c r="AN106" i="21"/>
  <c r="AO106" i="21"/>
  <c r="AN110" i="21"/>
  <c r="AO110" i="21"/>
  <c r="AN158" i="21"/>
  <c r="AO158" i="21"/>
  <c r="AN182" i="21"/>
  <c r="AO182" i="21"/>
  <c r="AN194" i="21"/>
  <c r="AO194" i="21"/>
  <c r="AN214" i="21"/>
  <c r="AO214" i="21"/>
  <c r="AN218" i="21"/>
  <c r="AO218" i="21"/>
  <c r="AN238" i="21"/>
  <c r="AO238" i="21"/>
  <c r="AN254" i="21"/>
  <c r="AO254" i="21"/>
  <c r="AN294" i="21"/>
  <c r="AO294" i="21"/>
  <c r="AN310" i="21"/>
  <c r="AO310" i="21"/>
  <c r="AN326" i="21"/>
  <c r="AO326" i="21"/>
  <c r="AN346" i="21"/>
  <c r="AO346" i="21"/>
  <c r="AN362" i="21"/>
  <c r="AO362" i="21"/>
  <c r="AN414" i="21"/>
  <c r="AO414" i="21"/>
  <c r="AN446" i="21"/>
  <c r="AO446" i="21"/>
  <c r="AN458" i="21"/>
  <c r="AO458" i="21"/>
  <c r="AN518" i="21"/>
  <c r="AO518" i="21"/>
  <c r="AN550" i="21"/>
  <c r="AO550" i="21"/>
  <c r="AN558" i="21"/>
  <c r="AO558" i="21"/>
  <c r="AN566" i="21"/>
  <c r="AO566" i="21"/>
  <c r="AN590" i="21"/>
  <c r="AO590" i="21"/>
  <c r="AN15" i="21"/>
  <c r="AO15" i="21"/>
  <c r="AN35" i="21"/>
  <c r="AO35" i="21"/>
  <c r="AN43" i="21"/>
  <c r="AO43" i="21"/>
  <c r="AN47" i="21"/>
  <c r="AO47" i="21"/>
  <c r="AN75" i="21"/>
  <c r="AO75" i="21"/>
  <c r="AN83" i="21"/>
  <c r="AO83" i="21"/>
  <c r="AN87" i="21"/>
  <c r="AO87" i="21"/>
  <c r="AN99" i="21"/>
  <c r="AO99" i="21"/>
  <c r="AN119" i="21"/>
  <c r="AO119" i="21"/>
  <c r="AN127" i="21"/>
  <c r="AO127" i="21"/>
  <c r="AN135" i="21"/>
  <c r="AO135" i="21"/>
  <c r="AN163" i="21"/>
  <c r="AO163" i="21"/>
  <c r="AN175" i="21"/>
  <c r="AO175" i="21"/>
  <c r="AN191" i="21"/>
  <c r="AO191" i="21"/>
  <c r="AN203" i="21"/>
  <c r="AO203" i="21"/>
  <c r="AN215" i="21"/>
  <c r="AO215" i="21"/>
  <c r="AN219" i="21"/>
  <c r="AO219" i="21"/>
  <c r="AN235" i="21"/>
  <c r="AO235" i="21"/>
  <c r="AN271" i="21"/>
  <c r="AO271" i="21"/>
  <c r="AN279" i="21"/>
  <c r="AO279" i="21"/>
  <c r="AN375" i="21"/>
  <c r="AO375" i="21"/>
  <c r="AN407" i="21"/>
  <c r="AO407" i="21"/>
  <c r="AN431" i="21"/>
  <c r="AO431" i="21"/>
  <c r="AN495" i="21"/>
  <c r="AO495" i="21"/>
  <c r="AN8" i="21"/>
  <c r="AO8" i="21"/>
  <c r="AN12" i="21"/>
  <c r="AO12" i="21"/>
  <c r="AN16" i="21"/>
  <c r="AO16" i="21"/>
  <c r="AN20" i="21"/>
  <c r="AO20" i="21"/>
  <c r="AN24" i="21"/>
  <c r="AO24" i="21"/>
  <c r="AN28" i="21"/>
  <c r="AO28" i="21"/>
  <c r="AN32" i="21"/>
  <c r="AO32" i="21"/>
  <c r="AN36" i="21"/>
  <c r="AO36" i="21"/>
  <c r="AN40" i="21"/>
  <c r="AO40" i="21"/>
  <c r="AN44" i="21"/>
  <c r="AO44" i="21"/>
  <c r="AN48" i="21"/>
  <c r="AO48" i="21"/>
  <c r="AN52" i="21"/>
  <c r="AO52" i="21"/>
  <c r="AN56" i="21"/>
  <c r="AO56" i="21"/>
  <c r="AN60" i="21"/>
  <c r="AO60" i="21"/>
  <c r="AN64" i="21"/>
  <c r="AO64" i="21"/>
  <c r="AN68" i="21"/>
  <c r="AO68" i="21"/>
  <c r="AN72" i="21"/>
  <c r="AO72" i="21"/>
  <c r="AN76" i="21"/>
  <c r="AO76" i="21"/>
  <c r="AN80" i="21"/>
  <c r="AO80" i="21"/>
  <c r="AN84" i="21"/>
  <c r="AO84" i="21"/>
  <c r="AN88" i="21"/>
  <c r="AO88" i="21"/>
  <c r="AN92" i="21"/>
  <c r="AO92" i="21"/>
  <c r="AN96" i="21"/>
  <c r="AO96" i="21"/>
  <c r="AN100" i="21"/>
  <c r="AO100" i="21"/>
  <c r="AN104" i="21"/>
  <c r="AO104" i="21"/>
  <c r="AN108" i="21"/>
  <c r="AO108" i="21"/>
  <c r="AN112" i="21"/>
  <c r="AO112" i="21"/>
  <c r="AN116" i="21"/>
  <c r="AO116" i="21"/>
  <c r="AN120" i="21"/>
  <c r="AO120" i="21"/>
  <c r="AN124" i="21"/>
  <c r="AO124" i="21"/>
  <c r="AN128" i="21"/>
  <c r="AO128" i="21"/>
  <c r="AN132" i="21"/>
  <c r="AO132" i="21"/>
  <c r="AN136" i="21"/>
  <c r="AO136" i="21"/>
  <c r="AN140" i="21"/>
  <c r="AO140" i="21"/>
  <c r="AN144" i="21"/>
  <c r="AO144" i="21"/>
  <c r="AN148" i="21"/>
  <c r="AO148" i="21"/>
  <c r="AN152" i="21"/>
  <c r="AO152" i="21"/>
  <c r="AN156" i="21"/>
  <c r="AO156" i="21"/>
  <c r="AN160" i="21"/>
  <c r="AO160" i="21"/>
  <c r="AN164" i="21"/>
  <c r="AO164" i="21"/>
  <c r="AN168" i="21"/>
  <c r="AO168" i="21"/>
  <c r="AN172" i="21"/>
  <c r="AO172" i="21"/>
  <c r="AN176" i="21"/>
  <c r="AO176" i="21"/>
  <c r="AN180" i="21"/>
  <c r="AO180" i="21"/>
  <c r="AN184" i="21"/>
  <c r="AO184" i="21"/>
  <c r="AN188" i="21"/>
  <c r="AO188" i="21"/>
  <c r="AN192" i="21"/>
  <c r="AO192" i="21"/>
  <c r="AN196" i="21"/>
  <c r="AO196" i="21"/>
  <c r="AN200" i="21"/>
  <c r="AO200" i="21"/>
  <c r="AN204" i="21"/>
  <c r="AO204" i="21"/>
  <c r="AN208" i="21"/>
  <c r="AO208" i="21"/>
  <c r="AN212" i="21"/>
  <c r="AO212" i="21"/>
  <c r="AN216" i="21"/>
  <c r="AO216" i="21"/>
  <c r="AN220" i="21"/>
  <c r="AO220" i="21"/>
  <c r="AN224" i="21"/>
  <c r="AO224" i="21"/>
  <c r="AN228" i="21"/>
  <c r="AO228" i="21"/>
  <c r="AN232" i="21"/>
  <c r="AO232" i="21"/>
  <c r="AN236" i="21"/>
  <c r="AO236" i="21"/>
  <c r="AN240" i="21"/>
  <c r="AO240" i="21"/>
  <c r="AN244" i="21"/>
  <c r="AO244" i="21"/>
  <c r="AN248" i="21"/>
  <c r="AO248" i="21"/>
  <c r="AN252" i="21"/>
  <c r="AO252" i="21"/>
  <c r="AN256" i="21"/>
  <c r="AO256" i="21"/>
  <c r="AN260" i="21"/>
  <c r="AO260" i="21"/>
  <c r="AN264" i="21"/>
  <c r="AO264" i="21"/>
  <c r="AN268" i="21"/>
  <c r="AO268" i="21"/>
  <c r="AN272" i="21"/>
  <c r="AO272" i="21"/>
  <c r="AN276" i="21"/>
  <c r="AO276" i="21"/>
  <c r="AN280" i="21"/>
  <c r="AO280" i="21"/>
  <c r="AN284" i="21"/>
  <c r="AO284" i="21"/>
  <c r="AN288" i="21"/>
  <c r="AO288" i="21"/>
  <c r="AN292" i="21"/>
  <c r="AO292" i="21"/>
  <c r="AN296" i="21"/>
  <c r="AO296" i="21"/>
  <c r="AN300" i="21"/>
  <c r="AO300" i="21"/>
  <c r="AN304" i="21"/>
  <c r="AO304" i="21"/>
  <c r="AN308" i="21"/>
  <c r="AO308" i="21"/>
  <c r="AN312" i="21"/>
  <c r="AO312" i="21"/>
  <c r="AN316" i="21"/>
  <c r="AO316" i="21"/>
  <c r="AN320" i="21"/>
  <c r="AO320" i="21"/>
  <c r="AN324" i="21"/>
  <c r="AO324" i="21"/>
  <c r="AN328" i="21"/>
  <c r="AO328" i="21"/>
  <c r="AN332" i="21"/>
  <c r="AO332" i="21"/>
  <c r="AN336" i="21"/>
  <c r="AO336" i="21"/>
  <c r="AN340" i="21"/>
  <c r="AO340" i="21"/>
  <c r="AN344" i="21"/>
  <c r="AO344" i="21"/>
  <c r="AN348" i="21"/>
  <c r="AO348" i="21"/>
  <c r="AN352" i="21"/>
  <c r="AO352" i="21"/>
  <c r="AN356" i="21"/>
  <c r="AO356" i="21"/>
  <c r="AN360" i="21"/>
  <c r="AO360" i="21"/>
  <c r="AN364" i="21"/>
  <c r="AO364" i="21"/>
  <c r="AN368" i="21"/>
  <c r="AO368" i="21"/>
  <c r="AN372" i="21"/>
  <c r="AO372" i="21"/>
  <c r="AN376" i="21"/>
  <c r="AO376" i="21"/>
  <c r="AN380" i="21"/>
  <c r="AO380" i="21"/>
  <c r="AN384" i="21"/>
  <c r="AO384" i="21"/>
  <c r="AN388" i="21"/>
  <c r="AO388" i="21"/>
  <c r="AN392" i="21"/>
  <c r="AO392" i="21"/>
  <c r="AN396" i="21"/>
  <c r="AO396" i="21"/>
  <c r="AN400" i="21"/>
  <c r="AO400" i="21"/>
  <c r="AN404" i="21"/>
  <c r="AO404" i="21"/>
  <c r="AN408" i="21"/>
  <c r="AO408" i="21"/>
  <c r="AN412" i="21"/>
  <c r="AO412" i="21"/>
  <c r="AN416" i="21"/>
  <c r="AO416" i="21"/>
  <c r="AN420" i="21"/>
  <c r="AO420" i="21"/>
  <c r="AN424" i="21"/>
  <c r="AO424" i="21"/>
  <c r="AN428" i="21"/>
  <c r="AO428" i="21"/>
  <c r="AN432" i="21"/>
  <c r="AO432" i="21"/>
  <c r="AN436" i="21"/>
  <c r="AO436" i="21"/>
  <c r="AN440" i="21"/>
  <c r="AO440" i="21"/>
  <c r="AN444" i="21"/>
  <c r="AO444" i="21"/>
  <c r="AN448" i="21"/>
  <c r="AO448" i="21"/>
  <c r="AN452" i="21"/>
  <c r="AO452" i="21"/>
  <c r="AN456" i="21"/>
  <c r="AO456" i="21"/>
  <c r="AN460" i="21"/>
  <c r="AO460" i="21"/>
  <c r="AN464" i="21"/>
  <c r="AO464" i="21"/>
  <c r="AN468" i="21"/>
  <c r="AO468" i="21"/>
  <c r="AN472" i="21"/>
  <c r="AO472" i="21"/>
  <c r="AN476" i="21"/>
  <c r="AO476" i="21"/>
  <c r="AN480" i="21"/>
  <c r="AO480" i="21"/>
  <c r="AN484" i="21"/>
  <c r="AO484" i="21"/>
  <c r="AN488" i="21"/>
  <c r="AO488" i="21"/>
  <c r="AN492" i="21"/>
  <c r="AO492" i="21"/>
  <c r="AN496" i="21"/>
  <c r="AO496" i="21"/>
  <c r="AN500" i="21"/>
  <c r="AO500" i="21"/>
  <c r="AN504" i="21"/>
  <c r="AO504" i="21"/>
  <c r="AN508" i="21"/>
  <c r="AO508" i="21"/>
  <c r="AN512" i="21"/>
  <c r="AO512" i="21"/>
  <c r="AN516" i="21"/>
  <c r="AO516" i="21"/>
  <c r="AN520" i="21"/>
  <c r="AO520" i="21"/>
  <c r="AN524" i="21"/>
  <c r="AO524" i="21"/>
  <c r="AN528" i="21"/>
  <c r="AO528" i="21"/>
  <c r="AN532" i="21"/>
  <c r="AO532" i="21"/>
  <c r="AN536" i="21"/>
  <c r="AO536" i="21"/>
  <c r="AN540" i="21"/>
  <c r="AO540" i="21"/>
  <c r="AN544" i="21"/>
  <c r="AO544" i="21"/>
  <c r="AN548" i="21"/>
  <c r="AO548" i="21"/>
  <c r="AN552" i="21"/>
  <c r="AO552" i="21"/>
  <c r="AN556" i="21"/>
  <c r="AO556" i="21"/>
  <c r="AN560" i="21"/>
  <c r="AO560" i="21"/>
  <c r="AN564" i="21"/>
  <c r="AO564" i="21"/>
  <c r="AN568" i="21"/>
  <c r="AO568" i="21"/>
  <c r="AN572" i="21"/>
  <c r="AO572" i="21"/>
  <c r="AN576" i="21"/>
  <c r="AO576" i="21"/>
  <c r="AN580" i="21"/>
  <c r="AO580" i="21"/>
  <c r="AN584" i="21"/>
  <c r="AO584" i="21"/>
  <c r="AN588" i="21"/>
  <c r="AO588" i="21"/>
  <c r="AN592" i="21"/>
  <c r="AO592" i="21"/>
  <c r="AN596" i="21"/>
  <c r="AO596" i="21"/>
  <c r="AN600" i="21"/>
  <c r="AO600" i="21"/>
  <c r="AN604" i="21"/>
  <c r="AO604" i="21"/>
  <c r="AN608" i="21"/>
  <c r="AO608" i="21"/>
  <c r="AN612" i="21"/>
  <c r="AO612" i="21"/>
  <c r="AN18" i="21"/>
  <c r="AO18" i="21"/>
  <c r="AN38" i="21"/>
  <c r="AO38" i="21"/>
  <c r="AN42" i="21"/>
  <c r="AO42" i="21"/>
  <c r="AN46" i="21"/>
  <c r="AO46" i="21"/>
  <c r="AN74" i="21"/>
  <c r="AO74" i="21"/>
  <c r="AN90" i="21"/>
  <c r="AO90" i="21"/>
  <c r="AN114" i="21"/>
  <c r="AO114" i="21"/>
  <c r="AN118" i="21"/>
  <c r="AO118" i="21"/>
  <c r="AN130" i="21"/>
  <c r="AO130" i="21"/>
  <c r="AN142" i="21"/>
  <c r="AO142" i="21"/>
  <c r="AN162" i="21"/>
  <c r="AO162" i="21"/>
  <c r="AN174" i="21"/>
  <c r="AO174" i="21"/>
  <c r="AN178" i="21"/>
  <c r="AO178" i="21"/>
  <c r="AN190" i="21"/>
  <c r="AO190" i="21"/>
  <c r="AN198" i="21"/>
  <c r="AO198" i="21"/>
  <c r="AN202" i="21"/>
  <c r="AO202" i="21"/>
  <c r="AN210" i="21"/>
  <c r="AO210" i="21"/>
  <c r="AN226" i="21"/>
  <c r="AO226" i="21"/>
  <c r="AN230" i="21"/>
  <c r="AO230" i="21"/>
  <c r="AN234" i="21"/>
  <c r="AO234" i="21"/>
  <c r="AN242" i="21"/>
  <c r="AO242" i="21"/>
  <c r="AN266" i="21"/>
  <c r="AO266" i="21"/>
  <c r="AN270" i="21"/>
  <c r="AO270" i="21"/>
  <c r="AN286" i="21"/>
  <c r="AO286" i="21"/>
  <c r="AN298" i="21"/>
  <c r="AO298" i="21"/>
  <c r="AN302" i="21"/>
  <c r="AO302" i="21"/>
  <c r="AN306" i="21"/>
  <c r="AO306" i="21"/>
  <c r="AN342" i="21"/>
  <c r="AO342" i="21"/>
  <c r="AN358" i="21"/>
  <c r="AO358" i="21"/>
  <c r="AN370" i="21"/>
  <c r="AO370" i="21"/>
  <c r="AN378" i="21"/>
  <c r="AO378" i="21"/>
  <c r="AN394" i="21"/>
  <c r="AO394" i="21"/>
  <c r="AN406" i="21"/>
  <c r="AO406" i="21"/>
  <c r="AN418" i="21"/>
  <c r="AO418" i="21"/>
  <c r="AN426" i="21"/>
  <c r="AO426" i="21"/>
  <c r="AN434" i="21"/>
  <c r="AO434" i="21"/>
  <c r="AN442" i="21"/>
  <c r="AO442" i="21"/>
  <c r="AN470" i="21"/>
  <c r="AO470" i="21"/>
  <c r="AN474" i="21"/>
  <c r="AO474" i="21"/>
  <c r="AN478" i="21"/>
  <c r="AO478" i="21"/>
  <c r="AN482" i="21"/>
  <c r="AO482" i="21"/>
  <c r="AN486" i="21"/>
  <c r="AO486" i="21"/>
  <c r="AN498" i="21"/>
  <c r="AO498" i="21"/>
  <c r="AN502" i="21"/>
  <c r="AO502" i="21"/>
  <c r="AN506" i="21"/>
  <c r="AO506" i="21"/>
  <c r="AN510" i="21"/>
  <c r="AO510" i="21"/>
  <c r="AN522" i="21"/>
  <c r="AO522" i="21"/>
  <c r="AN530" i="21"/>
  <c r="AO530" i="21"/>
  <c r="AN542" i="21"/>
  <c r="AO542" i="21"/>
  <c r="AN546" i="21"/>
  <c r="AO546" i="21"/>
  <c r="AN574" i="21"/>
  <c r="AO574" i="21"/>
  <c r="AN586" i="21"/>
  <c r="AO586" i="21"/>
  <c r="AN594" i="21"/>
  <c r="AO594" i="21"/>
  <c r="AN602" i="21"/>
  <c r="AO602" i="21"/>
  <c r="AN39" i="21"/>
  <c r="AO39" i="21"/>
  <c r="AN55" i="21"/>
  <c r="AO55" i="21"/>
  <c r="AN63" i="21"/>
  <c r="AO63" i="21"/>
  <c r="AN67" i="21"/>
  <c r="AO67" i="21"/>
  <c r="AN95" i="21"/>
  <c r="AO95" i="21"/>
  <c r="AN103" i="21"/>
  <c r="AO103" i="21"/>
  <c r="AN111" i="21"/>
  <c r="AO111" i="21"/>
  <c r="AN123" i="21"/>
  <c r="AO123" i="21"/>
  <c r="AN143" i="21"/>
  <c r="AO143" i="21"/>
  <c r="AN147" i="21"/>
  <c r="AO147" i="21"/>
  <c r="AN155" i="21"/>
  <c r="AO155" i="21"/>
  <c r="AN179" i="21"/>
  <c r="AO179" i="21"/>
  <c r="AN183" i="21"/>
  <c r="AO183" i="21"/>
  <c r="AN207" i="21"/>
  <c r="AO207" i="21"/>
  <c r="AN211" i="21"/>
  <c r="AO211" i="21"/>
  <c r="AN227" i="21"/>
  <c r="AO227" i="21"/>
  <c r="AN239" i="21"/>
  <c r="AO239" i="21"/>
  <c r="AN255" i="21"/>
  <c r="AO255" i="21"/>
  <c r="AN263" i="21"/>
  <c r="AO263" i="21"/>
  <c r="AN287" i="21"/>
  <c r="AO287" i="21"/>
  <c r="AN303" i="21"/>
  <c r="AO303" i="21"/>
  <c r="AN323" i="21"/>
  <c r="AO323" i="21"/>
  <c r="AN327" i="21"/>
  <c r="AO327" i="21"/>
  <c r="AN331" i="21"/>
  <c r="AO331" i="21"/>
  <c r="AN339" i="21"/>
  <c r="AO339" i="21"/>
  <c r="AN347" i="21"/>
  <c r="AO347" i="21"/>
  <c r="AN351" i="21"/>
  <c r="AO351" i="21"/>
  <c r="AN363" i="21"/>
  <c r="AO363" i="21"/>
  <c r="AN379" i="21"/>
  <c r="AO379" i="21"/>
  <c r="AN383" i="21"/>
  <c r="AO383" i="21"/>
  <c r="AN391" i="21"/>
  <c r="AO391" i="21"/>
  <c r="AN403" i="21"/>
  <c r="AO403" i="21"/>
  <c r="AN415" i="21"/>
  <c r="AO415" i="21"/>
  <c r="AN435" i="21"/>
  <c r="AO435" i="21"/>
  <c r="AN459" i="21"/>
  <c r="AO459" i="21"/>
  <c r="AN463" i="21"/>
  <c r="AO463" i="21"/>
  <c r="AN471" i="21"/>
  <c r="AO471" i="21"/>
  <c r="AN479" i="21"/>
  <c r="AO479" i="21"/>
  <c r="AN487" i="21"/>
  <c r="AO487" i="21"/>
  <c r="AN499" i="21"/>
  <c r="AO499" i="21"/>
  <c r="AN507" i="21"/>
  <c r="AO507" i="21"/>
  <c r="AN519" i="21"/>
  <c r="AO519" i="21"/>
  <c r="AN531" i="21"/>
  <c r="AO531" i="21"/>
  <c r="AN9" i="21"/>
  <c r="AO9" i="21"/>
  <c r="AN13" i="21"/>
  <c r="AO13" i="21"/>
  <c r="AN17" i="21"/>
  <c r="AO17" i="21"/>
  <c r="AN21" i="21"/>
  <c r="AO21" i="21"/>
  <c r="AN25" i="21"/>
  <c r="AO25" i="21"/>
  <c r="AN29" i="21"/>
  <c r="AO29" i="21"/>
  <c r="AN33" i="21"/>
  <c r="AO33" i="21"/>
  <c r="AN37" i="21"/>
  <c r="AO37" i="21"/>
  <c r="AN41" i="21"/>
  <c r="AO41" i="21"/>
  <c r="AN45" i="21"/>
  <c r="AO45" i="21"/>
  <c r="AN49" i="21"/>
  <c r="AO49" i="21"/>
  <c r="AN53" i="21"/>
  <c r="AO53" i="21"/>
  <c r="AN57" i="21"/>
  <c r="AO57" i="21"/>
  <c r="AN61" i="21"/>
  <c r="AO61" i="21"/>
  <c r="AN65" i="21"/>
  <c r="AO65" i="21"/>
  <c r="AN69" i="21"/>
  <c r="AO69" i="21"/>
  <c r="AN73" i="21"/>
  <c r="AO73" i="21"/>
  <c r="AN77" i="21"/>
  <c r="AO77" i="21"/>
  <c r="AN81" i="21"/>
  <c r="AO81" i="21"/>
  <c r="AN85" i="21"/>
  <c r="AO85" i="21"/>
  <c r="AN89" i="21"/>
  <c r="AO89" i="21"/>
  <c r="AN93" i="21"/>
  <c r="AO93" i="21"/>
  <c r="AN97" i="21"/>
  <c r="AO97" i="21"/>
  <c r="AN101" i="21"/>
  <c r="AO101" i="21"/>
  <c r="AN105" i="21"/>
  <c r="AO105" i="21"/>
  <c r="AN109" i="21"/>
  <c r="AO109" i="21"/>
  <c r="AN113" i="21"/>
  <c r="AO113" i="21"/>
  <c r="AN117" i="21"/>
  <c r="AO117" i="21"/>
  <c r="AN121" i="21"/>
  <c r="AO121" i="21"/>
  <c r="AN125" i="21"/>
  <c r="AO125" i="21"/>
  <c r="AN129" i="21"/>
  <c r="AO129" i="21"/>
  <c r="AN133" i="21"/>
  <c r="AO133" i="21"/>
  <c r="AN137" i="21"/>
  <c r="AO137" i="21"/>
  <c r="AN141" i="21"/>
  <c r="AO141" i="21"/>
  <c r="AN145" i="21"/>
  <c r="AO145" i="21"/>
  <c r="AN149" i="21"/>
  <c r="AO149" i="21"/>
  <c r="AN153" i="21"/>
  <c r="AO153" i="21"/>
  <c r="AN157" i="21"/>
  <c r="AO157" i="21"/>
  <c r="AN161" i="21"/>
  <c r="AO161" i="21"/>
  <c r="AN165" i="21"/>
  <c r="AO165" i="21"/>
  <c r="AN169" i="21"/>
  <c r="AO169" i="21"/>
  <c r="AN173" i="21"/>
  <c r="AO173" i="21"/>
  <c r="AN177" i="21"/>
  <c r="AO177" i="21"/>
  <c r="AN181" i="21"/>
  <c r="AO181" i="21"/>
  <c r="AN185" i="21"/>
  <c r="AO185" i="21"/>
  <c r="AN189" i="21"/>
  <c r="AO189" i="21"/>
  <c r="AN193" i="21"/>
  <c r="AO193" i="21"/>
  <c r="AN197" i="21"/>
  <c r="AO197" i="21"/>
  <c r="AN201" i="21"/>
  <c r="AO201" i="21"/>
  <c r="AN205" i="21"/>
  <c r="AO205" i="21"/>
  <c r="AN209" i="21"/>
  <c r="AO209" i="21"/>
  <c r="AN213" i="21"/>
  <c r="AO213" i="21"/>
  <c r="AN217" i="21"/>
  <c r="AO217" i="21"/>
  <c r="AN221" i="21"/>
  <c r="AO221" i="21"/>
  <c r="AN225" i="21"/>
  <c r="AO225" i="21"/>
  <c r="AN229" i="21"/>
  <c r="AO229" i="21"/>
  <c r="AN233" i="21"/>
  <c r="AO233" i="21"/>
  <c r="AN237" i="21"/>
  <c r="AO237" i="21"/>
  <c r="AN241" i="21"/>
  <c r="AO241" i="21"/>
  <c r="AN245" i="21"/>
  <c r="AO245" i="21"/>
  <c r="AN249" i="21"/>
  <c r="AO249" i="21"/>
  <c r="AN253" i="21"/>
  <c r="AO253" i="21"/>
  <c r="AN257" i="21"/>
  <c r="AO257" i="21"/>
  <c r="AN261" i="21"/>
  <c r="AO261" i="21"/>
  <c r="AN265" i="21"/>
  <c r="AO265" i="21"/>
  <c r="AN269" i="21"/>
  <c r="AO269" i="21"/>
  <c r="AN273" i="21"/>
  <c r="AO273" i="21"/>
  <c r="AN277" i="21"/>
  <c r="AO277" i="21"/>
  <c r="AN281" i="21"/>
  <c r="AO281" i="21"/>
  <c r="AN285" i="21"/>
  <c r="AO285" i="21"/>
  <c r="AN289" i="21"/>
  <c r="AO289" i="21"/>
  <c r="AN293" i="21"/>
  <c r="AO293" i="21"/>
  <c r="AN297" i="21"/>
  <c r="AO297" i="21"/>
  <c r="AN301" i="21"/>
  <c r="AO301" i="21"/>
  <c r="AN305" i="21"/>
  <c r="AO305" i="21"/>
  <c r="AN309" i="21"/>
  <c r="AO309" i="21"/>
  <c r="AN313" i="21"/>
  <c r="AO313" i="21"/>
  <c r="AN317" i="21"/>
  <c r="AO317" i="21"/>
  <c r="AN321" i="21"/>
  <c r="AO321" i="21"/>
  <c r="AN325" i="21"/>
  <c r="AO325" i="21"/>
  <c r="AN329" i="21"/>
  <c r="AO329" i="21"/>
  <c r="AN333" i="21"/>
  <c r="AO333" i="21"/>
  <c r="AN337" i="21"/>
  <c r="AO337" i="21"/>
  <c r="AN341" i="21"/>
  <c r="AO341" i="21"/>
  <c r="AN345" i="21"/>
  <c r="AO345" i="21"/>
  <c r="AN349" i="21"/>
  <c r="AO349" i="21"/>
  <c r="AN353" i="21"/>
  <c r="AO353" i="21"/>
  <c r="AN357" i="21"/>
  <c r="AO357" i="21"/>
  <c r="AN361" i="21"/>
  <c r="AO361" i="21"/>
  <c r="AN365" i="21"/>
  <c r="AO365" i="21"/>
  <c r="AN369" i="21"/>
  <c r="AO369" i="21"/>
  <c r="AN373" i="21"/>
  <c r="AO373" i="21"/>
  <c r="AN377" i="21"/>
  <c r="AO377" i="21"/>
  <c r="AN381" i="21"/>
  <c r="AO381" i="21"/>
  <c r="AN385" i="21"/>
  <c r="AO385" i="21"/>
  <c r="AN389" i="21"/>
  <c r="AO389" i="21"/>
  <c r="AN393" i="21"/>
  <c r="AO393" i="21"/>
  <c r="AN397" i="21"/>
  <c r="AO397" i="21"/>
  <c r="AN401" i="21"/>
  <c r="AO401" i="21"/>
  <c r="AN405" i="21"/>
  <c r="AO405" i="21"/>
  <c r="AN409" i="21"/>
  <c r="AO409" i="21"/>
  <c r="AN413" i="21"/>
  <c r="AO413" i="21"/>
  <c r="AN417" i="21"/>
  <c r="AO417" i="21"/>
  <c r="AN421" i="21"/>
  <c r="AO421" i="21"/>
  <c r="AN425" i="21"/>
  <c r="AO425" i="21"/>
  <c r="AN429" i="21"/>
  <c r="AO429" i="21"/>
  <c r="AN433" i="21"/>
  <c r="AO433" i="21"/>
  <c r="AN437" i="21"/>
  <c r="AO437" i="21"/>
  <c r="AN441" i="21"/>
  <c r="AO441" i="21"/>
  <c r="AN445" i="21"/>
  <c r="AO445" i="21"/>
  <c r="AN449" i="21"/>
  <c r="AO449" i="21"/>
  <c r="AN453" i="21"/>
  <c r="AO453" i="21"/>
  <c r="AN457" i="21"/>
  <c r="AO457" i="21"/>
  <c r="AN461" i="21"/>
  <c r="AO461" i="21"/>
  <c r="AN465" i="21"/>
  <c r="AO465" i="21"/>
  <c r="AN469" i="21"/>
  <c r="AO469" i="21"/>
  <c r="AN473" i="21"/>
  <c r="AO473" i="21"/>
  <c r="AN477" i="21"/>
  <c r="AO477" i="21"/>
  <c r="AN481" i="21"/>
  <c r="AO481" i="21"/>
  <c r="AN485" i="21"/>
  <c r="AO485" i="21"/>
  <c r="AN489" i="21"/>
  <c r="AO489" i="21"/>
  <c r="AN493" i="21"/>
  <c r="AO493" i="21"/>
  <c r="AN497" i="21"/>
  <c r="AO497" i="21"/>
  <c r="AN501" i="21"/>
  <c r="AO501" i="21"/>
  <c r="AN505" i="21"/>
  <c r="AO505" i="21"/>
  <c r="AN509" i="21"/>
  <c r="AO509" i="21"/>
  <c r="AN513" i="21"/>
  <c r="AO513" i="21"/>
  <c r="AN517" i="21"/>
  <c r="AO517" i="21"/>
  <c r="AN521" i="21"/>
  <c r="AO521" i="21"/>
  <c r="AN525" i="21"/>
  <c r="AO525" i="21"/>
  <c r="AN529" i="21"/>
  <c r="AO529" i="21"/>
  <c r="AN533" i="21"/>
  <c r="AO533" i="21"/>
  <c r="AN537" i="21"/>
  <c r="AO537" i="21"/>
  <c r="AN541" i="21"/>
  <c r="AO541" i="21"/>
  <c r="AN545" i="21"/>
  <c r="AO545" i="21"/>
  <c r="AN549" i="21"/>
  <c r="AO549" i="21"/>
  <c r="AN553" i="21"/>
  <c r="AO553" i="21"/>
  <c r="AN557" i="21"/>
  <c r="AO557" i="21"/>
  <c r="AN561" i="21"/>
  <c r="AO561" i="21"/>
  <c r="AN565" i="21"/>
  <c r="AO565" i="21"/>
  <c r="AN569" i="21"/>
  <c r="AO569" i="21"/>
  <c r="AN573" i="21"/>
  <c r="AO573" i="21"/>
  <c r="AN577" i="21"/>
  <c r="AO577" i="21"/>
  <c r="AN581" i="21"/>
  <c r="AO581" i="21"/>
  <c r="AN585" i="21"/>
  <c r="AO585" i="21"/>
  <c r="AN589" i="21"/>
  <c r="AO589" i="21"/>
  <c r="AN593" i="21"/>
  <c r="AO593" i="21"/>
  <c r="AN597" i="21"/>
  <c r="AO597" i="21"/>
  <c r="AN601" i="21"/>
  <c r="AO601" i="21"/>
  <c r="AN605" i="21"/>
  <c r="AO605" i="21"/>
  <c r="AN609" i="21"/>
  <c r="AO609" i="21"/>
  <c r="AN613" i="21"/>
  <c r="AO613" i="21"/>
  <c r="U5" i="22"/>
  <c r="U5" i="21"/>
  <c r="P6" i="20" l="1"/>
  <c r="R6" i="20" s="1"/>
  <c r="T6" i="20" s="1"/>
  <c r="P7" i="20"/>
  <c r="R7" i="20" s="1"/>
  <c r="T7" i="20" s="1"/>
  <c r="P8" i="20"/>
  <c r="R8" i="20" s="1"/>
  <c r="T8" i="20" s="1"/>
  <c r="P9" i="20"/>
  <c r="P10" i="20"/>
  <c r="R10" i="20" s="1"/>
  <c r="T10" i="20" s="1"/>
  <c r="P11" i="20"/>
  <c r="P12" i="20"/>
  <c r="P13" i="20"/>
  <c r="R13" i="20" s="1"/>
  <c r="T13" i="20" s="1"/>
  <c r="P14" i="20"/>
  <c r="R14" i="20" s="1"/>
  <c r="T14" i="20" s="1"/>
  <c r="P15" i="20"/>
  <c r="R15" i="20" s="1"/>
  <c r="T15" i="20" s="1"/>
  <c r="P16" i="20"/>
  <c r="R16" i="20" s="1"/>
  <c r="T16" i="20" s="1"/>
  <c r="P17" i="20"/>
  <c r="R17" i="20" s="1"/>
  <c r="T17" i="20" s="1"/>
  <c r="P18" i="20"/>
  <c r="R18" i="20" s="1"/>
  <c r="T18" i="20" s="1"/>
  <c r="P19" i="20"/>
  <c r="R19" i="20" s="1"/>
  <c r="T19" i="20" s="1"/>
  <c r="P20" i="20"/>
  <c r="R20" i="20" s="1"/>
  <c r="T20" i="20" s="1"/>
  <c r="P21" i="20"/>
  <c r="R21" i="20" s="1"/>
  <c r="T21" i="20" s="1"/>
  <c r="P22" i="20"/>
  <c r="R22" i="20" s="1"/>
  <c r="T22" i="20" s="1"/>
  <c r="P23" i="20"/>
  <c r="R23" i="20" s="1"/>
  <c r="T23" i="20" s="1"/>
  <c r="P24" i="20"/>
  <c r="R24" i="20" s="1"/>
  <c r="T24" i="20" s="1"/>
  <c r="P25" i="20"/>
  <c r="R25" i="20" s="1"/>
  <c r="T25" i="20" s="1"/>
  <c r="P26" i="20"/>
  <c r="R26" i="20" s="1"/>
  <c r="T26" i="20" s="1"/>
  <c r="P27" i="20"/>
  <c r="R27" i="20" s="1"/>
  <c r="T27" i="20" s="1"/>
  <c r="P28" i="20"/>
  <c r="R28" i="20" s="1"/>
  <c r="T28" i="20" s="1"/>
  <c r="P29" i="20"/>
  <c r="R29" i="20" s="1"/>
  <c r="T29" i="20" s="1"/>
  <c r="P30" i="20"/>
  <c r="R30" i="20" s="1"/>
  <c r="T30" i="20" s="1"/>
  <c r="P31" i="20"/>
  <c r="R31" i="20" s="1"/>
  <c r="T31" i="20" s="1"/>
  <c r="P32" i="20"/>
  <c r="R32" i="20" s="1"/>
  <c r="T32" i="20" s="1"/>
  <c r="P33" i="20"/>
  <c r="R33" i="20" s="1"/>
  <c r="T33" i="20" s="1"/>
  <c r="P34" i="20"/>
  <c r="R34" i="20" s="1"/>
  <c r="T34" i="20" s="1"/>
  <c r="P35" i="20"/>
  <c r="R35" i="20" s="1"/>
  <c r="T35" i="20" s="1"/>
  <c r="P36" i="20"/>
  <c r="R36" i="20" s="1"/>
  <c r="T36" i="20" s="1"/>
  <c r="P37" i="20"/>
  <c r="R37" i="20" s="1"/>
  <c r="T37" i="20" s="1"/>
  <c r="P38" i="20"/>
  <c r="R38" i="20" s="1"/>
  <c r="T38" i="20" s="1"/>
  <c r="P39" i="20"/>
  <c r="R39" i="20" s="1"/>
  <c r="T39" i="20" s="1"/>
  <c r="P40" i="20"/>
  <c r="R40" i="20" s="1"/>
  <c r="T40" i="20" s="1"/>
  <c r="P41" i="20"/>
  <c r="R41" i="20" s="1"/>
  <c r="T41" i="20" s="1"/>
  <c r="P42" i="20"/>
  <c r="R42" i="20" s="1"/>
  <c r="T42" i="20" s="1"/>
  <c r="P43" i="20"/>
  <c r="R43" i="20" s="1"/>
  <c r="T43" i="20" s="1"/>
  <c r="P44" i="20"/>
  <c r="R44" i="20" s="1"/>
  <c r="T44" i="20" s="1"/>
  <c r="P45" i="20"/>
  <c r="P46" i="20"/>
  <c r="R46" i="20" s="1"/>
  <c r="T46" i="20" s="1"/>
  <c r="P47" i="20"/>
  <c r="R47" i="20" s="1"/>
  <c r="T47" i="20" s="1"/>
  <c r="P48" i="20"/>
  <c r="R48" i="20" s="1"/>
  <c r="T48" i="20" s="1"/>
  <c r="P49" i="20"/>
  <c r="R49" i="20" s="1"/>
  <c r="T49" i="20" s="1"/>
  <c r="P50" i="20"/>
  <c r="R50" i="20" s="1"/>
  <c r="T50" i="20" s="1"/>
  <c r="P51" i="20"/>
  <c r="R51" i="20" s="1"/>
  <c r="T51" i="20" s="1"/>
  <c r="P52" i="20"/>
  <c r="R52" i="20" s="1"/>
  <c r="T52" i="20" s="1"/>
  <c r="P53" i="20"/>
  <c r="P54" i="20"/>
  <c r="P55" i="20"/>
  <c r="R55" i="20" s="1"/>
  <c r="T55" i="20" s="1"/>
  <c r="P56" i="20"/>
  <c r="R56" i="20" s="1"/>
  <c r="T56" i="20" s="1"/>
  <c r="P57" i="20"/>
  <c r="R57" i="20" s="1"/>
  <c r="T57" i="20" s="1"/>
  <c r="P58" i="20"/>
  <c r="R58" i="20" s="1"/>
  <c r="T58" i="20" s="1"/>
  <c r="P59" i="20"/>
  <c r="R59" i="20" s="1"/>
  <c r="T59" i="20" s="1"/>
  <c r="P60" i="20"/>
  <c r="R60" i="20" s="1"/>
  <c r="T60" i="20" s="1"/>
  <c r="P61" i="20"/>
  <c r="R61" i="20" s="1"/>
  <c r="T61" i="20" s="1"/>
  <c r="P62" i="20"/>
  <c r="R62" i="20" s="1"/>
  <c r="T62" i="20" s="1"/>
  <c r="P63" i="20"/>
  <c r="P64" i="20"/>
  <c r="P65" i="20"/>
  <c r="P66" i="20"/>
  <c r="R66" i="20" s="1"/>
  <c r="T66" i="20" s="1"/>
  <c r="P67" i="20"/>
  <c r="R67" i="20" s="1"/>
  <c r="T67" i="20" s="1"/>
  <c r="P68" i="20"/>
  <c r="R68" i="20" s="1"/>
  <c r="T68" i="20" s="1"/>
  <c r="P69" i="20"/>
  <c r="R69" i="20" s="1"/>
  <c r="T69" i="20" s="1"/>
  <c r="P70" i="20"/>
  <c r="R70" i="20" s="1"/>
  <c r="T70" i="20" s="1"/>
  <c r="P71" i="20"/>
  <c r="R71" i="20" s="1"/>
  <c r="T71" i="20" s="1"/>
  <c r="P72" i="20"/>
  <c r="R72" i="20" s="1"/>
  <c r="T72" i="20" s="1"/>
  <c r="P73" i="20"/>
  <c r="R73" i="20" s="1"/>
  <c r="T73" i="20" s="1"/>
  <c r="P74" i="20"/>
  <c r="R74" i="20" s="1"/>
  <c r="T74" i="20" s="1"/>
  <c r="P75" i="20"/>
  <c r="P76" i="20"/>
  <c r="R76" i="20" s="1"/>
  <c r="T76" i="20" s="1"/>
  <c r="P77" i="20"/>
  <c r="R77" i="20" s="1"/>
  <c r="T77" i="20" s="1"/>
  <c r="P78" i="20"/>
  <c r="R78" i="20" s="1"/>
  <c r="T78" i="20" s="1"/>
  <c r="P79" i="20"/>
  <c r="R79" i="20" s="1"/>
  <c r="T79" i="20" s="1"/>
  <c r="P80" i="20"/>
  <c r="R80" i="20" s="1"/>
  <c r="T80" i="20" s="1"/>
  <c r="P81" i="20"/>
  <c r="R81" i="20" s="1"/>
  <c r="T81" i="20" s="1"/>
  <c r="P82" i="20"/>
  <c r="R82" i="20" s="1"/>
  <c r="T82" i="20" s="1"/>
  <c r="P83" i="20"/>
  <c r="R83" i="20" s="1"/>
  <c r="T83" i="20" s="1"/>
  <c r="P84" i="20"/>
  <c r="R84" i="20" s="1"/>
  <c r="T84" i="20" s="1"/>
  <c r="P85" i="20"/>
  <c r="R85" i="20" s="1"/>
  <c r="T85" i="20" s="1"/>
  <c r="P86" i="20"/>
  <c r="R86" i="20" s="1"/>
  <c r="T86" i="20" s="1"/>
  <c r="P87" i="20"/>
  <c r="R87" i="20" s="1"/>
  <c r="T87" i="20" s="1"/>
  <c r="P88" i="20"/>
  <c r="R88" i="20" s="1"/>
  <c r="T88" i="20" s="1"/>
  <c r="P89" i="20"/>
  <c r="R89" i="20" s="1"/>
  <c r="T89" i="20" s="1"/>
  <c r="P90" i="20"/>
  <c r="R90" i="20" s="1"/>
  <c r="T90" i="20" s="1"/>
  <c r="P91" i="20"/>
  <c r="R91" i="20" s="1"/>
  <c r="T91" i="20" s="1"/>
  <c r="P92" i="20"/>
  <c r="R92" i="20" s="1"/>
  <c r="T92" i="20" s="1"/>
  <c r="P93" i="20"/>
  <c r="R93" i="20" s="1"/>
  <c r="T93" i="20" s="1"/>
  <c r="P94" i="20"/>
  <c r="R94" i="20" s="1"/>
  <c r="T94" i="20" s="1"/>
  <c r="P95" i="20"/>
  <c r="R95" i="20" s="1"/>
  <c r="T95" i="20" s="1"/>
  <c r="P96" i="20"/>
  <c r="R96" i="20" s="1"/>
  <c r="T96" i="20" s="1"/>
  <c r="P97" i="20"/>
  <c r="R97" i="20" s="1"/>
  <c r="T97" i="20" s="1"/>
  <c r="P98" i="20"/>
  <c r="R98" i="20" s="1"/>
  <c r="T98" i="20" s="1"/>
  <c r="P99" i="20"/>
  <c r="R99" i="20" s="1"/>
  <c r="T99" i="20" s="1"/>
  <c r="P100" i="20"/>
  <c r="R100" i="20" s="1"/>
  <c r="T100" i="20" s="1"/>
  <c r="P101" i="20"/>
  <c r="R101" i="20" s="1"/>
  <c r="T101" i="20" s="1"/>
  <c r="P102" i="20"/>
  <c r="R102" i="20" s="1"/>
  <c r="T102" i="20" s="1"/>
  <c r="P103" i="20"/>
  <c r="R103" i="20" s="1"/>
  <c r="T103" i="20" s="1"/>
  <c r="P104" i="20"/>
  <c r="R104" i="20" s="1"/>
  <c r="T104" i="20" s="1"/>
  <c r="P105" i="20"/>
  <c r="R105" i="20" s="1"/>
  <c r="T105" i="20" s="1"/>
  <c r="P106" i="20"/>
  <c r="R106" i="20" s="1"/>
  <c r="T106" i="20" s="1"/>
  <c r="P107" i="20"/>
  <c r="R107" i="20" s="1"/>
  <c r="T107" i="20" s="1"/>
  <c r="P108" i="20"/>
  <c r="R108" i="20" s="1"/>
  <c r="T108" i="20" s="1"/>
  <c r="P109" i="20"/>
  <c r="R109" i="20" s="1"/>
  <c r="T109" i="20" s="1"/>
  <c r="P110" i="20"/>
  <c r="R110" i="20" s="1"/>
  <c r="T110" i="20" s="1"/>
  <c r="P111" i="20"/>
  <c r="R111" i="20" s="1"/>
  <c r="T111" i="20" s="1"/>
  <c r="P112" i="20"/>
  <c r="R112" i="20" s="1"/>
  <c r="T112" i="20" s="1"/>
  <c r="P113" i="20"/>
  <c r="R113" i="20" s="1"/>
  <c r="T113" i="20" s="1"/>
  <c r="P114" i="20"/>
  <c r="R114" i="20" s="1"/>
  <c r="T114" i="20" s="1"/>
  <c r="P115" i="20"/>
  <c r="R115" i="20" s="1"/>
  <c r="T115" i="20" s="1"/>
  <c r="P116" i="20"/>
  <c r="R116" i="20" s="1"/>
  <c r="T116" i="20" s="1"/>
  <c r="P117" i="20"/>
  <c r="R117" i="20" s="1"/>
  <c r="T117" i="20" s="1"/>
  <c r="P118" i="20"/>
  <c r="R118" i="20" s="1"/>
  <c r="T118" i="20" s="1"/>
  <c r="P119" i="20"/>
  <c r="R119" i="20" s="1"/>
  <c r="T119" i="20" s="1"/>
  <c r="P120" i="20"/>
  <c r="R120" i="20" s="1"/>
  <c r="T120" i="20" s="1"/>
  <c r="P121" i="20"/>
  <c r="R121" i="20" s="1"/>
  <c r="T121" i="20" s="1"/>
  <c r="P122" i="20"/>
  <c r="R122" i="20" s="1"/>
  <c r="T122" i="20" s="1"/>
  <c r="P123" i="20"/>
  <c r="R123" i="20" s="1"/>
  <c r="T123" i="20" s="1"/>
  <c r="P124" i="20"/>
  <c r="R124" i="20" s="1"/>
  <c r="T124" i="20" s="1"/>
  <c r="P125" i="20"/>
  <c r="R125" i="20" s="1"/>
  <c r="T125" i="20" s="1"/>
  <c r="P126" i="20"/>
  <c r="R126" i="20" s="1"/>
  <c r="T126" i="20" s="1"/>
  <c r="P127" i="20"/>
  <c r="P128" i="20"/>
  <c r="R128" i="20" s="1"/>
  <c r="T128" i="20" s="1"/>
  <c r="P129" i="20"/>
  <c r="P130" i="20"/>
  <c r="R130" i="20" s="1"/>
  <c r="T130" i="20" s="1"/>
  <c r="P131" i="20"/>
  <c r="R131" i="20" s="1"/>
  <c r="T131" i="20" s="1"/>
  <c r="P132" i="20"/>
  <c r="R132" i="20" s="1"/>
  <c r="T132" i="20" s="1"/>
  <c r="P133" i="20"/>
  <c r="R133" i="20" s="1"/>
  <c r="T133" i="20" s="1"/>
  <c r="P134" i="20"/>
  <c r="R134" i="20" s="1"/>
  <c r="T134" i="20" s="1"/>
  <c r="P135" i="20"/>
  <c r="P136" i="20"/>
  <c r="R136" i="20" s="1"/>
  <c r="T136" i="20" s="1"/>
  <c r="P137" i="20"/>
  <c r="R137" i="20" s="1"/>
  <c r="T137" i="20" s="1"/>
  <c r="P138" i="20"/>
  <c r="P139" i="20"/>
  <c r="R139" i="20" s="1"/>
  <c r="T139" i="20" s="1"/>
  <c r="P140" i="20"/>
  <c r="P141" i="20"/>
  <c r="R141" i="20" s="1"/>
  <c r="T141" i="20" s="1"/>
  <c r="P142" i="20"/>
  <c r="R142" i="20" s="1"/>
  <c r="T142" i="20" s="1"/>
  <c r="P143" i="20"/>
  <c r="R143" i="20" s="1"/>
  <c r="T143" i="20" s="1"/>
  <c r="P144" i="20"/>
  <c r="R144" i="20" s="1"/>
  <c r="T144" i="20" s="1"/>
  <c r="P145" i="20"/>
  <c r="R145" i="20" s="1"/>
  <c r="T145" i="20" s="1"/>
  <c r="P146" i="20"/>
  <c r="P147" i="20"/>
  <c r="P148" i="20"/>
  <c r="R148" i="20" s="1"/>
  <c r="T148" i="20" s="1"/>
  <c r="P149" i="20"/>
  <c r="R149" i="20" s="1"/>
  <c r="T149" i="20" s="1"/>
  <c r="P150" i="20"/>
  <c r="P151" i="20"/>
  <c r="R151" i="20" s="1"/>
  <c r="T151" i="20" s="1"/>
  <c r="P152" i="20"/>
  <c r="R152" i="20" s="1"/>
  <c r="T152" i="20" s="1"/>
  <c r="P153" i="20"/>
  <c r="R153" i="20" s="1"/>
  <c r="T153" i="20" s="1"/>
  <c r="P154" i="20"/>
  <c r="R154" i="20" s="1"/>
  <c r="T154" i="20" s="1"/>
  <c r="P155" i="20"/>
  <c r="R155" i="20" s="1"/>
  <c r="T155" i="20" s="1"/>
  <c r="P156" i="20"/>
  <c r="R156" i="20" s="1"/>
  <c r="T156" i="20" s="1"/>
  <c r="P157" i="20"/>
  <c r="R157" i="20" s="1"/>
  <c r="T157" i="20" s="1"/>
  <c r="P158" i="20"/>
  <c r="R158" i="20" s="1"/>
  <c r="T158" i="20" s="1"/>
  <c r="P159" i="20"/>
  <c r="R159" i="20" s="1"/>
  <c r="T159" i="20" s="1"/>
  <c r="P160" i="20"/>
  <c r="R160" i="20" s="1"/>
  <c r="T160" i="20" s="1"/>
  <c r="P161" i="20"/>
  <c r="R161" i="20" s="1"/>
  <c r="T161" i="20" s="1"/>
  <c r="P162" i="20"/>
  <c r="R162" i="20" s="1"/>
  <c r="T162" i="20" s="1"/>
  <c r="P163" i="20"/>
  <c r="R163" i="20" s="1"/>
  <c r="T163" i="20" s="1"/>
  <c r="P164" i="20"/>
  <c r="R164" i="20" s="1"/>
  <c r="T164" i="20" s="1"/>
  <c r="P165" i="20"/>
  <c r="R165" i="20" s="1"/>
  <c r="T165" i="20" s="1"/>
  <c r="P166" i="20"/>
  <c r="R166" i="20" s="1"/>
  <c r="T166" i="20" s="1"/>
  <c r="P167" i="20"/>
  <c r="R167" i="20" s="1"/>
  <c r="T167" i="20" s="1"/>
  <c r="P168" i="20"/>
  <c r="R168" i="20" s="1"/>
  <c r="T168" i="20" s="1"/>
  <c r="P169" i="20"/>
  <c r="P170" i="20"/>
  <c r="R170" i="20" s="1"/>
  <c r="T170" i="20" s="1"/>
  <c r="P171" i="20"/>
  <c r="R171" i="20" s="1"/>
  <c r="T171" i="20" s="1"/>
  <c r="P172" i="20"/>
  <c r="R172" i="20" s="1"/>
  <c r="T172" i="20" s="1"/>
  <c r="P173" i="20"/>
  <c r="R173" i="20" s="1"/>
  <c r="T173" i="20" s="1"/>
  <c r="P174" i="20"/>
  <c r="R174" i="20" s="1"/>
  <c r="T174" i="20" s="1"/>
  <c r="P175" i="20"/>
  <c r="R175" i="20" s="1"/>
  <c r="T175" i="20" s="1"/>
  <c r="P176" i="20"/>
  <c r="R176" i="20" s="1"/>
  <c r="T176" i="20" s="1"/>
  <c r="P177" i="20"/>
  <c r="R177" i="20" s="1"/>
  <c r="T177" i="20" s="1"/>
  <c r="P178" i="20"/>
  <c r="R178" i="20" s="1"/>
  <c r="T178" i="20" s="1"/>
  <c r="P179" i="20"/>
  <c r="R179" i="20" s="1"/>
  <c r="T179" i="20" s="1"/>
  <c r="P180" i="20"/>
  <c r="R180" i="20" s="1"/>
  <c r="T180" i="20" s="1"/>
  <c r="P181" i="20"/>
  <c r="R181" i="20" s="1"/>
  <c r="T181" i="20" s="1"/>
  <c r="P182" i="20"/>
  <c r="R182" i="20" s="1"/>
  <c r="T182" i="20" s="1"/>
  <c r="P183" i="20"/>
  <c r="R183" i="20" s="1"/>
  <c r="T183" i="20" s="1"/>
  <c r="P184" i="20"/>
  <c r="R184" i="20" s="1"/>
  <c r="T184" i="20" s="1"/>
  <c r="P185" i="20"/>
  <c r="P188" i="20"/>
  <c r="P189" i="20"/>
  <c r="P190" i="20"/>
  <c r="R190" i="20" s="1"/>
  <c r="T190" i="20" s="1"/>
  <c r="P191" i="20"/>
  <c r="R191" i="20" s="1"/>
  <c r="T191" i="20" s="1"/>
  <c r="P192" i="20"/>
  <c r="R192" i="20" s="1"/>
  <c r="T192" i="20" s="1"/>
  <c r="P193" i="20"/>
  <c r="R193" i="20" s="1"/>
  <c r="T193" i="20" s="1"/>
  <c r="P194" i="20"/>
  <c r="R194" i="20" s="1"/>
  <c r="T194" i="20" s="1"/>
  <c r="P195" i="20"/>
  <c r="R195" i="20" s="1"/>
  <c r="T195" i="20" s="1"/>
  <c r="P196" i="20"/>
  <c r="R196" i="20" s="1"/>
  <c r="T196" i="20" s="1"/>
  <c r="P197" i="20"/>
  <c r="R197" i="20" s="1"/>
  <c r="T197" i="20" s="1"/>
  <c r="P198" i="20"/>
  <c r="R198" i="20" s="1"/>
  <c r="T198" i="20" s="1"/>
  <c r="P199" i="20"/>
  <c r="R199" i="20" s="1"/>
  <c r="T199" i="20" s="1"/>
  <c r="P200" i="20"/>
  <c r="R200" i="20" s="1"/>
  <c r="T200" i="20" s="1"/>
  <c r="P201" i="20"/>
  <c r="R201" i="20" s="1"/>
  <c r="T201" i="20" s="1"/>
  <c r="P202" i="20"/>
  <c r="R202" i="20" s="1"/>
  <c r="T202" i="20" s="1"/>
  <c r="P203" i="20"/>
  <c r="R203" i="20" s="1"/>
  <c r="T203" i="20" s="1"/>
  <c r="P204" i="20"/>
  <c r="R204" i="20" s="1"/>
  <c r="T204" i="20" s="1"/>
  <c r="P205" i="20"/>
  <c r="R205" i="20" s="1"/>
  <c r="T205" i="20" s="1"/>
  <c r="P206" i="20"/>
  <c r="R206" i="20" s="1"/>
  <c r="T206" i="20" s="1"/>
  <c r="P207" i="20"/>
  <c r="R207" i="20" s="1"/>
  <c r="T207" i="20" s="1"/>
  <c r="P208" i="20"/>
  <c r="P209" i="20"/>
  <c r="R209" i="20" s="1"/>
  <c r="T209" i="20" s="1"/>
  <c r="P210" i="20"/>
  <c r="R210" i="20" s="1"/>
  <c r="T210" i="20" s="1"/>
  <c r="P211" i="20"/>
  <c r="R211" i="20" s="1"/>
  <c r="T211" i="20" s="1"/>
  <c r="P212" i="20"/>
  <c r="R212" i="20" s="1"/>
  <c r="T212" i="20" s="1"/>
  <c r="P213" i="20"/>
  <c r="R213" i="20" s="1"/>
  <c r="T213" i="20" s="1"/>
  <c r="P214" i="20"/>
  <c r="R214" i="20" s="1"/>
  <c r="T214" i="20" s="1"/>
  <c r="P215" i="20"/>
  <c r="R215" i="20" s="1"/>
  <c r="T215" i="20" s="1"/>
  <c r="P216" i="20"/>
  <c r="R216" i="20" s="1"/>
  <c r="T216" i="20" s="1"/>
  <c r="P217" i="20"/>
  <c r="R217" i="20" s="1"/>
  <c r="T217" i="20" s="1"/>
  <c r="P218" i="20"/>
  <c r="R218" i="20" s="1"/>
  <c r="T218" i="20" s="1"/>
  <c r="P219" i="20"/>
  <c r="R219" i="20" s="1"/>
  <c r="T219" i="20" s="1"/>
  <c r="P220" i="20"/>
  <c r="P221" i="20"/>
  <c r="R221" i="20" s="1"/>
  <c r="T221" i="20" s="1"/>
  <c r="P222" i="20"/>
  <c r="R222" i="20" s="1"/>
  <c r="T222" i="20" s="1"/>
  <c r="P223" i="20"/>
  <c r="R223" i="20" s="1"/>
  <c r="T223" i="20" s="1"/>
  <c r="P224" i="20"/>
  <c r="R224" i="20" s="1"/>
  <c r="T224" i="20" s="1"/>
  <c r="P225" i="20"/>
  <c r="R225" i="20" s="1"/>
  <c r="T225" i="20" s="1"/>
  <c r="P226" i="20"/>
  <c r="P227" i="20"/>
  <c r="P228" i="20"/>
  <c r="R228" i="20" s="1"/>
  <c r="T228" i="20" s="1"/>
  <c r="P229" i="20"/>
  <c r="R229" i="20" s="1"/>
  <c r="T229" i="20" s="1"/>
  <c r="P230" i="20"/>
  <c r="P231" i="20"/>
  <c r="R231" i="20" s="1"/>
  <c r="T231" i="20" s="1"/>
  <c r="P232" i="20"/>
  <c r="P233" i="20"/>
  <c r="R233" i="20" s="1"/>
  <c r="T233" i="20" s="1"/>
  <c r="P234" i="20"/>
  <c r="R234" i="20" s="1"/>
  <c r="T234" i="20" s="1"/>
  <c r="P235" i="20"/>
  <c r="R235" i="20" s="1"/>
  <c r="T235" i="20" s="1"/>
  <c r="P236" i="20"/>
  <c r="R236" i="20" s="1"/>
  <c r="T236" i="20" s="1"/>
  <c r="P237" i="20"/>
  <c r="P238" i="20"/>
  <c r="R238" i="20" s="1"/>
  <c r="T238" i="20" s="1"/>
  <c r="P239" i="20"/>
  <c r="R239" i="20" s="1"/>
  <c r="T239" i="20" s="1"/>
  <c r="P240" i="20"/>
  <c r="R240" i="20" s="1"/>
  <c r="T240" i="20" s="1"/>
  <c r="P241" i="20"/>
  <c r="P242" i="20"/>
  <c r="R242" i="20" s="1"/>
  <c r="T242" i="20" s="1"/>
  <c r="P243" i="20"/>
  <c r="R243" i="20" s="1"/>
  <c r="T243" i="20" s="1"/>
  <c r="P244" i="20"/>
  <c r="P245" i="20"/>
  <c r="R245" i="20" s="1"/>
  <c r="T245" i="20" s="1"/>
  <c r="P246" i="20"/>
  <c r="R246" i="20" s="1"/>
  <c r="T246" i="20" s="1"/>
  <c r="P247" i="20"/>
  <c r="R247" i="20" s="1"/>
  <c r="T247" i="20" s="1"/>
  <c r="P248" i="20"/>
  <c r="P249" i="20"/>
  <c r="P250" i="20"/>
  <c r="P251" i="20"/>
  <c r="R251" i="20" s="1"/>
  <c r="T251" i="20" s="1"/>
  <c r="P252" i="20"/>
  <c r="R252" i="20" s="1"/>
  <c r="T252" i="20" s="1"/>
  <c r="P253" i="20"/>
  <c r="R253" i="20" s="1"/>
  <c r="T253" i="20" s="1"/>
  <c r="P254" i="20"/>
  <c r="R254" i="20" s="1"/>
  <c r="T254" i="20" s="1"/>
  <c r="P255" i="20"/>
  <c r="R255" i="20" s="1"/>
  <c r="T255" i="20" s="1"/>
  <c r="P256" i="20"/>
  <c r="R256" i="20" s="1"/>
  <c r="T256" i="20" s="1"/>
  <c r="P257" i="20"/>
  <c r="R257" i="20" s="1"/>
  <c r="T257" i="20" s="1"/>
  <c r="P258" i="20"/>
  <c r="R258" i="20" s="1"/>
  <c r="T258" i="20" s="1"/>
  <c r="P259" i="20"/>
  <c r="R259" i="20" s="1"/>
  <c r="T259" i="20" s="1"/>
  <c r="P260" i="20"/>
  <c r="R260" i="20" s="1"/>
  <c r="T260" i="20" s="1"/>
  <c r="P261" i="20"/>
  <c r="P262" i="20"/>
  <c r="R262" i="20" s="1"/>
  <c r="T262" i="20" s="1"/>
  <c r="P263" i="20"/>
  <c r="R263" i="20" s="1"/>
  <c r="T263" i="20" s="1"/>
  <c r="P264" i="20"/>
  <c r="R264" i="20" s="1"/>
  <c r="T264" i="20" s="1"/>
  <c r="P265" i="20"/>
  <c r="P266" i="20"/>
  <c r="R266" i="20" s="1"/>
  <c r="T266" i="20" s="1"/>
  <c r="P267" i="20"/>
  <c r="R267" i="20" s="1"/>
  <c r="T267" i="20" s="1"/>
  <c r="P268" i="20"/>
  <c r="R268" i="20" s="1"/>
  <c r="T268" i="20" s="1"/>
  <c r="P269" i="20"/>
  <c r="R269" i="20" s="1"/>
  <c r="T269" i="20" s="1"/>
  <c r="P270" i="20"/>
  <c r="P271" i="20"/>
  <c r="P272" i="20"/>
  <c r="R272" i="20" s="1"/>
  <c r="T272" i="20" s="1"/>
  <c r="P273" i="20"/>
  <c r="R273" i="20" s="1"/>
  <c r="T273" i="20" s="1"/>
  <c r="P274" i="20"/>
  <c r="R274" i="20" s="1"/>
  <c r="T274" i="20" s="1"/>
  <c r="P275" i="20"/>
  <c r="R275" i="20" s="1"/>
  <c r="T275" i="20" s="1"/>
  <c r="P276" i="20"/>
  <c r="R276" i="20" s="1"/>
  <c r="T276" i="20" s="1"/>
  <c r="P277" i="20"/>
  <c r="R277" i="20" s="1"/>
  <c r="T277" i="20" s="1"/>
  <c r="P278" i="20"/>
  <c r="R278" i="20" s="1"/>
  <c r="T278" i="20" s="1"/>
  <c r="P279" i="20"/>
  <c r="R279" i="20" s="1"/>
  <c r="T279" i="20" s="1"/>
  <c r="P280" i="20"/>
  <c r="R280" i="20" s="1"/>
  <c r="T280" i="20" s="1"/>
  <c r="P281" i="20"/>
  <c r="R281" i="20" s="1"/>
  <c r="T281" i="20" s="1"/>
  <c r="P282" i="20"/>
  <c r="R282" i="20" s="1"/>
  <c r="T282" i="20" s="1"/>
  <c r="P283" i="20"/>
  <c r="R283" i="20" s="1"/>
  <c r="T283" i="20" s="1"/>
  <c r="P284" i="20"/>
  <c r="R284" i="20" s="1"/>
  <c r="T284" i="20" s="1"/>
  <c r="P285" i="20"/>
  <c r="P286" i="20"/>
  <c r="R286" i="20" s="1"/>
  <c r="T286" i="20" s="1"/>
  <c r="P287" i="20"/>
  <c r="R287" i="20" s="1"/>
  <c r="T287" i="20" s="1"/>
  <c r="P288" i="20"/>
  <c r="R288" i="20" s="1"/>
  <c r="T288" i="20" s="1"/>
  <c r="P289" i="20"/>
  <c r="R289" i="20" s="1"/>
  <c r="T289" i="20" s="1"/>
  <c r="P291" i="20"/>
  <c r="R291" i="20" s="1"/>
  <c r="T291" i="20" s="1"/>
  <c r="P292" i="20"/>
  <c r="P293" i="20"/>
  <c r="R293" i="20" s="1"/>
  <c r="T293" i="20" s="1"/>
  <c r="P294" i="20"/>
  <c r="R294" i="20" s="1"/>
  <c r="T294" i="20" s="1"/>
  <c r="P295" i="20"/>
  <c r="R295" i="20" s="1"/>
  <c r="T295" i="20" s="1"/>
  <c r="P296" i="20"/>
  <c r="R296" i="20" s="1"/>
  <c r="T296" i="20" s="1"/>
  <c r="P297" i="20"/>
  <c r="R297" i="20" s="1"/>
  <c r="T297" i="20" s="1"/>
  <c r="P298" i="20"/>
  <c r="R298" i="20" s="1"/>
  <c r="T298" i="20" s="1"/>
  <c r="P299" i="20"/>
  <c r="R299" i="20" s="1"/>
  <c r="T299" i="20" s="1"/>
  <c r="P300" i="20"/>
  <c r="R300" i="20" s="1"/>
  <c r="T300" i="20" s="1"/>
  <c r="P301" i="20"/>
  <c r="R301" i="20" s="1"/>
  <c r="T301" i="20" s="1"/>
  <c r="P302" i="20"/>
  <c r="R302" i="20" s="1"/>
  <c r="T302" i="20" s="1"/>
  <c r="P303" i="20"/>
  <c r="R303" i="20" s="1"/>
  <c r="T303" i="20" s="1"/>
  <c r="P304" i="20"/>
  <c r="R304" i="20" s="1"/>
  <c r="T304" i="20" s="1"/>
  <c r="P305" i="20"/>
  <c r="R305" i="20" s="1"/>
  <c r="T305" i="20" s="1"/>
  <c r="P306" i="20"/>
  <c r="R306" i="20" s="1"/>
  <c r="T306" i="20" s="1"/>
  <c r="P307" i="20"/>
  <c r="R307" i="20" s="1"/>
  <c r="T307" i="20" s="1"/>
  <c r="P308" i="20"/>
  <c r="P309" i="20"/>
  <c r="P310" i="20"/>
  <c r="R310" i="20" s="1"/>
  <c r="T310" i="20" s="1"/>
  <c r="P311" i="20"/>
  <c r="P312" i="20"/>
  <c r="R312" i="20" s="1"/>
  <c r="T312" i="20" s="1"/>
  <c r="P313" i="20"/>
  <c r="R313" i="20" s="1"/>
  <c r="T313" i="20" s="1"/>
  <c r="P314" i="20"/>
  <c r="R314" i="20" s="1"/>
  <c r="T314" i="20" s="1"/>
  <c r="P315" i="20"/>
  <c r="R315" i="20" s="1"/>
  <c r="T315" i="20" s="1"/>
  <c r="P316" i="20"/>
  <c r="P317" i="20"/>
  <c r="R317" i="20" s="1"/>
  <c r="T317" i="20" s="1"/>
  <c r="P318" i="20"/>
  <c r="R318" i="20" s="1"/>
  <c r="T318" i="20" s="1"/>
  <c r="P319" i="20"/>
  <c r="R319" i="20" s="1"/>
  <c r="T319" i="20" s="1"/>
  <c r="P320" i="20"/>
  <c r="R320" i="20" s="1"/>
  <c r="T320" i="20" s="1"/>
  <c r="P321" i="20"/>
  <c r="R321" i="20" s="1"/>
  <c r="T321" i="20" s="1"/>
  <c r="P322" i="20"/>
  <c r="R322" i="20" s="1"/>
  <c r="T322" i="20" s="1"/>
  <c r="P323" i="20"/>
  <c r="R323" i="20" s="1"/>
  <c r="T323" i="20" s="1"/>
  <c r="P324" i="20"/>
  <c r="P325" i="20"/>
  <c r="P326" i="20"/>
  <c r="R326" i="20" s="1"/>
  <c r="T326" i="20" s="1"/>
  <c r="P327" i="20"/>
  <c r="P328" i="20"/>
  <c r="R328" i="20" s="1"/>
  <c r="T328" i="20" s="1"/>
  <c r="P329" i="20"/>
  <c r="R329" i="20" s="1"/>
  <c r="T329" i="20" s="1"/>
  <c r="P330" i="20"/>
  <c r="R330" i="20" s="1"/>
  <c r="T330" i="20" s="1"/>
  <c r="P331" i="20"/>
  <c r="R331" i="20" s="1"/>
  <c r="T331" i="20" s="1"/>
  <c r="P332" i="20"/>
  <c r="R332" i="20" s="1"/>
  <c r="T332" i="20" s="1"/>
  <c r="P333" i="20"/>
  <c r="R333" i="20" s="1"/>
  <c r="T333" i="20" s="1"/>
  <c r="P334" i="20"/>
  <c r="R334" i="20" s="1"/>
  <c r="T334" i="20" s="1"/>
  <c r="P335" i="20"/>
  <c r="R335" i="20" s="1"/>
  <c r="T335" i="20" s="1"/>
  <c r="P336" i="20"/>
  <c r="R336" i="20" s="1"/>
  <c r="T336" i="20" s="1"/>
  <c r="P337" i="20"/>
  <c r="R337" i="20" s="1"/>
  <c r="T337" i="20" s="1"/>
  <c r="P338" i="20"/>
  <c r="R338" i="20" s="1"/>
  <c r="T338" i="20" s="1"/>
  <c r="P339" i="20"/>
  <c r="P340" i="20"/>
  <c r="R340" i="20" s="1"/>
  <c r="T340" i="20" s="1"/>
  <c r="P341" i="20"/>
  <c r="R341" i="20" s="1"/>
  <c r="T341" i="20" s="1"/>
  <c r="P342" i="20"/>
  <c r="R342" i="20" s="1"/>
  <c r="T342" i="20" s="1"/>
  <c r="P343" i="20"/>
  <c r="R343" i="20" s="1"/>
  <c r="T343" i="20" s="1"/>
  <c r="P344" i="20"/>
  <c r="R344" i="20" s="1"/>
  <c r="T344" i="20" s="1"/>
  <c r="P345" i="20"/>
  <c r="R345" i="20" s="1"/>
  <c r="T345" i="20" s="1"/>
  <c r="P346" i="20"/>
  <c r="R346" i="20" s="1"/>
  <c r="T346" i="20" s="1"/>
  <c r="P347" i="20"/>
  <c r="R347" i="20" s="1"/>
  <c r="T347" i="20" s="1"/>
  <c r="P348" i="20"/>
  <c r="P349" i="20"/>
  <c r="R349" i="20" s="1"/>
  <c r="T349" i="20" s="1"/>
  <c r="P350" i="20"/>
  <c r="R350" i="20" s="1"/>
  <c r="T350" i="20" s="1"/>
  <c r="P351" i="20"/>
  <c r="R351" i="20" s="1"/>
  <c r="T351" i="20" s="1"/>
  <c r="P352" i="20"/>
  <c r="R352" i="20" s="1"/>
  <c r="T352" i="20" s="1"/>
  <c r="P353" i="20"/>
  <c r="R353" i="20" s="1"/>
  <c r="T353" i="20" s="1"/>
  <c r="P354" i="20"/>
  <c r="R354" i="20" s="1"/>
  <c r="T354" i="20" s="1"/>
  <c r="P355" i="20"/>
  <c r="R355" i="20" s="1"/>
  <c r="T355" i="20" s="1"/>
  <c r="P356" i="20"/>
  <c r="R356" i="20" s="1"/>
  <c r="T356" i="20" s="1"/>
  <c r="P357" i="20"/>
  <c r="R357" i="20" s="1"/>
  <c r="T357" i="20" s="1"/>
  <c r="P358" i="20"/>
  <c r="R358" i="20" s="1"/>
  <c r="T358" i="20" s="1"/>
  <c r="P359" i="20"/>
  <c r="R359" i="20" s="1"/>
  <c r="T359" i="20" s="1"/>
  <c r="P360" i="20"/>
  <c r="R360" i="20" s="1"/>
  <c r="T360" i="20" s="1"/>
  <c r="P361" i="20"/>
  <c r="R361" i="20" s="1"/>
  <c r="T361" i="20" s="1"/>
  <c r="P362" i="20"/>
  <c r="R362" i="20" s="1"/>
  <c r="T362" i="20" s="1"/>
  <c r="P363" i="20"/>
  <c r="R363" i="20" s="1"/>
  <c r="T363" i="20" s="1"/>
  <c r="P364" i="20"/>
  <c r="R364" i="20" s="1"/>
  <c r="T364" i="20" s="1"/>
  <c r="P365" i="20"/>
  <c r="R365" i="20" s="1"/>
  <c r="T365" i="20" s="1"/>
  <c r="P366" i="20"/>
  <c r="R366" i="20" s="1"/>
  <c r="T366" i="20" s="1"/>
  <c r="P367" i="20"/>
  <c r="R367" i="20" s="1"/>
  <c r="T367" i="20" s="1"/>
  <c r="P368" i="20"/>
  <c r="R368" i="20" s="1"/>
  <c r="T368" i="20" s="1"/>
  <c r="P369" i="20"/>
  <c r="R369" i="20" s="1"/>
  <c r="T369" i="20" s="1"/>
  <c r="P370" i="20"/>
  <c r="P371" i="20"/>
  <c r="P372" i="20"/>
  <c r="P373" i="20"/>
  <c r="R373" i="20" s="1"/>
  <c r="T373" i="20" s="1"/>
  <c r="P374" i="20"/>
  <c r="P375" i="20"/>
  <c r="P376" i="20"/>
  <c r="R376" i="20" s="1"/>
  <c r="T376" i="20" s="1"/>
  <c r="P377" i="20"/>
  <c r="R377" i="20" s="1"/>
  <c r="T377" i="20" s="1"/>
  <c r="P378" i="20"/>
  <c r="R378" i="20" s="1"/>
  <c r="T378" i="20" s="1"/>
  <c r="P379" i="20"/>
  <c r="P380" i="20"/>
  <c r="R380" i="20" s="1"/>
  <c r="T380" i="20" s="1"/>
  <c r="P381" i="20"/>
  <c r="R381" i="20" s="1"/>
  <c r="T381" i="20" s="1"/>
  <c r="P382" i="20"/>
  <c r="R382" i="20" s="1"/>
  <c r="T382" i="20" s="1"/>
  <c r="P383" i="20"/>
  <c r="R383" i="20" s="1"/>
  <c r="T383" i="20" s="1"/>
  <c r="P384" i="20"/>
  <c r="R384" i="20" s="1"/>
  <c r="T384" i="20" s="1"/>
  <c r="P385" i="20"/>
  <c r="R385" i="20" s="1"/>
  <c r="T385" i="20" s="1"/>
  <c r="P386" i="20"/>
  <c r="R386" i="20" s="1"/>
  <c r="T386" i="20" s="1"/>
  <c r="P387" i="20"/>
  <c r="R387" i="20" s="1"/>
  <c r="T387" i="20" s="1"/>
  <c r="P388" i="20"/>
  <c r="R388" i="20" s="1"/>
  <c r="T388" i="20" s="1"/>
  <c r="P389" i="20"/>
  <c r="R389" i="20" s="1"/>
  <c r="T389" i="20" s="1"/>
  <c r="P390" i="20"/>
  <c r="R390" i="20" s="1"/>
  <c r="T390" i="20" s="1"/>
  <c r="P391" i="20"/>
  <c r="R391" i="20" s="1"/>
  <c r="T391" i="20" s="1"/>
  <c r="P392" i="20"/>
  <c r="P393" i="20"/>
  <c r="R393" i="20" s="1"/>
  <c r="T393" i="20" s="1"/>
  <c r="P394" i="20"/>
  <c r="R394" i="20" s="1"/>
  <c r="T394" i="20" s="1"/>
  <c r="P395" i="20"/>
  <c r="R395" i="20" s="1"/>
  <c r="T395" i="20" s="1"/>
  <c r="P396" i="20"/>
  <c r="R396" i="20" s="1"/>
  <c r="T396" i="20" s="1"/>
  <c r="P397" i="20"/>
  <c r="R397" i="20" s="1"/>
  <c r="T397" i="20" s="1"/>
  <c r="P398" i="20"/>
  <c r="R398" i="20" s="1"/>
  <c r="T398" i="20" s="1"/>
  <c r="P399" i="20"/>
  <c r="R399" i="20" s="1"/>
  <c r="T399" i="20" s="1"/>
  <c r="P400" i="20"/>
  <c r="R400" i="20" s="1"/>
  <c r="T400" i="20" s="1"/>
  <c r="P401" i="20"/>
  <c r="R401" i="20" s="1"/>
  <c r="T401" i="20" s="1"/>
  <c r="P402" i="20"/>
  <c r="R402" i="20" s="1"/>
  <c r="T402" i="20" s="1"/>
  <c r="P403" i="20"/>
  <c r="R403" i="20" s="1"/>
  <c r="T403" i="20" s="1"/>
  <c r="P404" i="20"/>
  <c r="R404" i="20" s="1"/>
  <c r="T404" i="20" s="1"/>
  <c r="P405" i="20"/>
  <c r="R405" i="20" s="1"/>
  <c r="T405" i="20" s="1"/>
  <c r="P406" i="20"/>
  <c r="R406" i="20" s="1"/>
  <c r="T406" i="20" s="1"/>
  <c r="P407" i="20"/>
  <c r="R407" i="20" s="1"/>
  <c r="T407" i="20" s="1"/>
  <c r="P408" i="20"/>
  <c r="R408" i="20" s="1"/>
  <c r="T408" i="20" s="1"/>
  <c r="P409" i="20"/>
  <c r="R409" i="20" s="1"/>
  <c r="T409" i="20" s="1"/>
  <c r="P410" i="20"/>
  <c r="R410" i="20" s="1"/>
  <c r="T410" i="20" s="1"/>
  <c r="P411" i="20"/>
  <c r="R411" i="20" s="1"/>
  <c r="T411" i="20" s="1"/>
  <c r="P412" i="20"/>
  <c r="R412" i="20" s="1"/>
  <c r="T412" i="20" s="1"/>
  <c r="P413" i="20"/>
  <c r="R413" i="20" s="1"/>
  <c r="T413" i="20" s="1"/>
  <c r="P414" i="20"/>
  <c r="R414" i="20" s="1"/>
  <c r="T414" i="20" s="1"/>
  <c r="P415" i="20"/>
  <c r="R415" i="20" s="1"/>
  <c r="T415" i="20" s="1"/>
  <c r="P416" i="20"/>
  <c r="P417" i="20"/>
  <c r="R417" i="20" s="1"/>
  <c r="T417" i="20" s="1"/>
  <c r="P418" i="20"/>
  <c r="R418" i="20" s="1"/>
  <c r="T418" i="20" s="1"/>
  <c r="P419" i="20"/>
  <c r="R419" i="20" s="1"/>
  <c r="T419" i="20" s="1"/>
  <c r="P420" i="20"/>
  <c r="R420" i="20" s="1"/>
  <c r="T420" i="20" s="1"/>
  <c r="P421" i="20"/>
  <c r="R421" i="20" s="1"/>
  <c r="T421" i="20" s="1"/>
  <c r="P422" i="20"/>
  <c r="R422" i="20" s="1"/>
  <c r="T422" i="20" s="1"/>
  <c r="P423" i="20"/>
  <c r="R423" i="20" s="1"/>
  <c r="T423" i="20" s="1"/>
  <c r="P424" i="20"/>
  <c r="R424" i="20" s="1"/>
  <c r="T424" i="20" s="1"/>
  <c r="P425" i="20"/>
  <c r="R425" i="20" s="1"/>
  <c r="T425" i="20" s="1"/>
  <c r="P426" i="20"/>
  <c r="R426" i="20" s="1"/>
  <c r="T426" i="20" s="1"/>
  <c r="P427" i="20"/>
  <c r="R427" i="20" s="1"/>
  <c r="T427" i="20" s="1"/>
  <c r="P428" i="20"/>
  <c r="R428" i="20" s="1"/>
  <c r="T428" i="20" s="1"/>
  <c r="P429" i="20"/>
  <c r="R429" i="20" s="1"/>
  <c r="T429" i="20" s="1"/>
  <c r="P430" i="20"/>
  <c r="R430" i="20" s="1"/>
  <c r="T430" i="20" s="1"/>
  <c r="P431" i="20"/>
  <c r="R431" i="20" s="1"/>
  <c r="T431" i="20" s="1"/>
  <c r="P432" i="20"/>
  <c r="R432" i="20" s="1"/>
  <c r="T432" i="20" s="1"/>
  <c r="P433" i="20"/>
  <c r="R433" i="20" s="1"/>
  <c r="T433" i="20" s="1"/>
  <c r="P434" i="20"/>
  <c r="R434" i="20" s="1"/>
  <c r="T434" i="20" s="1"/>
  <c r="P435" i="20"/>
  <c r="R435" i="20" s="1"/>
  <c r="T435" i="20" s="1"/>
  <c r="P436" i="20"/>
  <c r="R436" i="20" s="1"/>
  <c r="T436" i="20" s="1"/>
  <c r="P437" i="20"/>
  <c r="R437" i="20" s="1"/>
  <c r="T437" i="20" s="1"/>
  <c r="P438" i="20"/>
  <c r="R438" i="20" s="1"/>
  <c r="T438" i="20" s="1"/>
  <c r="P439" i="20"/>
  <c r="R439" i="20" s="1"/>
  <c r="T439" i="20" s="1"/>
  <c r="P440" i="20"/>
  <c r="R440" i="20" s="1"/>
  <c r="T440" i="20" s="1"/>
  <c r="P441" i="20"/>
  <c r="R441" i="20" s="1"/>
  <c r="T441" i="20" s="1"/>
  <c r="P442" i="20"/>
  <c r="R442" i="20" s="1"/>
  <c r="T442" i="20" s="1"/>
  <c r="P443" i="20"/>
  <c r="P444" i="20"/>
  <c r="R444" i="20" s="1"/>
  <c r="T444" i="20" s="1"/>
  <c r="P445" i="20"/>
  <c r="R445" i="20" s="1"/>
  <c r="T445" i="20" s="1"/>
  <c r="P446" i="20"/>
  <c r="P447" i="20"/>
  <c r="R447" i="20" s="1"/>
  <c r="T447" i="20" s="1"/>
  <c r="P448" i="20"/>
  <c r="R448" i="20" s="1"/>
  <c r="T448" i="20" s="1"/>
  <c r="P449" i="20"/>
  <c r="R449" i="20" s="1"/>
  <c r="T449" i="20" s="1"/>
  <c r="P450" i="20"/>
  <c r="R450" i="20" s="1"/>
  <c r="T450" i="20" s="1"/>
  <c r="P451" i="20"/>
  <c r="R451" i="20" s="1"/>
  <c r="T451" i="20" s="1"/>
  <c r="P452" i="20"/>
  <c r="R452" i="20" s="1"/>
  <c r="T452" i="20" s="1"/>
  <c r="P453" i="20"/>
  <c r="P454" i="20"/>
  <c r="P455" i="20"/>
  <c r="R455" i="20" s="1"/>
  <c r="T455" i="20" s="1"/>
  <c r="P456" i="20"/>
  <c r="R456" i="20" s="1"/>
  <c r="T456" i="20" s="1"/>
  <c r="P457" i="20"/>
  <c r="P458" i="20"/>
  <c r="P459" i="20"/>
  <c r="P460" i="20"/>
  <c r="R460" i="20" s="1"/>
  <c r="T460" i="20" s="1"/>
  <c r="P461" i="20"/>
  <c r="R461" i="20" s="1"/>
  <c r="T461" i="20" s="1"/>
  <c r="P462" i="20"/>
  <c r="R462" i="20" s="1"/>
  <c r="T462" i="20" s="1"/>
  <c r="P463" i="20"/>
  <c r="P464" i="20"/>
  <c r="R464" i="20" s="1"/>
  <c r="T464" i="20" s="1"/>
  <c r="P465" i="20"/>
  <c r="R465" i="20" s="1"/>
  <c r="T465" i="20" s="1"/>
  <c r="P466" i="20"/>
  <c r="R466" i="20" s="1"/>
  <c r="T466" i="20" s="1"/>
  <c r="P467" i="20"/>
  <c r="R467" i="20" s="1"/>
  <c r="T467" i="20" s="1"/>
  <c r="P468" i="20"/>
  <c r="R468" i="20" s="1"/>
  <c r="T468" i="20" s="1"/>
  <c r="P469" i="20"/>
  <c r="R469" i="20" s="1"/>
  <c r="T469" i="20" s="1"/>
  <c r="P470" i="20"/>
  <c r="R470" i="20" s="1"/>
  <c r="T470" i="20" s="1"/>
  <c r="P471" i="20"/>
  <c r="R471" i="20" s="1"/>
  <c r="T471" i="20" s="1"/>
  <c r="P472" i="20"/>
  <c r="R472" i="20" s="1"/>
  <c r="T472" i="20" s="1"/>
  <c r="P473" i="20"/>
  <c r="R473" i="20" s="1"/>
  <c r="T473" i="20" s="1"/>
  <c r="P474" i="20"/>
  <c r="R474" i="20" s="1"/>
  <c r="T474" i="20" s="1"/>
  <c r="P475" i="20"/>
  <c r="R475" i="20" s="1"/>
  <c r="T475" i="20" s="1"/>
  <c r="P476" i="20"/>
  <c r="R476" i="20" s="1"/>
  <c r="T476" i="20" s="1"/>
  <c r="P5" i="20"/>
  <c r="R5" i="20" s="1"/>
  <c r="T5" i="20" s="1"/>
  <c r="L352" i="20"/>
  <c r="L353" i="20"/>
  <c r="U353" i="20" s="1"/>
  <c r="L354" i="20"/>
  <c r="U354" i="20" s="1"/>
  <c r="L355" i="20"/>
  <c r="L356" i="20"/>
  <c r="U356" i="20" s="1"/>
  <c r="L357" i="20"/>
  <c r="U357" i="20" s="1"/>
  <c r="L358" i="20"/>
  <c r="U358" i="20" s="1"/>
  <c r="L359" i="20"/>
  <c r="L360" i="20"/>
  <c r="L361" i="20"/>
  <c r="U361" i="20" s="1"/>
  <c r="L362" i="20"/>
  <c r="U362" i="20" s="1"/>
  <c r="L363" i="20"/>
  <c r="U363" i="20" s="1"/>
  <c r="L364" i="20"/>
  <c r="L365" i="20"/>
  <c r="U365" i="20" s="1"/>
  <c r="L366" i="20"/>
  <c r="U366" i="20" s="1"/>
  <c r="L367" i="20"/>
  <c r="U367" i="20" s="1"/>
  <c r="L368" i="20"/>
  <c r="L369" i="20"/>
  <c r="U369" i="20" s="1"/>
  <c r="L370" i="20"/>
  <c r="U370" i="20" s="1"/>
  <c r="L371" i="20"/>
  <c r="U371" i="20" s="1"/>
  <c r="L372" i="20"/>
  <c r="U372" i="20" s="1"/>
  <c r="L373" i="20"/>
  <c r="U373" i="20" s="1"/>
  <c r="L374" i="20"/>
  <c r="U374" i="20" s="1"/>
  <c r="L375" i="20"/>
  <c r="U375" i="20" s="1"/>
  <c r="L376" i="20"/>
  <c r="L377" i="20"/>
  <c r="U377" i="20" s="1"/>
  <c r="L378" i="20"/>
  <c r="U378" i="20" s="1"/>
  <c r="L379" i="20"/>
  <c r="U379" i="20" s="1"/>
  <c r="L380" i="20"/>
  <c r="L381" i="20"/>
  <c r="U381" i="20" s="1"/>
  <c r="L382" i="20"/>
  <c r="U382" i="20" s="1"/>
  <c r="L383" i="20"/>
  <c r="U383" i="20" s="1"/>
  <c r="L384" i="20"/>
  <c r="U384" i="20" s="1"/>
  <c r="L385" i="20"/>
  <c r="U385" i="20" s="1"/>
  <c r="L386" i="20"/>
  <c r="U386" i="20" s="1"/>
  <c r="L387" i="20"/>
  <c r="U387" i="20" s="1"/>
  <c r="L388" i="20"/>
  <c r="L389" i="20"/>
  <c r="U389" i="20" s="1"/>
  <c r="L390" i="20"/>
  <c r="U390" i="20" s="1"/>
  <c r="L391" i="20"/>
  <c r="U391" i="20" s="1"/>
  <c r="L392" i="20"/>
  <c r="L393" i="20"/>
  <c r="U393" i="20" s="1"/>
  <c r="L394" i="20"/>
  <c r="U394" i="20" s="1"/>
  <c r="L395" i="20"/>
  <c r="U395" i="20" s="1"/>
  <c r="L396" i="20"/>
  <c r="U396" i="20" s="1"/>
  <c r="L397" i="20"/>
  <c r="U397" i="20" s="1"/>
  <c r="L398" i="20"/>
  <c r="U398" i="20" s="1"/>
  <c r="L399" i="20"/>
  <c r="U399" i="20" s="1"/>
  <c r="L400" i="20"/>
  <c r="L401" i="20"/>
  <c r="U401" i="20" s="1"/>
  <c r="L402" i="20"/>
  <c r="U402" i="20" s="1"/>
  <c r="L403" i="20"/>
  <c r="U403" i="20" s="1"/>
  <c r="L404" i="20"/>
  <c r="L405" i="20"/>
  <c r="U405" i="20" s="1"/>
  <c r="L406" i="20"/>
  <c r="U406" i="20" s="1"/>
  <c r="L407" i="20"/>
  <c r="U407" i="20" s="1"/>
  <c r="L408" i="20"/>
  <c r="L409" i="20"/>
  <c r="U409" i="20" s="1"/>
  <c r="L410" i="20"/>
  <c r="U410" i="20" s="1"/>
  <c r="L411" i="20"/>
  <c r="U411" i="20" s="1"/>
  <c r="L412" i="20"/>
  <c r="L413" i="20"/>
  <c r="U413" i="20" s="1"/>
  <c r="L414" i="20"/>
  <c r="U414" i="20" s="1"/>
  <c r="L415" i="20"/>
  <c r="U415" i="20" s="1"/>
  <c r="L416" i="20"/>
  <c r="L417" i="20"/>
  <c r="U417" i="20" s="1"/>
  <c r="L418" i="20"/>
  <c r="U418" i="20" s="1"/>
  <c r="L419" i="20"/>
  <c r="U419" i="20" s="1"/>
  <c r="L420" i="20"/>
  <c r="L421" i="20"/>
  <c r="U421" i="20" s="1"/>
  <c r="L422" i="20"/>
  <c r="U422" i="20" s="1"/>
  <c r="L423" i="20"/>
  <c r="U423" i="20" s="1"/>
  <c r="L424" i="20"/>
  <c r="U424" i="20" s="1"/>
  <c r="L425" i="20"/>
  <c r="U425" i="20" s="1"/>
  <c r="L426" i="20"/>
  <c r="U426" i="20" s="1"/>
  <c r="L427" i="20"/>
  <c r="U427" i="20" s="1"/>
  <c r="L428" i="20"/>
  <c r="L429" i="20"/>
  <c r="U429" i="20" s="1"/>
  <c r="L430" i="20"/>
  <c r="U430" i="20" s="1"/>
  <c r="L431" i="20"/>
  <c r="U431" i="20" s="1"/>
  <c r="L432" i="20"/>
  <c r="L433" i="20"/>
  <c r="U433" i="20" s="1"/>
  <c r="L434" i="20"/>
  <c r="U434" i="20" s="1"/>
  <c r="L435" i="20"/>
  <c r="U435" i="20" s="1"/>
  <c r="L436" i="20"/>
  <c r="U436" i="20" s="1"/>
  <c r="L437" i="20"/>
  <c r="U437" i="20" s="1"/>
  <c r="L438" i="20"/>
  <c r="U438" i="20" s="1"/>
  <c r="L439" i="20"/>
  <c r="U439" i="20" s="1"/>
  <c r="L440" i="20"/>
  <c r="L441" i="20"/>
  <c r="U441" i="20" s="1"/>
  <c r="L442" i="20"/>
  <c r="U442" i="20" s="1"/>
  <c r="L443" i="20"/>
  <c r="U443" i="20" s="1"/>
  <c r="L444" i="20"/>
  <c r="L445" i="20"/>
  <c r="U445" i="20" s="1"/>
  <c r="L446" i="20"/>
  <c r="U446" i="20" s="1"/>
  <c r="L447" i="20"/>
  <c r="U447" i="20" s="1"/>
  <c r="L448" i="20"/>
  <c r="L449" i="20"/>
  <c r="U449" i="20" s="1"/>
  <c r="L450" i="20"/>
  <c r="U450" i="20" s="1"/>
  <c r="L451" i="20"/>
  <c r="L452" i="20"/>
  <c r="L453" i="20"/>
  <c r="U453" i="20" s="1"/>
  <c r="L454" i="20"/>
  <c r="U454" i="20" s="1"/>
  <c r="L455" i="20"/>
  <c r="U455" i="20" s="1"/>
  <c r="L456" i="20"/>
  <c r="U456" i="20" s="1"/>
  <c r="L457" i="20"/>
  <c r="U457" i="20" s="1"/>
  <c r="L458" i="20"/>
  <c r="U458" i="20" s="1"/>
  <c r="L459" i="20"/>
  <c r="U459" i="20" s="1"/>
  <c r="L460" i="20"/>
  <c r="L461" i="20"/>
  <c r="U461" i="20" s="1"/>
  <c r="L462" i="20"/>
  <c r="U462" i="20" s="1"/>
  <c r="L463" i="20"/>
  <c r="U463" i="20" s="1"/>
  <c r="L464" i="20"/>
  <c r="L465" i="20"/>
  <c r="U465" i="20" s="1"/>
  <c r="L466" i="20"/>
  <c r="U466" i="20" s="1"/>
  <c r="L467" i="20"/>
  <c r="L468" i="20"/>
  <c r="U468" i="20" s="1"/>
  <c r="L469" i="20"/>
  <c r="U469" i="20" s="1"/>
  <c r="L470" i="20"/>
  <c r="U470" i="20" s="1"/>
  <c r="L471" i="20"/>
  <c r="U471" i="20" s="1"/>
  <c r="L472" i="20"/>
  <c r="L473" i="20"/>
  <c r="U473" i="20" s="1"/>
  <c r="L474" i="20"/>
  <c r="U474" i="20" s="1"/>
  <c r="L475" i="20"/>
  <c r="U475" i="20" s="1"/>
  <c r="L476" i="20"/>
  <c r="L351" i="20"/>
  <c r="L6" i="20"/>
  <c r="U6" i="20" s="1"/>
  <c r="L7" i="20"/>
  <c r="U7" i="20" s="1"/>
  <c r="L8" i="20"/>
  <c r="U8" i="20" s="1"/>
  <c r="L9" i="20"/>
  <c r="U9" i="20" s="1"/>
  <c r="L10" i="20"/>
  <c r="U10" i="20" s="1"/>
  <c r="L11" i="20"/>
  <c r="U11" i="20" s="1"/>
  <c r="L12" i="20"/>
  <c r="U12" i="20" s="1"/>
  <c r="L13" i="20"/>
  <c r="U13" i="20" s="1"/>
  <c r="L14" i="20"/>
  <c r="U14" i="20" s="1"/>
  <c r="L15" i="20"/>
  <c r="U15" i="20" s="1"/>
  <c r="L16" i="20"/>
  <c r="U16" i="20" s="1"/>
  <c r="L17" i="20"/>
  <c r="U17" i="20" s="1"/>
  <c r="L18" i="20"/>
  <c r="U18" i="20" s="1"/>
  <c r="L19" i="20"/>
  <c r="U19" i="20" s="1"/>
  <c r="L20" i="20"/>
  <c r="U20" i="20" s="1"/>
  <c r="L21" i="20"/>
  <c r="U21" i="20" s="1"/>
  <c r="L22" i="20"/>
  <c r="U22" i="20" s="1"/>
  <c r="L23" i="20"/>
  <c r="U23" i="20" s="1"/>
  <c r="L24" i="20"/>
  <c r="U24" i="20" s="1"/>
  <c r="L25" i="20"/>
  <c r="U25" i="20" s="1"/>
  <c r="L26" i="20"/>
  <c r="U26" i="20" s="1"/>
  <c r="L27" i="20"/>
  <c r="U27" i="20" s="1"/>
  <c r="L28" i="20"/>
  <c r="U28" i="20" s="1"/>
  <c r="L29" i="20"/>
  <c r="U29" i="20" s="1"/>
  <c r="L30" i="20"/>
  <c r="U30" i="20" s="1"/>
  <c r="L31" i="20"/>
  <c r="U31" i="20" s="1"/>
  <c r="L32" i="20"/>
  <c r="U32" i="20" s="1"/>
  <c r="L33" i="20"/>
  <c r="U33" i="20" s="1"/>
  <c r="L34" i="20"/>
  <c r="U34" i="20" s="1"/>
  <c r="L35" i="20"/>
  <c r="U35" i="20" s="1"/>
  <c r="L36" i="20"/>
  <c r="U36" i="20" s="1"/>
  <c r="L37" i="20"/>
  <c r="U37" i="20" s="1"/>
  <c r="L38" i="20"/>
  <c r="U38" i="20" s="1"/>
  <c r="L39" i="20"/>
  <c r="U39" i="20" s="1"/>
  <c r="L40" i="20"/>
  <c r="U40" i="20" s="1"/>
  <c r="L41" i="20"/>
  <c r="U41" i="20" s="1"/>
  <c r="L42" i="20"/>
  <c r="U42" i="20" s="1"/>
  <c r="L43" i="20"/>
  <c r="U43" i="20" s="1"/>
  <c r="L44" i="20"/>
  <c r="U44" i="20" s="1"/>
  <c r="L45" i="20"/>
  <c r="U45" i="20" s="1"/>
  <c r="L46" i="20"/>
  <c r="U46" i="20" s="1"/>
  <c r="L47" i="20"/>
  <c r="U47" i="20" s="1"/>
  <c r="L48" i="20"/>
  <c r="U48" i="20" s="1"/>
  <c r="L49" i="20"/>
  <c r="U49" i="20" s="1"/>
  <c r="L50" i="20"/>
  <c r="U50" i="20" s="1"/>
  <c r="L51" i="20"/>
  <c r="U51" i="20" s="1"/>
  <c r="L52" i="20"/>
  <c r="U52" i="20" s="1"/>
  <c r="L53" i="20"/>
  <c r="U53" i="20" s="1"/>
  <c r="L54" i="20"/>
  <c r="U54" i="20" s="1"/>
  <c r="L55" i="20"/>
  <c r="U55" i="20" s="1"/>
  <c r="L56" i="20"/>
  <c r="U56" i="20" s="1"/>
  <c r="L57" i="20"/>
  <c r="U57" i="20" s="1"/>
  <c r="L58" i="20"/>
  <c r="U58" i="20" s="1"/>
  <c r="L59" i="20"/>
  <c r="U59" i="20" s="1"/>
  <c r="L60" i="20"/>
  <c r="U60" i="20" s="1"/>
  <c r="L61" i="20"/>
  <c r="U61" i="20" s="1"/>
  <c r="L62" i="20"/>
  <c r="U62" i="20" s="1"/>
  <c r="L63" i="20"/>
  <c r="U63" i="20" s="1"/>
  <c r="L64" i="20"/>
  <c r="U64" i="20" s="1"/>
  <c r="L65" i="20"/>
  <c r="U65" i="20" s="1"/>
  <c r="L66" i="20"/>
  <c r="U66" i="20" s="1"/>
  <c r="L67" i="20"/>
  <c r="U67" i="20" s="1"/>
  <c r="L68" i="20"/>
  <c r="U68" i="20" s="1"/>
  <c r="L69" i="20"/>
  <c r="U69" i="20" s="1"/>
  <c r="L70" i="20"/>
  <c r="U70" i="20" s="1"/>
  <c r="L71" i="20"/>
  <c r="U71" i="20" s="1"/>
  <c r="L72" i="20"/>
  <c r="U72" i="20" s="1"/>
  <c r="L73" i="20"/>
  <c r="U73" i="20" s="1"/>
  <c r="L74" i="20"/>
  <c r="U74" i="20" s="1"/>
  <c r="L75" i="20"/>
  <c r="U75" i="20" s="1"/>
  <c r="L76" i="20"/>
  <c r="U76" i="20" s="1"/>
  <c r="L77" i="20"/>
  <c r="U77" i="20" s="1"/>
  <c r="L78" i="20"/>
  <c r="U78" i="20" s="1"/>
  <c r="L79" i="20"/>
  <c r="U79" i="20" s="1"/>
  <c r="L80" i="20"/>
  <c r="U80" i="20" s="1"/>
  <c r="L81" i="20"/>
  <c r="U81" i="20" s="1"/>
  <c r="L82" i="20"/>
  <c r="U82" i="20" s="1"/>
  <c r="L83" i="20"/>
  <c r="U83" i="20" s="1"/>
  <c r="L84" i="20"/>
  <c r="U84" i="20" s="1"/>
  <c r="L85" i="20"/>
  <c r="U85" i="20" s="1"/>
  <c r="L86" i="20"/>
  <c r="U86" i="20" s="1"/>
  <c r="L87" i="20"/>
  <c r="U87" i="20" s="1"/>
  <c r="L88" i="20"/>
  <c r="U88" i="20" s="1"/>
  <c r="L89" i="20"/>
  <c r="U89" i="20" s="1"/>
  <c r="L90" i="20"/>
  <c r="U90" i="20" s="1"/>
  <c r="L91" i="20"/>
  <c r="U91" i="20" s="1"/>
  <c r="L92" i="20"/>
  <c r="U92" i="20" s="1"/>
  <c r="L93" i="20"/>
  <c r="U93" i="20" s="1"/>
  <c r="L94" i="20"/>
  <c r="U94" i="20" s="1"/>
  <c r="L95" i="20"/>
  <c r="U95" i="20" s="1"/>
  <c r="L96" i="20"/>
  <c r="U96" i="20" s="1"/>
  <c r="L97" i="20"/>
  <c r="U97" i="20" s="1"/>
  <c r="L98" i="20"/>
  <c r="U98" i="20" s="1"/>
  <c r="L99" i="20"/>
  <c r="U99" i="20" s="1"/>
  <c r="L100" i="20"/>
  <c r="U100" i="20" s="1"/>
  <c r="L101" i="20"/>
  <c r="U101" i="20" s="1"/>
  <c r="L102" i="20"/>
  <c r="U102" i="20" s="1"/>
  <c r="L103" i="20"/>
  <c r="U103" i="20" s="1"/>
  <c r="L104" i="20"/>
  <c r="U104" i="20" s="1"/>
  <c r="L105" i="20"/>
  <c r="U105" i="20" s="1"/>
  <c r="L106" i="20"/>
  <c r="U106" i="20" s="1"/>
  <c r="L107" i="20"/>
  <c r="U107" i="20" s="1"/>
  <c r="L108" i="20"/>
  <c r="U108" i="20" s="1"/>
  <c r="L109" i="20"/>
  <c r="U109" i="20" s="1"/>
  <c r="L110" i="20"/>
  <c r="U110" i="20" s="1"/>
  <c r="L111" i="20"/>
  <c r="U111" i="20" s="1"/>
  <c r="L112" i="20"/>
  <c r="U112" i="20" s="1"/>
  <c r="L113" i="20"/>
  <c r="U113" i="20" s="1"/>
  <c r="L114" i="20"/>
  <c r="U114" i="20" s="1"/>
  <c r="L115" i="20"/>
  <c r="U115" i="20" s="1"/>
  <c r="L116" i="20"/>
  <c r="U116" i="20" s="1"/>
  <c r="L117" i="20"/>
  <c r="U117" i="20" s="1"/>
  <c r="L118" i="20"/>
  <c r="U118" i="20" s="1"/>
  <c r="L119" i="20"/>
  <c r="L120" i="20"/>
  <c r="U120" i="20" s="1"/>
  <c r="L121" i="20"/>
  <c r="U121" i="20" s="1"/>
  <c r="L122" i="20"/>
  <c r="U122" i="20" s="1"/>
  <c r="L123" i="20"/>
  <c r="U123" i="20" s="1"/>
  <c r="L124" i="20"/>
  <c r="U124" i="20" s="1"/>
  <c r="L125" i="20"/>
  <c r="U125" i="20" s="1"/>
  <c r="L126" i="20"/>
  <c r="U126" i="20" s="1"/>
  <c r="L127" i="20"/>
  <c r="U127" i="20" s="1"/>
  <c r="L128" i="20"/>
  <c r="U128" i="20" s="1"/>
  <c r="L129" i="20"/>
  <c r="U129" i="20" s="1"/>
  <c r="L130" i="20"/>
  <c r="U130" i="20" s="1"/>
  <c r="L131" i="20"/>
  <c r="U131" i="20" s="1"/>
  <c r="L132" i="20"/>
  <c r="U132" i="20" s="1"/>
  <c r="L133" i="20"/>
  <c r="U133" i="20" s="1"/>
  <c r="L134" i="20"/>
  <c r="U134" i="20" s="1"/>
  <c r="L135" i="20"/>
  <c r="U135" i="20" s="1"/>
  <c r="L136" i="20"/>
  <c r="U136" i="20" s="1"/>
  <c r="L137" i="20"/>
  <c r="U137" i="20" s="1"/>
  <c r="L138" i="20"/>
  <c r="U138" i="20" s="1"/>
  <c r="L139" i="20"/>
  <c r="U139" i="20" s="1"/>
  <c r="L140" i="20"/>
  <c r="U140" i="20" s="1"/>
  <c r="L141" i="20"/>
  <c r="U141" i="20" s="1"/>
  <c r="L142" i="20"/>
  <c r="U142" i="20" s="1"/>
  <c r="L143" i="20"/>
  <c r="U143" i="20" s="1"/>
  <c r="L144" i="20"/>
  <c r="U144" i="20" s="1"/>
  <c r="L145" i="20"/>
  <c r="U145" i="20" s="1"/>
  <c r="L146" i="20"/>
  <c r="U146" i="20" s="1"/>
  <c r="L147" i="20"/>
  <c r="U147" i="20" s="1"/>
  <c r="L148" i="20"/>
  <c r="U148" i="20" s="1"/>
  <c r="L149" i="20"/>
  <c r="U149" i="20" s="1"/>
  <c r="L150" i="20"/>
  <c r="U150" i="20" s="1"/>
  <c r="L151" i="20"/>
  <c r="U151" i="20" s="1"/>
  <c r="L152" i="20"/>
  <c r="U152" i="20" s="1"/>
  <c r="L153" i="20"/>
  <c r="U153" i="20" s="1"/>
  <c r="L154" i="20"/>
  <c r="U154" i="20" s="1"/>
  <c r="L155" i="20"/>
  <c r="U155" i="20" s="1"/>
  <c r="L156" i="20"/>
  <c r="U156" i="20" s="1"/>
  <c r="L157" i="20"/>
  <c r="U157" i="20" s="1"/>
  <c r="L158" i="20"/>
  <c r="U158" i="20" s="1"/>
  <c r="L159" i="20"/>
  <c r="U159" i="20" s="1"/>
  <c r="L160" i="20"/>
  <c r="U160" i="20" s="1"/>
  <c r="L161" i="20"/>
  <c r="U161" i="20" s="1"/>
  <c r="L162" i="20"/>
  <c r="U162" i="20" s="1"/>
  <c r="L163" i="20"/>
  <c r="U163" i="20" s="1"/>
  <c r="L164" i="20"/>
  <c r="U164" i="20" s="1"/>
  <c r="L165" i="20"/>
  <c r="U165" i="20" s="1"/>
  <c r="L166" i="20"/>
  <c r="U166" i="20" s="1"/>
  <c r="L167" i="20"/>
  <c r="U167" i="20" s="1"/>
  <c r="L168" i="20"/>
  <c r="U168" i="20" s="1"/>
  <c r="L169" i="20"/>
  <c r="U169" i="20" s="1"/>
  <c r="L170" i="20"/>
  <c r="U170" i="20" s="1"/>
  <c r="L171" i="20"/>
  <c r="U171" i="20" s="1"/>
  <c r="L172" i="20"/>
  <c r="U172" i="20" s="1"/>
  <c r="L173" i="20"/>
  <c r="U173" i="20" s="1"/>
  <c r="L174" i="20"/>
  <c r="U174" i="20" s="1"/>
  <c r="L175" i="20"/>
  <c r="U175" i="20" s="1"/>
  <c r="L176" i="20"/>
  <c r="U176" i="20" s="1"/>
  <c r="L177" i="20"/>
  <c r="U177" i="20" s="1"/>
  <c r="L178" i="20"/>
  <c r="U178" i="20" s="1"/>
  <c r="L179" i="20"/>
  <c r="U179" i="20" s="1"/>
  <c r="L180" i="20"/>
  <c r="U180" i="20" s="1"/>
  <c r="L181" i="20"/>
  <c r="U181" i="20" s="1"/>
  <c r="L182" i="20"/>
  <c r="U182" i="20" s="1"/>
  <c r="L183" i="20"/>
  <c r="U183" i="20" s="1"/>
  <c r="L184" i="20"/>
  <c r="U184" i="20" s="1"/>
  <c r="L185" i="20"/>
  <c r="U185" i="20" s="1"/>
  <c r="L188" i="20"/>
  <c r="U188" i="20" s="1"/>
  <c r="L189" i="20"/>
  <c r="U189" i="20" s="1"/>
  <c r="L190" i="20"/>
  <c r="U190" i="20" s="1"/>
  <c r="L191" i="20"/>
  <c r="U191" i="20" s="1"/>
  <c r="L192" i="20"/>
  <c r="U192" i="20" s="1"/>
  <c r="L193" i="20"/>
  <c r="U193" i="20" s="1"/>
  <c r="L194" i="20"/>
  <c r="U194" i="20" s="1"/>
  <c r="L195" i="20"/>
  <c r="U195" i="20" s="1"/>
  <c r="L196" i="20"/>
  <c r="U196" i="20" s="1"/>
  <c r="L197" i="20"/>
  <c r="U197" i="20" s="1"/>
  <c r="L198" i="20"/>
  <c r="U198" i="20" s="1"/>
  <c r="L199" i="20"/>
  <c r="U199" i="20" s="1"/>
  <c r="L200" i="20"/>
  <c r="U200" i="20" s="1"/>
  <c r="L201" i="20"/>
  <c r="U201" i="20" s="1"/>
  <c r="L202" i="20"/>
  <c r="L203" i="20"/>
  <c r="U203" i="20" s="1"/>
  <c r="L204" i="20"/>
  <c r="U204" i="20" s="1"/>
  <c r="L205" i="20"/>
  <c r="U205" i="20" s="1"/>
  <c r="L206" i="20"/>
  <c r="U206" i="20" s="1"/>
  <c r="L207" i="20"/>
  <c r="U207" i="20" s="1"/>
  <c r="L208" i="20"/>
  <c r="U208" i="20" s="1"/>
  <c r="L209" i="20"/>
  <c r="U209" i="20" s="1"/>
  <c r="L210" i="20"/>
  <c r="U210" i="20" s="1"/>
  <c r="L211" i="20"/>
  <c r="U211" i="20" s="1"/>
  <c r="L212" i="20"/>
  <c r="U212" i="20" s="1"/>
  <c r="L213" i="20"/>
  <c r="U213" i="20" s="1"/>
  <c r="L214" i="20"/>
  <c r="U214" i="20" s="1"/>
  <c r="L215" i="20"/>
  <c r="U215" i="20" s="1"/>
  <c r="L216" i="20"/>
  <c r="U216" i="20" s="1"/>
  <c r="L217" i="20"/>
  <c r="U217" i="20" s="1"/>
  <c r="L218" i="20"/>
  <c r="U218" i="20" s="1"/>
  <c r="L219" i="20"/>
  <c r="U219" i="20" s="1"/>
  <c r="L220" i="20"/>
  <c r="U220" i="20" s="1"/>
  <c r="L221" i="20"/>
  <c r="U221" i="20" s="1"/>
  <c r="L222" i="20"/>
  <c r="U222" i="20" s="1"/>
  <c r="L223" i="20"/>
  <c r="U223" i="20" s="1"/>
  <c r="L224" i="20"/>
  <c r="U224" i="20" s="1"/>
  <c r="L225" i="20"/>
  <c r="U225" i="20" s="1"/>
  <c r="L226" i="20"/>
  <c r="U226" i="20" s="1"/>
  <c r="L227" i="20"/>
  <c r="U227" i="20" s="1"/>
  <c r="L228" i="20"/>
  <c r="U228" i="20" s="1"/>
  <c r="L229" i="20"/>
  <c r="U229" i="20" s="1"/>
  <c r="L230" i="20"/>
  <c r="U230" i="20" s="1"/>
  <c r="L231" i="20"/>
  <c r="U231" i="20" s="1"/>
  <c r="L232" i="20"/>
  <c r="U232" i="20" s="1"/>
  <c r="L233" i="20"/>
  <c r="U233" i="20" s="1"/>
  <c r="L234" i="20"/>
  <c r="U234" i="20" s="1"/>
  <c r="L235" i="20"/>
  <c r="U235" i="20" s="1"/>
  <c r="L236" i="20"/>
  <c r="U236" i="20" s="1"/>
  <c r="L237" i="20"/>
  <c r="U237" i="20" s="1"/>
  <c r="L238" i="20"/>
  <c r="U238" i="20" s="1"/>
  <c r="L239" i="20"/>
  <c r="U239" i="20" s="1"/>
  <c r="L240" i="20"/>
  <c r="U240" i="20" s="1"/>
  <c r="L241" i="20"/>
  <c r="U241" i="20" s="1"/>
  <c r="L242" i="20"/>
  <c r="U242" i="20" s="1"/>
  <c r="L243" i="20"/>
  <c r="U243" i="20" s="1"/>
  <c r="L244" i="20"/>
  <c r="U244" i="20" s="1"/>
  <c r="L245" i="20"/>
  <c r="U245" i="20" s="1"/>
  <c r="L246" i="20"/>
  <c r="U246" i="20" s="1"/>
  <c r="L247" i="20"/>
  <c r="U247" i="20" s="1"/>
  <c r="L248" i="20"/>
  <c r="U248" i="20" s="1"/>
  <c r="L249" i="20"/>
  <c r="U249" i="20" s="1"/>
  <c r="L250" i="20"/>
  <c r="U250" i="20" s="1"/>
  <c r="L251" i="20"/>
  <c r="U251" i="20" s="1"/>
  <c r="L252" i="20"/>
  <c r="U252" i="20" s="1"/>
  <c r="L253" i="20"/>
  <c r="U253" i="20" s="1"/>
  <c r="L254" i="20"/>
  <c r="U254" i="20" s="1"/>
  <c r="L255" i="20"/>
  <c r="U255" i="20" s="1"/>
  <c r="L256" i="20"/>
  <c r="U256" i="20" s="1"/>
  <c r="L257" i="20"/>
  <c r="U257" i="20" s="1"/>
  <c r="L258" i="20"/>
  <c r="U258" i="20" s="1"/>
  <c r="L259" i="20"/>
  <c r="U259" i="20" s="1"/>
  <c r="L260" i="20"/>
  <c r="U260" i="20" s="1"/>
  <c r="L261" i="20"/>
  <c r="U261" i="20" s="1"/>
  <c r="L262" i="20"/>
  <c r="U262" i="20" s="1"/>
  <c r="L263" i="20"/>
  <c r="U263" i="20" s="1"/>
  <c r="L264" i="20"/>
  <c r="U264" i="20" s="1"/>
  <c r="L265" i="20"/>
  <c r="U265" i="20" s="1"/>
  <c r="L266" i="20"/>
  <c r="U266" i="20" s="1"/>
  <c r="L267" i="20"/>
  <c r="U267" i="20" s="1"/>
  <c r="L268" i="20"/>
  <c r="U268" i="20" s="1"/>
  <c r="L269" i="20"/>
  <c r="U269" i="20" s="1"/>
  <c r="L270" i="20"/>
  <c r="U270" i="20" s="1"/>
  <c r="L271" i="20"/>
  <c r="U271" i="20" s="1"/>
  <c r="L272" i="20"/>
  <c r="U272" i="20" s="1"/>
  <c r="L273" i="20"/>
  <c r="U273" i="20" s="1"/>
  <c r="L274" i="20"/>
  <c r="U274" i="20" s="1"/>
  <c r="L275" i="20"/>
  <c r="U275" i="20" s="1"/>
  <c r="L276" i="20"/>
  <c r="U276" i="20" s="1"/>
  <c r="L277" i="20"/>
  <c r="U277" i="20" s="1"/>
  <c r="L278" i="20"/>
  <c r="L279" i="20"/>
  <c r="U279" i="20" s="1"/>
  <c r="L280" i="20"/>
  <c r="U280" i="20" s="1"/>
  <c r="L281" i="20"/>
  <c r="U281" i="20" s="1"/>
  <c r="L282" i="20"/>
  <c r="U282" i="20" s="1"/>
  <c r="L283" i="20"/>
  <c r="U283" i="20" s="1"/>
  <c r="L284" i="20"/>
  <c r="U284" i="20" s="1"/>
  <c r="L285" i="20"/>
  <c r="U285" i="20" s="1"/>
  <c r="L286" i="20"/>
  <c r="U286" i="20" s="1"/>
  <c r="L287" i="20"/>
  <c r="U287" i="20" s="1"/>
  <c r="L288" i="20"/>
  <c r="U288" i="20" s="1"/>
  <c r="L289" i="20"/>
  <c r="U289" i="20" s="1"/>
  <c r="L291" i="20"/>
  <c r="U291" i="20" s="1"/>
  <c r="L292" i="20"/>
  <c r="U292" i="20" s="1"/>
  <c r="L293" i="20"/>
  <c r="U293" i="20" s="1"/>
  <c r="L294" i="20"/>
  <c r="U294" i="20" s="1"/>
  <c r="L295" i="20"/>
  <c r="U295" i="20" s="1"/>
  <c r="L296" i="20"/>
  <c r="U296" i="20" s="1"/>
  <c r="L297" i="20"/>
  <c r="U297" i="20" s="1"/>
  <c r="L298" i="20"/>
  <c r="U298" i="20" s="1"/>
  <c r="L299" i="20"/>
  <c r="U299" i="20" s="1"/>
  <c r="L300" i="20"/>
  <c r="U300" i="20" s="1"/>
  <c r="L301" i="20"/>
  <c r="U301" i="20" s="1"/>
  <c r="L302" i="20"/>
  <c r="U302" i="20" s="1"/>
  <c r="L303" i="20"/>
  <c r="U303" i="20" s="1"/>
  <c r="L304" i="20"/>
  <c r="U304" i="20" s="1"/>
  <c r="L305" i="20"/>
  <c r="U305" i="20" s="1"/>
  <c r="L306" i="20"/>
  <c r="U306" i="20" s="1"/>
  <c r="L307" i="20"/>
  <c r="U307" i="20" s="1"/>
  <c r="L308" i="20"/>
  <c r="U308" i="20" s="1"/>
  <c r="L309" i="20"/>
  <c r="U309" i="20" s="1"/>
  <c r="L310" i="20"/>
  <c r="U310" i="20" s="1"/>
  <c r="L311" i="20"/>
  <c r="U311" i="20" s="1"/>
  <c r="L312" i="20"/>
  <c r="U312" i="20" s="1"/>
  <c r="L313" i="20"/>
  <c r="U313" i="20" s="1"/>
  <c r="L314" i="20"/>
  <c r="U314" i="20" s="1"/>
  <c r="L315" i="20"/>
  <c r="U315" i="20" s="1"/>
  <c r="L316" i="20"/>
  <c r="U316" i="20" s="1"/>
  <c r="L317" i="20"/>
  <c r="U317" i="20" s="1"/>
  <c r="L318" i="20"/>
  <c r="U318" i="20" s="1"/>
  <c r="L319" i="20"/>
  <c r="U319" i="20" s="1"/>
  <c r="L320" i="20"/>
  <c r="U320" i="20" s="1"/>
  <c r="L321" i="20"/>
  <c r="U321" i="20" s="1"/>
  <c r="L322" i="20"/>
  <c r="U322" i="20" s="1"/>
  <c r="L323" i="20"/>
  <c r="U323" i="20" s="1"/>
  <c r="L324" i="20"/>
  <c r="U324" i="20" s="1"/>
  <c r="L325" i="20"/>
  <c r="U325" i="20" s="1"/>
  <c r="L326" i="20"/>
  <c r="U326" i="20" s="1"/>
  <c r="L327" i="20"/>
  <c r="U327" i="20" s="1"/>
  <c r="L328" i="20"/>
  <c r="U328" i="20" s="1"/>
  <c r="L329" i="20"/>
  <c r="U329" i="20" s="1"/>
  <c r="L330" i="20"/>
  <c r="U330" i="20" s="1"/>
  <c r="L331" i="20"/>
  <c r="U331" i="20" s="1"/>
  <c r="L332" i="20"/>
  <c r="U332" i="20" s="1"/>
  <c r="L333" i="20"/>
  <c r="U333" i="20" s="1"/>
  <c r="L334" i="20"/>
  <c r="U334" i="20" s="1"/>
  <c r="L335" i="20"/>
  <c r="U335" i="20" s="1"/>
  <c r="L336" i="20"/>
  <c r="U336" i="20" s="1"/>
  <c r="L337" i="20"/>
  <c r="U337" i="20" s="1"/>
  <c r="L338" i="20"/>
  <c r="U338" i="20" s="1"/>
  <c r="L339" i="20"/>
  <c r="U339" i="20" s="1"/>
  <c r="L340" i="20"/>
  <c r="U340" i="20" s="1"/>
  <c r="L341" i="20"/>
  <c r="U341" i="20" s="1"/>
  <c r="L342" i="20"/>
  <c r="U342" i="20" s="1"/>
  <c r="L343" i="20"/>
  <c r="U343" i="20" s="1"/>
  <c r="L344" i="20"/>
  <c r="U344" i="20" s="1"/>
  <c r="L345" i="20"/>
  <c r="U345" i="20" s="1"/>
  <c r="L346" i="20"/>
  <c r="U346" i="20" s="1"/>
  <c r="L347" i="20"/>
  <c r="U347" i="20" s="1"/>
  <c r="L348" i="20"/>
  <c r="U348" i="20" s="1"/>
  <c r="L349" i="20"/>
  <c r="U349" i="20" s="1"/>
  <c r="L350" i="20"/>
  <c r="U350" i="20" s="1"/>
  <c r="L5" i="20"/>
  <c r="U5" i="20" s="1"/>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AN185"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5"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O5" i="20"/>
  <c r="N5" i="20"/>
  <c r="V11" i="20"/>
  <c r="V10" i="20"/>
  <c r="V9" i="20"/>
  <c r="V8" i="20"/>
  <c r="V7" i="20"/>
  <c r="V6" i="20"/>
  <c r="V5" i="20"/>
  <c r="V476" i="20"/>
  <c r="U476" i="20"/>
  <c r="V475" i="20"/>
  <c r="V474" i="20"/>
  <c r="V473" i="20"/>
  <c r="V472" i="20"/>
  <c r="U472" i="20"/>
  <c r="V471" i="20"/>
  <c r="V470" i="20"/>
  <c r="V469" i="20"/>
  <c r="V468" i="20"/>
  <c r="V467" i="20"/>
  <c r="U467" i="20"/>
  <c r="V466" i="20"/>
  <c r="V465" i="20"/>
  <c r="V464" i="20"/>
  <c r="U464" i="20"/>
  <c r="V463" i="20"/>
  <c r="V462" i="20"/>
  <c r="V461" i="20"/>
  <c r="V460" i="20"/>
  <c r="U460" i="20"/>
  <c r="V459" i="20"/>
  <c r="V458" i="20"/>
  <c r="V457" i="20"/>
  <c r="V456" i="20"/>
  <c r="V455" i="20"/>
  <c r="V454" i="20"/>
  <c r="V453" i="20"/>
  <c r="V452" i="20"/>
  <c r="U452" i="20"/>
  <c r="V451" i="20"/>
  <c r="U451" i="20"/>
  <c r="V450" i="20"/>
  <c r="V449" i="20"/>
  <c r="V448" i="20"/>
  <c r="U448" i="20"/>
  <c r="V447" i="20"/>
  <c r="V446" i="20"/>
  <c r="V445" i="20"/>
  <c r="V444" i="20"/>
  <c r="U444" i="20"/>
  <c r="V443" i="20"/>
  <c r="V442" i="20"/>
  <c r="V441" i="20"/>
  <c r="V440" i="20"/>
  <c r="U440" i="20"/>
  <c r="V439" i="20"/>
  <c r="V438" i="20"/>
  <c r="V437" i="20"/>
  <c r="V436" i="20"/>
  <c r="V435" i="20"/>
  <c r="V434" i="20"/>
  <c r="V433" i="20"/>
  <c r="V432" i="20"/>
  <c r="U432" i="20"/>
  <c r="V431" i="20"/>
  <c r="V430" i="20"/>
  <c r="V429" i="20"/>
  <c r="V428" i="20"/>
  <c r="U428" i="20"/>
  <c r="V427" i="20"/>
  <c r="V426" i="20"/>
  <c r="V425" i="20"/>
  <c r="V424" i="20"/>
  <c r="V423" i="20"/>
  <c r="V422" i="20"/>
  <c r="V421" i="20"/>
  <c r="V420" i="20"/>
  <c r="U420" i="20"/>
  <c r="V419" i="20"/>
  <c r="V418" i="20"/>
  <c r="V417" i="20"/>
  <c r="V416" i="20"/>
  <c r="U416" i="20"/>
  <c r="V415" i="20"/>
  <c r="V414" i="20"/>
  <c r="V413" i="20"/>
  <c r="V412" i="20"/>
  <c r="U412" i="20"/>
  <c r="V411" i="20"/>
  <c r="V410" i="20"/>
  <c r="V409" i="20"/>
  <c r="V408" i="20"/>
  <c r="U408" i="20"/>
  <c r="V407" i="20"/>
  <c r="V406" i="20"/>
  <c r="V405" i="20"/>
  <c r="V404" i="20"/>
  <c r="U404" i="20"/>
  <c r="V403" i="20"/>
  <c r="V402" i="20"/>
  <c r="V401" i="20"/>
  <c r="V400" i="20"/>
  <c r="U400" i="20"/>
  <c r="V399" i="20"/>
  <c r="V398" i="20"/>
  <c r="V397" i="20"/>
  <c r="V396" i="20"/>
  <c r="V395" i="20"/>
  <c r="V394" i="20"/>
  <c r="V393" i="20"/>
  <c r="V392" i="20"/>
  <c r="U392" i="20"/>
  <c r="V391" i="20"/>
  <c r="V390" i="20"/>
  <c r="V389" i="20"/>
  <c r="V388" i="20"/>
  <c r="U388" i="20"/>
  <c r="V387" i="20"/>
  <c r="V386" i="20"/>
  <c r="V385" i="20"/>
  <c r="V384" i="20"/>
  <c r="V383" i="20"/>
  <c r="V382" i="20"/>
  <c r="V381" i="20"/>
  <c r="V380" i="20"/>
  <c r="U380" i="20"/>
  <c r="V379" i="20"/>
  <c r="V377" i="20"/>
  <c r="V376" i="20"/>
  <c r="U376" i="20"/>
  <c r="V375" i="20"/>
  <c r="V374" i="20"/>
  <c r="V373" i="20"/>
  <c r="V372" i="20"/>
  <c r="V371" i="20"/>
  <c r="V370" i="20"/>
  <c r="V369" i="20"/>
  <c r="V368" i="20"/>
  <c r="U368" i="20"/>
  <c r="V367" i="20"/>
  <c r="V366" i="20"/>
  <c r="V365" i="20"/>
  <c r="V364" i="20"/>
  <c r="U364" i="20"/>
  <c r="V363" i="20"/>
  <c r="V362" i="20"/>
  <c r="V361" i="20"/>
  <c r="V360" i="20"/>
  <c r="U360" i="20"/>
  <c r="V359" i="20"/>
  <c r="U359" i="20"/>
  <c r="V358" i="20"/>
  <c r="V357" i="20"/>
  <c r="V356" i="20"/>
  <c r="V355" i="20"/>
  <c r="U355" i="20"/>
  <c r="V354" i="20"/>
  <c r="V353" i="20"/>
  <c r="V352" i="20"/>
  <c r="U352" i="20"/>
  <c r="V351" i="20"/>
  <c r="V350" i="20"/>
  <c r="V349" i="20"/>
  <c r="V348" i="20"/>
  <c r="V347" i="20"/>
  <c r="V346" i="20"/>
  <c r="V345" i="20"/>
  <c r="V344" i="20"/>
  <c r="V343" i="20"/>
  <c r="V342" i="20"/>
  <c r="V341" i="20"/>
  <c r="V340" i="20"/>
  <c r="V339" i="20"/>
  <c r="V338" i="20"/>
  <c r="V337" i="20"/>
  <c r="V336" i="20"/>
  <c r="V335" i="20"/>
  <c r="V334" i="20"/>
  <c r="V333" i="20"/>
  <c r="V332" i="20"/>
  <c r="V331" i="20"/>
  <c r="V330" i="20"/>
  <c r="V329" i="20"/>
  <c r="V328" i="20"/>
  <c r="V327" i="20"/>
  <c r="V326" i="20"/>
  <c r="V325" i="20"/>
  <c r="V324" i="20"/>
  <c r="V323" i="20"/>
  <c r="V322" i="20"/>
  <c r="V321" i="20"/>
  <c r="V320" i="20"/>
  <c r="V319" i="20"/>
  <c r="V318" i="20"/>
  <c r="V317" i="20"/>
  <c r="V316" i="20"/>
  <c r="V315" i="20"/>
  <c r="V314" i="20"/>
  <c r="V313" i="20"/>
  <c r="V312" i="20"/>
  <c r="V311" i="20"/>
  <c r="V310" i="20"/>
  <c r="V309" i="20"/>
  <c r="V308" i="20"/>
  <c r="V307" i="20"/>
  <c r="V306" i="20"/>
  <c r="V305" i="20"/>
  <c r="V304" i="20"/>
  <c r="V303" i="20"/>
  <c r="V302" i="20"/>
  <c r="V301" i="20"/>
  <c r="V300" i="20"/>
  <c r="V299" i="20"/>
  <c r="V298" i="20"/>
  <c r="V297" i="20"/>
  <c r="V296" i="20"/>
  <c r="V295" i="20"/>
  <c r="V294" i="20"/>
  <c r="V293" i="20"/>
  <c r="V292" i="20"/>
  <c r="V291" i="20"/>
  <c r="V289" i="20"/>
  <c r="V288" i="20"/>
  <c r="V287" i="20"/>
  <c r="V286" i="20"/>
  <c r="V285" i="20"/>
  <c r="V284" i="20"/>
  <c r="V283" i="20"/>
  <c r="V282" i="20"/>
  <c r="V281" i="20"/>
  <c r="V280" i="20"/>
  <c r="V279" i="20"/>
  <c r="V278" i="20"/>
  <c r="U278" i="20"/>
  <c r="V277" i="20"/>
  <c r="V276" i="20"/>
  <c r="V275" i="20"/>
  <c r="V274" i="20"/>
  <c r="V273" i="20"/>
  <c r="V272" i="20"/>
  <c r="V271" i="20"/>
  <c r="V270" i="20"/>
  <c r="V269" i="20"/>
  <c r="V268" i="20"/>
  <c r="V267" i="20"/>
  <c r="V266" i="20"/>
  <c r="V265" i="20"/>
  <c r="V264" i="20"/>
  <c r="V263" i="20"/>
  <c r="V262" i="20"/>
  <c r="V261" i="20"/>
  <c r="V260" i="20"/>
  <c r="V259" i="20"/>
  <c r="V258" i="20"/>
  <c r="V257" i="20"/>
  <c r="V256" i="20"/>
  <c r="V255" i="20"/>
  <c r="V254" i="20"/>
  <c r="V253" i="20"/>
  <c r="V252" i="20"/>
  <c r="V251" i="20"/>
  <c r="V250" i="20"/>
  <c r="V249" i="20"/>
  <c r="V248" i="20"/>
  <c r="V247" i="20"/>
  <c r="V246" i="20"/>
  <c r="V245" i="20"/>
  <c r="V244" i="20"/>
  <c r="V243" i="20"/>
  <c r="V242" i="20"/>
  <c r="V241" i="20"/>
  <c r="V240" i="20"/>
  <c r="V239" i="20"/>
  <c r="V238" i="20"/>
  <c r="V237" i="20"/>
  <c r="V236" i="20"/>
  <c r="V235" i="20"/>
  <c r="V234" i="20"/>
  <c r="V233" i="20"/>
  <c r="V232" i="20"/>
  <c r="V231" i="20"/>
  <c r="V230" i="20"/>
  <c r="V229" i="20"/>
  <c r="V228" i="20"/>
  <c r="V227" i="20"/>
  <c r="V226" i="20"/>
  <c r="V225" i="20"/>
  <c r="V224" i="20"/>
  <c r="V223" i="20"/>
  <c r="V222" i="20"/>
  <c r="V221" i="20"/>
  <c r="V220" i="20"/>
  <c r="V219" i="20"/>
  <c r="V218" i="20"/>
  <c r="V217" i="20"/>
  <c r="V216" i="20"/>
  <c r="V215" i="20"/>
  <c r="V214" i="20"/>
  <c r="V213" i="20"/>
  <c r="V212" i="20"/>
  <c r="V211" i="20"/>
  <c r="V210" i="20"/>
  <c r="V209" i="20"/>
  <c r="V208" i="20"/>
  <c r="V207" i="20"/>
  <c r="V206" i="20"/>
  <c r="V205" i="20"/>
  <c r="V204" i="20"/>
  <c r="V203" i="20"/>
  <c r="V202" i="20"/>
  <c r="U202" i="20"/>
  <c r="V201" i="20"/>
  <c r="V200" i="20"/>
  <c r="V199" i="20"/>
  <c r="V198" i="20"/>
  <c r="V197" i="20"/>
  <c r="V196" i="20"/>
  <c r="V195" i="20"/>
  <c r="V194" i="20"/>
  <c r="V193" i="20"/>
  <c r="V192" i="20"/>
  <c r="V191" i="20"/>
  <c r="V190" i="20"/>
  <c r="V189" i="20"/>
  <c r="V188"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V136" i="20"/>
  <c r="V135" i="20"/>
  <c r="V134" i="20"/>
  <c r="V133" i="20"/>
  <c r="V132" i="20"/>
  <c r="V131" i="20"/>
  <c r="V130" i="20"/>
  <c r="V129" i="20"/>
  <c r="V128" i="20"/>
  <c r="V127" i="20"/>
  <c r="V126" i="20"/>
  <c r="V125" i="20"/>
  <c r="V124" i="20"/>
  <c r="V123" i="20"/>
  <c r="V122" i="20"/>
  <c r="V121" i="20"/>
  <c r="V120" i="20"/>
  <c r="V119" i="20"/>
  <c r="U119" i="20"/>
  <c r="V118" i="20"/>
  <c r="V117" i="20"/>
  <c r="V116" i="20"/>
  <c r="V115" i="20"/>
  <c r="V114" i="20"/>
  <c r="V113" i="20"/>
  <c r="V112" i="20"/>
  <c r="V111" i="20"/>
  <c r="V110" i="20"/>
  <c r="V109" i="20"/>
  <c r="V108" i="20"/>
  <c r="V107" i="20"/>
  <c r="V106" i="20"/>
  <c r="V105" i="20"/>
  <c r="V104" i="20"/>
  <c r="V103" i="20"/>
  <c r="V102" i="20"/>
  <c r="V101" i="20"/>
  <c r="V100" i="20"/>
  <c r="V99" i="20"/>
  <c r="V98" i="20"/>
  <c r="V97"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AN470" i="20" l="1"/>
  <c r="AO470" i="20"/>
  <c r="AN458" i="20"/>
  <c r="AO458" i="20"/>
  <c r="AN450" i="20"/>
  <c r="AO450" i="20"/>
  <c r="AN438" i="20"/>
  <c r="AO438" i="20"/>
  <c r="AN430" i="20"/>
  <c r="AO430" i="20"/>
  <c r="AN418" i="20"/>
  <c r="AO418" i="20"/>
  <c r="AN410" i="20"/>
  <c r="AO410" i="20"/>
  <c r="AN398" i="20"/>
  <c r="AO398" i="20"/>
  <c r="AN390" i="20"/>
  <c r="AO390" i="20"/>
  <c r="AN378" i="20"/>
  <c r="AO378" i="20"/>
  <c r="AN366" i="20"/>
  <c r="AO366" i="20"/>
  <c r="AN354" i="20"/>
  <c r="AO354" i="20"/>
  <c r="AN342" i="20"/>
  <c r="AO342" i="20"/>
  <c r="AN334" i="20"/>
  <c r="AO334" i="20"/>
  <c r="AN322" i="20"/>
  <c r="AO322" i="20"/>
  <c r="AN314" i="20"/>
  <c r="AO314" i="20"/>
  <c r="AN306" i="20"/>
  <c r="AO306" i="20"/>
  <c r="AN289" i="20"/>
  <c r="AO289" i="20"/>
  <c r="AN277" i="20"/>
  <c r="AO277" i="20"/>
  <c r="AN269" i="20"/>
  <c r="AO269" i="20"/>
  <c r="AN257" i="20"/>
  <c r="AO257" i="20"/>
  <c r="AN245" i="20"/>
  <c r="AO245" i="20"/>
  <c r="AN233" i="20"/>
  <c r="AO233" i="20"/>
  <c r="AN225" i="20"/>
  <c r="AO225" i="20"/>
  <c r="AN213" i="20"/>
  <c r="AO213" i="20"/>
  <c r="AN201" i="20"/>
  <c r="AO201" i="20"/>
  <c r="AN189" i="20"/>
  <c r="AO189" i="20"/>
  <c r="AN179" i="20"/>
  <c r="AO179" i="20"/>
  <c r="AN171" i="20"/>
  <c r="AO171" i="20"/>
  <c r="AN159" i="20"/>
  <c r="AO159" i="20"/>
  <c r="AN147" i="20"/>
  <c r="AO147" i="20"/>
  <c r="AN139" i="20"/>
  <c r="AO139" i="20"/>
  <c r="AN127" i="20"/>
  <c r="AO127" i="20"/>
  <c r="AN119" i="20"/>
  <c r="AO119" i="20"/>
  <c r="AN111" i="20"/>
  <c r="AO111" i="20"/>
  <c r="AN99" i="20"/>
  <c r="AO99" i="20"/>
  <c r="AN87" i="20"/>
  <c r="AO87" i="20"/>
  <c r="AN79" i="20"/>
  <c r="AO79" i="20"/>
  <c r="AN67" i="20"/>
  <c r="AO67" i="20"/>
  <c r="AN55" i="20"/>
  <c r="AO55" i="20"/>
  <c r="AN47" i="20"/>
  <c r="AO47" i="20"/>
  <c r="AN35" i="20"/>
  <c r="AO35" i="20"/>
  <c r="AN27" i="20"/>
  <c r="AO27" i="20"/>
  <c r="AN11" i="20"/>
  <c r="AO11" i="20"/>
  <c r="AN474" i="20"/>
  <c r="AO474" i="20"/>
  <c r="AN462" i="20"/>
  <c r="AO462" i="20"/>
  <c r="AN442" i="20"/>
  <c r="AO442" i="20"/>
  <c r="AN426" i="20"/>
  <c r="AO426" i="20"/>
  <c r="AN414" i="20"/>
  <c r="AO414" i="20"/>
  <c r="AN402" i="20"/>
  <c r="AO402" i="20"/>
  <c r="AN386" i="20"/>
  <c r="AO386" i="20"/>
  <c r="AN370" i="20"/>
  <c r="AO370" i="20"/>
  <c r="AN358" i="20"/>
  <c r="AO358" i="20"/>
  <c r="AN346" i="20"/>
  <c r="AO346" i="20"/>
  <c r="AN326" i="20"/>
  <c r="AO326" i="20"/>
  <c r="AN310" i="20"/>
  <c r="AO310" i="20"/>
  <c r="AN298" i="20"/>
  <c r="AO298" i="20"/>
  <c r="AN285" i="20"/>
  <c r="AO285" i="20"/>
  <c r="AN273" i="20"/>
  <c r="AO273" i="20"/>
  <c r="AN261" i="20"/>
  <c r="AO261" i="20"/>
  <c r="AN249" i="20"/>
  <c r="AO249" i="20"/>
  <c r="AN237" i="20"/>
  <c r="AO237" i="20"/>
  <c r="AN221" i="20"/>
  <c r="AO221" i="20"/>
  <c r="AN209" i="20"/>
  <c r="AO209" i="20"/>
  <c r="AN193" i="20"/>
  <c r="AO193" i="20"/>
  <c r="AN175" i="20"/>
  <c r="AO175" i="20"/>
  <c r="AN163" i="20"/>
  <c r="AO163" i="20"/>
  <c r="AN151" i="20"/>
  <c r="AO151" i="20"/>
  <c r="AN135" i="20"/>
  <c r="AO135" i="20"/>
  <c r="AN115" i="20"/>
  <c r="AO115" i="20"/>
  <c r="AN103" i="20"/>
  <c r="AO103" i="20"/>
  <c r="AN91" i="20"/>
  <c r="AO91" i="20"/>
  <c r="AN75" i="20"/>
  <c r="AO75" i="20"/>
  <c r="AN59" i="20"/>
  <c r="AO59" i="20"/>
  <c r="AN43" i="20"/>
  <c r="AO43" i="20"/>
  <c r="AN31" i="20"/>
  <c r="AO31" i="20"/>
  <c r="AN19" i="20"/>
  <c r="AO19" i="20"/>
  <c r="AN7" i="20"/>
  <c r="AO7" i="20"/>
  <c r="AN469" i="20"/>
  <c r="AO469" i="20"/>
  <c r="AN461" i="20"/>
  <c r="AO461" i="20"/>
  <c r="AN453" i="20"/>
  <c r="AO453" i="20"/>
  <c r="AN449" i="20"/>
  <c r="AO449" i="20"/>
  <c r="AN445" i="20"/>
  <c r="AO445" i="20"/>
  <c r="AN433" i="20"/>
  <c r="AO433" i="20"/>
  <c r="AN425" i="20"/>
  <c r="AO425" i="20"/>
  <c r="AN413" i="20"/>
  <c r="AO413" i="20"/>
  <c r="AN393" i="20"/>
  <c r="AO393" i="20"/>
  <c r="AN385" i="20"/>
  <c r="AO385" i="20"/>
  <c r="AN377" i="20"/>
  <c r="AO377" i="20"/>
  <c r="AN369" i="20"/>
  <c r="AO369" i="20"/>
  <c r="AN357" i="20"/>
  <c r="AO357" i="20"/>
  <c r="AN349" i="20"/>
  <c r="AO349" i="20"/>
  <c r="AN345" i="20"/>
  <c r="AO345" i="20"/>
  <c r="AN337" i="20"/>
  <c r="AO337" i="20"/>
  <c r="AN321" i="20"/>
  <c r="AO321" i="20"/>
  <c r="AN313" i="20"/>
  <c r="AO313" i="20"/>
  <c r="AN305" i="20"/>
  <c r="AO305" i="20"/>
  <c r="AN297" i="20"/>
  <c r="AO297" i="20"/>
  <c r="AN288" i="20"/>
  <c r="AO288" i="20"/>
  <c r="AN280" i="20"/>
  <c r="AO280" i="20"/>
  <c r="AN268" i="20"/>
  <c r="AO268" i="20"/>
  <c r="AN260" i="20"/>
  <c r="AO260" i="20"/>
  <c r="AN252" i="20"/>
  <c r="AO252" i="20"/>
  <c r="AN248" i="20"/>
  <c r="AO248" i="20"/>
  <c r="AN244" i="20"/>
  <c r="AO244" i="20"/>
  <c r="AN236" i="20"/>
  <c r="AO236" i="20"/>
  <c r="AN228" i="20"/>
  <c r="AO228" i="20"/>
  <c r="AN220" i="20"/>
  <c r="AO220" i="20"/>
  <c r="AN212" i="20"/>
  <c r="AO212" i="20"/>
  <c r="AN204" i="20"/>
  <c r="AO204" i="20"/>
  <c r="AN196" i="20"/>
  <c r="AO196" i="20"/>
  <c r="AN188" i="20"/>
  <c r="AO188" i="20"/>
  <c r="AN178" i="20"/>
  <c r="AO178" i="20"/>
  <c r="AN170" i="20"/>
  <c r="AO170" i="20"/>
  <c r="AN162" i="20"/>
  <c r="AO162" i="20"/>
  <c r="AN154" i="20"/>
  <c r="AO154" i="20"/>
  <c r="AN146" i="20"/>
  <c r="AO146" i="20"/>
  <c r="AN138" i="20"/>
  <c r="AO138" i="20"/>
  <c r="AN130" i="20"/>
  <c r="AO130" i="20"/>
  <c r="AN122" i="20"/>
  <c r="AO122" i="20"/>
  <c r="AN114" i="20"/>
  <c r="AO114" i="20"/>
  <c r="AN106" i="20"/>
  <c r="AO106" i="20"/>
  <c r="AN98" i="20"/>
  <c r="AO98" i="20"/>
  <c r="AN90" i="20"/>
  <c r="AO90" i="20"/>
  <c r="AN82" i="20"/>
  <c r="AO82" i="20"/>
  <c r="AN70" i="20"/>
  <c r="AO70" i="20"/>
  <c r="AN62" i="20"/>
  <c r="AO62" i="20"/>
  <c r="AN54" i="20"/>
  <c r="AO54" i="20"/>
  <c r="AN42" i="20"/>
  <c r="AO42" i="20"/>
  <c r="AN30" i="20"/>
  <c r="AO30" i="20"/>
  <c r="AN22" i="20"/>
  <c r="AO22" i="20"/>
  <c r="AN14" i="20"/>
  <c r="AO14" i="20"/>
  <c r="AN6" i="20"/>
  <c r="AO6" i="20"/>
  <c r="AN5" i="20"/>
  <c r="AO5" i="20"/>
  <c r="AN476" i="20"/>
  <c r="AO476" i="20"/>
  <c r="AN472" i="20"/>
  <c r="AO472" i="20"/>
  <c r="AN468" i="20"/>
  <c r="AO468" i="20"/>
  <c r="AN464" i="20"/>
  <c r="AO464" i="20"/>
  <c r="AN460" i="20"/>
  <c r="AO460" i="20"/>
  <c r="AN456" i="20"/>
  <c r="AO456" i="20"/>
  <c r="AN452" i="20"/>
  <c r="AO452" i="20"/>
  <c r="AN448" i="20"/>
  <c r="AO448" i="20"/>
  <c r="AN444" i="20"/>
  <c r="AO444" i="20"/>
  <c r="AN440" i="20"/>
  <c r="AO440" i="20"/>
  <c r="AN436" i="20"/>
  <c r="AO436" i="20"/>
  <c r="AN432" i="20"/>
  <c r="AO432" i="20"/>
  <c r="AN428" i="20"/>
  <c r="AO428" i="20"/>
  <c r="AN424" i="20"/>
  <c r="AO424" i="20"/>
  <c r="AN420" i="20"/>
  <c r="AO420" i="20"/>
  <c r="AN416" i="20"/>
  <c r="AO416" i="20"/>
  <c r="AN412" i="20"/>
  <c r="AO412" i="20"/>
  <c r="AN408" i="20"/>
  <c r="AO408" i="20"/>
  <c r="AN404" i="20"/>
  <c r="AO404" i="20"/>
  <c r="AN400" i="20"/>
  <c r="AO400" i="20"/>
  <c r="AN396" i="20"/>
  <c r="AO396" i="20"/>
  <c r="AN392" i="20"/>
  <c r="AO392" i="20"/>
  <c r="AN388" i="20"/>
  <c r="AO388" i="20"/>
  <c r="AN384" i="20"/>
  <c r="AO384" i="20"/>
  <c r="AN380" i="20"/>
  <c r="AO380" i="20"/>
  <c r="AN376" i="20"/>
  <c r="AO376" i="20"/>
  <c r="AN372" i="20"/>
  <c r="AO372" i="20"/>
  <c r="AN368" i="20"/>
  <c r="AO368" i="20"/>
  <c r="AN364" i="20"/>
  <c r="AO364" i="20"/>
  <c r="AN360" i="20"/>
  <c r="AO360" i="20"/>
  <c r="AN356" i="20"/>
  <c r="AO356" i="20"/>
  <c r="AN352" i="20"/>
  <c r="AO352" i="20"/>
  <c r="AN348" i="20"/>
  <c r="AO348" i="20"/>
  <c r="AN344" i="20"/>
  <c r="AO344" i="20"/>
  <c r="AN340" i="20"/>
  <c r="AO340" i="20"/>
  <c r="AN336" i="20"/>
  <c r="AO336" i="20"/>
  <c r="AN332" i="20"/>
  <c r="AO332" i="20"/>
  <c r="AN328" i="20"/>
  <c r="AO328" i="20"/>
  <c r="AN324" i="20"/>
  <c r="AO324" i="20"/>
  <c r="AN320" i="20"/>
  <c r="AO320" i="20"/>
  <c r="AN316" i="20"/>
  <c r="AO316" i="20"/>
  <c r="AN312" i="20"/>
  <c r="AO312" i="20"/>
  <c r="AN308" i="20"/>
  <c r="AO308" i="20"/>
  <c r="AN304" i="20"/>
  <c r="AO304" i="20"/>
  <c r="AN300" i="20"/>
  <c r="AO300" i="20"/>
  <c r="AN296" i="20"/>
  <c r="AO296" i="20"/>
  <c r="AN292" i="20"/>
  <c r="AO292" i="20"/>
  <c r="AN287" i="20"/>
  <c r="AO287" i="20"/>
  <c r="AN283" i="20"/>
  <c r="AO283" i="20"/>
  <c r="AN279" i="20"/>
  <c r="AO279" i="20"/>
  <c r="AN275" i="20"/>
  <c r="AO275" i="20"/>
  <c r="AN271" i="20"/>
  <c r="AO271" i="20"/>
  <c r="AN267" i="20"/>
  <c r="AO267" i="20"/>
  <c r="AN263" i="20"/>
  <c r="AO263" i="20"/>
  <c r="AN259" i="20"/>
  <c r="AO259" i="20"/>
  <c r="AN255" i="20"/>
  <c r="AO255" i="20"/>
  <c r="AN251" i="20"/>
  <c r="AO251" i="20"/>
  <c r="AN247" i="20"/>
  <c r="AO247" i="20"/>
  <c r="AN243" i="20"/>
  <c r="AO243" i="20"/>
  <c r="AN239" i="20"/>
  <c r="AO239" i="20"/>
  <c r="AN235" i="20"/>
  <c r="AO235" i="20"/>
  <c r="AN231" i="20"/>
  <c r="AO231" i="20"/>
  <c r="AN227" i="20"/>
  <c r="AO227" i="20"/>
  <c r="AN223" i="20"/>
  <c r="AO223" i="20"/>
  <c r="AN219" i="20"/>
  <c r="AO219" i="20"/>
  <c r="AN215" i="20"/>
  <c r="AO215" i="20"/>
  <c r="AN211" i="20"/>
  <c r="AO211" i="20"/>
  <c r="AN207" i="20"/>
  <c r="AO207" i="20"/>
  <c r="AN203" i="20"/>
  <c r="AO203" i="20"/>
  <c r="AN199" i="20"/>
  <c r="AO199" i="20"/>
  <c r="AN195" i="20"/>
  <c r="AO195" i="20"/>
  <c r="AN191" i="20"/>
  <c r="AO191" i="20"/>
  <c r="AN181" i="20"/>
  <c r="AO181" i="20"/>
  <c r="AN177" i="20"/>
  <c r="AO177" i="20"/>
  <c r="AN173" i="20"/>
  <c r="AO173" i="20"/>
  <c r="AN169" i="20"/>
  <c r="AO169" i="20"/>
  <c r="AN165" i="20"/>
  <c r="AO165" i="20"/>
  <c r="AN161" i="20"/>
  <c r="AO161" i="20"/>
  <c r="AN157" i="20"/>
  <c r="AO157" i="20"/>
  <c r="AN153" i="20"/>
  <c r="AO153" i="20"/>
  <c r="AN149" i="20"/>
  <c r="AO149" i="20"/>
  <c r="AN145" i="20"/>
  <c r="AO145" i="20"/>
  <c r="AN141" i="20"/>
  <c r="AO141" i="20"/>
  <c r="AN137" i="20"/>
  <c r="AO137" i="20"/>
  <c r="AN133" i="20"/>
  <c r="AO133" i="20"/>
  <c r="AN129" i="20"/>
  <c r="AO129" i="20"/>
  <c r="AN125" i="20"/>
  <c r="AO125" i="20"/>
  <c r="AN121" i="20"/>
  <c r="AO121" i="20"/>
  <c r="AN117" i="20"/>
  <c r="AO117" i="20"/>
  <c r="AN113" i="20"/>
  <c r="AO113" i="20"/>
  <c r="AN109" i="20"/>
  <c r="AO109" i="20"/>
  <c r="AN105" i="20"/>
  <c r="AO105" i="20"/>
  <c r="AN101" i="20"/>
  <c r="AO101" i="20"/>
  <c r="AN97" i="20"/>
  <c r="AO97" i="20"/>
  <c r="AN93" i="20"/>
  <c r="AO93" i="20"/>
  <c r="AN89" i="20"/>
  <c r="AO89" i="20"/>
  <c r="AN85" i="20"/>
  <c r="AO85" i="20"/>
  <c r="AN81" i="20"/>
  <c r="AO81" i="20"/>
  <c r="AN77" i="20"/>
  <c r="AO77" i="20"/>
  <c r="AN73" i="20"/>
  <c r="AO73" i="20"/>
  <c r="AN69" i="20"/>
  <c r="AO69" i="20"/>
  <c r="AN65" i="20"/>
  <c r="AO65" i="20"/>
  <c r="AN61" i="20"/>
  <c r="AO61" i="20"/>
  <c r="AN57" i="20"/>
  <c r="AO57" i="20"/>
  <c r="AN53" i="20"/>
  <c r="AO53" i="20"/>
  <c r="AN49" i="20"/>
  <c r="AO49" i="20"/>
  <c r="AN45" i="20"/>
  <c r="AO45" i="20"/>
  <c r="AN41" i="20"/>
  <c r="AO41" i="20"/>
  <c r="AN37" i="20"/>
  <c r="AO37" i="20"/>
  <c r="AN33" i="20"/>
  <c r="AO33" i="20"/>
  <c r="AN29" i="20"/>
  <c r="AO29" i="20"/>
  <c r="AN25" i="20"/>
  <c r="AO25" i="20"/>
  <c r="AN21" i="20"/>
  <c r="AO21" i="20"/>
  <c r="AN17" i="20"/>
  <c r="AO17" i="20"/>
  <c r="AN13" i="20"/>
  <c r="AO13" i="20"/>
  <c r="AN9" i="20"/>
  <c r="AO9" i="20"/>
  <c r="R189" i="20"/>
  <c r="T189" i="20" s="1"/>
  <c r="AN466" i="20"/>
  <c r="AO466" i="20"/>
  <c r="AN454" i="20"/>
  <c r="AO454" i="20"/>
  <c r="AN446" i="20"/>
  <c r="AO446" i="20"/>
  <c r="AN434" i="20"/>
  <c r="AO434" i="20"/>
  <c r="AN422" i="20"/>
  <c r="AO422" i="20"/>
  <c r="AN406" i="20"/>
  <c r="AO406" i="20"/>
  <c r="AN394" i="20"/>
  <c r="AO394" i="20"/>
  <c r="AN382" i="20"/>
  <c r="AO382" i="20"/>
  <c r="AN374" i="20"/>
  <c r="AO374" i="20"/>
  <c r="AN362" i="20"/>
  <c r="AO362" i="20"/>
  <c r="AN350" i="20"/>
  <c r="AO350" i="20"/>
  <c r="AN338" i="20"/>
  <c r="AO338" i="20"/>
  <c r="AN330" i="20"/>
  <c r="AO330" i="20"/>
  <c r="AN318" i="20"/>
  <c r="AO318" i="20"/>
  <c r="AN302" i="20"/>
  <c r="AO302" i="20"/>
  <c r="AN294" i="20"/>
  <c r="AO294" i="20"/>
  <c r="AN281" i="20"/>
  <c r="AO281" i="20"/>
  <c r="AN265" i="20"/>
  <c r="AO265" i="20"/>
  <c r="AN253" i="20"/>
  <c r="AO253" i="20"/>
  <c r="AN241" i="20"/>
  <c r="AO241" i="20"/>
  <c r="AN229" i="20"/>
  <c r="AO229" i="20"/>
  <c r="AN217" i="20"/>
  <c r="AO217" i="20"/>
  <c r="AN205" i="20"/>
  <c r="AO205" i="20"/>
  <c r="AN197" i="20"/>
  <c r="AO197" i="20"/>
  <c r="AN183" i="20"/>
  <c r="AO183" i="20"/>
  <c r="AN167" i="20"/>
  <c r="AO167" i="20"/>
  <c r="AN155" i="20"/>
  <c r="AO155" i="20"/>
  <c r="AN143" i="20"/>
  <c r="AO143" i="20"/>
  <c r="AN131" i="20"/>
  <c r="AO131" i="20"/>
  <c r="AN123" i="20"/>
  <c r="AO123" i="20"/>
  <c r="AN107" i="20"/>
  <c r="AO107" i="20"/>
  <c r="AN95" i="20"/>
  <c r="AO95" i="20"/>
  <c r="AN83" i="20"/>
  <c r="AO83" i="20"/>
  <c r="AN71" i="20"/>
  <c r="AO71" i="20"/>
  <c r="AN63" i="20"/>
  <c r="AO63" i="20"/>
  <c r="AN51" i="20"/>
  <c r="AO51" i="20"/>
  <c r="AN39" i="20"/>
  <c r="AO39" i="20"/>
  <c r="AN23" i="20"/>
  <c r="AO23" i="20"/>
  <c r="AN15" i="20"/>
  <c r="AO15" i="20"/>
  <c r="AN473" i="20"/>
  <c r="AO473" i="20"/>
  <c r="AN465" i="20"/>
  <c r="AO465" i="20"/>
  <c r="AN457" i="20"/>
  <c r="AO457" i="20"/>
  <c r="AN441" i="20"/>
  <c r="AO441" i="20"/>
  <c r="AN437" i="20"/>
  <c r="AO437" i="20"/>
  <c r="AN429" i="20"/>
  <c r="AO429" i="20"/>
  <c r="AN421" i="20"/>
  <c r="AO421" i="20"/>
  <c r="AN417" i="20"/>
  <c r="AO417" i="20"/>
  <c r="AN409" i="20"/>
  <c r="AO409" i="20"/>
  <c r="AN405" i="20"/>
  <c r="AO405" i="20"/>
  <c r="AN401" i="20"/>
  <c r="AO401" i="20"/>
  <c r="AN397" i="20"/>
  <c r="AO397" i="20"/>
  <c r="AN389" i="20"/>
  <c r="AO389" i="20"/>
  <c r="AN381" i="20"/>
  <c r="AO381" i="20"/>
  <c r="AN373" i="20"/>
  <c r="AO373" i="20"/>
  <c r="AN365" i="20"/>
  <c r="AO365" i="20"/>
  <c r="AN361" i="20"/>
  <c r="AO361" i="20"/>
  <c r="AN353" i="20"/>
  <c r="AO353" i="20"/>
  <c r="AN341" i="20"/>
  <c r="AO341" i="20"/>
  <c r="AN333" i="20"/>
  <c r="AO333" i="20"/>
  <c r="AN329" i="20"/>
  <c r="AO329" i="20"/>
  <c r="AN325" i="20"/>
  <c r="AO325" i="20"/>
  <c r="AN317" i="20"/>
  <c r="AO317" i="20"/>
  <c r="AN309" i="20"/>
  <c r="AO309" i="20"/>
  <c r="AN301" i="20"/>
  <c r="AO301" i="20"/>
  <c r="AN293" i="20"/>
  <c r="AO293" i="20"/>
  <c r="AN284" i="20"/>
  <c r="AO284" i="20"/>
  <c r="AN276" i="20"/>
  <c r="AO276" i="20"/>
  <c r="AN272" i="20"/>
  <c r="AO272" i="20"/>
  <c r="AN264" i="20"/>
  <c r="AO264" i="20"/>
  <c r="AN256" i="20"/>
  <c r="AO256" i="20"/>
  <c r="AN240" i="20"/>
  <c r="AO240" i="20"/>
  <c r="AN232" i="20"/>
  <c r="AO232" i="20"/>
  <c r="AN224" i="20"/>
  <c r="AO224" i="20"/>
  <c r="AN216" i="20"/>
  <c r="AO216" i="20"/>
  <c r="AN208" i="20"/>
  <c r="AO208" i="20"/>
  <c r="AN200" i="20"/>
  <c r="AO200" i="20"/>
  <c r="AN192" i="20"/>
  <c r="AO192" i="20"/>
  <c r="AN182" i="20"/>
  <c r="AO182" i="20"/>
  <c r="AN174" i="20"/>
  <c r="AO174" i="20"/>
  <c r="AN166" i="20"/>
  <c r="AO166" i="20"/>
  <c r="AN158" i="20"/>
  <c r="AO158" i="20"/>
  <c r="AN150" i="20"/>
  <c r="AO150" i="20"/>
  <c r="AN142" i="20"/>
  <c r="AO142" i="20"/>
  <c r="AN134" i="20"/>
  <c r="AO134" i="20"/>
  <c r="AN126" i="20"/>
  <c r="AO126" i="20"/>
  <c r="AN118" i="20"/>
  <c r="AO118" i="20"/>
  <c r="AN110" i="20"/>
  <c r="AO110" i="20"/>
  <c r="AN102" i="20"/>
  <c r="AO102" i="20"/>
  <c r="AN94" i="20"/>
  <c r="AO94" i="20"/>
  <c r="AN86" i="20"/>
  <c r="AO86" i="20"/>
  <c r="AN78" i="20"/>
  <c r="AO78" i="20"/>
  <c r="AN74" i="20"/>
  <c r="AO74" i="20"/>
  <c r="AN66" i="20"/>
  <c r="AO66" i="20"/>
  <c r="AN58" i="20"/>
  <c r="AO58" i="20"/>
  <c r="AN50" i="20"/>
  <c r="AO50" i="20"/>
  <c r="AN46" i="20"/>
  <c r="AO46" i="20"/>
  <c r="AN38" i="20"/>
  <c r="AO38" i="20"/>
  <c r="AN34" i="20"/>
  <c r="AO34" i="20"/>
  <c r="AN26" i="20"/>
  <c r="AO26" i="20"/>
  <c r="AN18" i="20"/>
  <c r="AO18" i="20"/>
  <c r="AN10" i="20"/>
  <c r="AO10" i="20"/>
  <c r="AN475" i="20"/>
  <c r="AO475" i="20"/>
  <c r="AN471" i="20"/>
  <c r="AO471" i="20"/>
  <c r="AN467" i="20"/>
  <c r="AO467" i="20"/>
  <c r="AN463" i="20"/>
  <c r="AO463" i="20"/>
  <c r="AN459" i="20"/>
  <c r="AO459" i="20"/>
  <c r="AN455" i="20"/>
  <c r="AO455" i="20"/>
  <c r="AN451" i="20"/>
  <c r="AO451" i="20"/>
  <c r="AN447" i="20"/>
  <c r="AO447" i="20"/>
  <c r="AN443" i="20"/>
  <c r="AO443" i="20"/>
  <c r="AN439" i="20"/>
  <c r="AO439" i="20"/>
  <c r="AN435" i="20"/>
  <c r="AO435" i="20"/>
  <c r="AN431" i="20"/>
  <c r="AO431" i="20"/>
  <c r="AN427" i="20"/>
  <c r="AO427" i="20"/>
  <c r="AN423" i="20"/>
  <c r="AO423" i="20"/>
  <c r="AN419" i="20"/>
  <c r="AO419" i="20"/>
  <c r="AN415" i="20"/>
  <c r="AO415" i="20"/>
  <c r="AN411" i="20"/>
  <c r="AO411" i="20"/>
  <c r="AN407" i="20"/>
  <c r="AO407" i="20"/>
  <c r="AN403" i="20"/>
  <c r="AO403" i="20"/>
  <c r="AN399" i="20"/>
  <c r="AO399" i="20"/>
  <c r="AN395" i="20"/>
  <c r="AO395" i="20"/>
  <c r="AN391" i="20"/>
  <c r="AO391" i="20"/>
  <c r="AN387" i="20"/>
  <c r="AO387" i="20"/>
  <c r="AN383" i="20"/>
  <c r="AO383" i="20"/>
  <c r="AN379" i="20"/>
  <c r="AO379" i="20"/>
  <c r="AN375" i="20"/>
  <c r="AO375" i="20"/>
  <c r="AN371" i="20"/>
  <c r="AO371" i="20"/>
  <c r="AN367" i="20"/>
  <c r="AO367" i="20"/>
  <c r="AN363" i="20"/>
  <c r="AO363" i="20"/>
  <c r="AN359" i="20"/>
  <c r="AO359" i="20"/>
  <c r="AN355" i="20"/>
  <c r="AO355" i="20"/>
  <c r="AN351" i="20"/>
  <c r="AO351" i="20"/>
  <c r="AN347" i="20"/>
  <c r="AO347" i="20"/>
  <c r="AN343" i="20"/>
  <c r="AO343" i="20"/>
  <c r="AN339" i="20"/>
  <c r="AO339" i="20"/>
  <c r="AN335" i="20"/>
  <c r="AO335" i="20"/>
  <c r="AN331" i="20"/>
  <c r="AO331" i="20"/>
  <c r="AN327" i="20"/>
  <c r="AO327" i="20"/>
  <c r="AN323" i="20"/>
  <c r="AO323" i="20"/>
  <c r="AN319" i="20"/>
  <c r="AO319" i="20"/>
  <c r="AN315" i="20"/>
  <c r="AO315" i="20"/>
  <c r="AN311" i="20"/>
  <c r="AO311" i="20"/>
  <c r="AN307" i="20"/>
  <c r="AO307" i="20"/>
  <c r="AN303" i="20"/>
  <c r="AO303" i="20"/>
  <c r="AN299" i="20"/>
  <c r="AO299" i="20"/>
  <c r="AN295" i="20"/>
  <c r="AO295" i="20"/>
  <c r="AN291" i="20"/>
  <c r="AO291" i="20"/>
  <c r="AN286" i="20"/>
  <c r="AO286" i="20"/>
  <c r="AN282" i="20"/>
  <c r="AO282" i="20"/>
  <c r="AN278" i="20"/>
  <c r="AO278" i="20"/>
  <c r="AN274" i="20"/>
  <c r="AO274" i="20"/>
  <c r="AN270" i="20"/>
  <c r="AO270" i="20"/>
  <c r="AN266" i="20"/>
  <c r="AO266" i="20"/>
  <c r="AN262" i="20"/>
  <c r="AO262" i="20"/>
  <c r="AN258" i="20"/>
  <c r="AO258" i="20"/>
  <c r="AN254" i="20"/>
  <c r="AO254" i="20"/>
  <c r="AN250" i="20"/>
  <c r="AO250" i="20"/>
  <c r="AN246" i="20"/>
  <c r="AO246" i="20"/>
  <c r="AN242" i="20"/>
  <c r="AO242" i="20"/>
  <c r="AN238" i="20"/>
  <c r="AO238" i="20"/>
  <c r="AN234" i="20"/>
  <c r="AO234" i="20"/>
  <c r="AN230" i="20"/>
  <c r="AO230" i="20"/>
  <c r="AN226" i="20"/>
  <c r="AO226" i="20"/>
  <c r="AN222" i="20"/>
  <c r="AO222" i="20"/>
  <c r="AN218" i="20"/>
  <c r="AO218" i="20"/>
  <c r="AN214" i="20"/>
  <c r="AO214" i="20"/>
  <c r="AN210" i="20"/>
  <c r="AO210" i="20"/>
  <c r="AN206" i="20"/>
  <c r="AO206" i="20"/>
  <c r="AN202" i="20"/>
  <c r="AO202" i="20"/>
  <c r="AN198" i="20"/>
  <c r="AO198" i="20"/>
  <c r="AN194" i="20"/>
  <c r="AO194" i="20"/>
  <c r="AN190" i="20"/>
  <c r="AO190" i="20"/>
  <c r="AN184" i="20"/>
  <c r="AO184" i="20"/>
  <c r="AN180" i="20"/>
  <c r="AO180" i="20"/>
  <c r="AN176" i="20"/>
  <c r="AO176" i="20"/>
  <c r="AN172" i="20"/>
  <c r="AO172" i="20"/>
  <c r="AN168" i="20"/>
  <c r="AO168" i="20"/>
  <c r="AN164" i="20"/>
  <c r="AO164" i="20"/>
  <c r="AN160" i="20"/>
  <c r="AO160" i="20"/>
  <c r="AN156" i="20"/>
  <c r="AO156" i="20"/>
  <c r="AN152" i="20"/>
  <c r="AO152" i="20"/>
  <c r="AN148" i="20"/>
  <c r="AO148" i="20"/>
  <c r="AN144" i="20"/>
  <c r="AO144" i="20"/>
  <c r="AN140" i="20"/>
  <c r="AO140" i="20"/>
  <c r="AN136" i="20"/>
  <c r="AO136" i="20"/>
  <c r="AN132" i="20"/>
  <c r="AO132" i="20"/>
  <c r="AN128" i="20"/>
  <c r="AO128" i="20"/>
  <c r="AN124" i="20"/>
  <c r="AO124" i="20"/>
  <c r="AN120" i="20"/>
  <c r="AO120" i="20"/>
  <c r="AN116" i="20"/>
  <c r="AO116" i="20"/>
  <c r="AN112" i="20"/>
  <c r="AO112" i="20"/>
  <c r="AN108" i="20"/>
  <c r="AO108" i="20"/>
  <c r="AN104" i="20"/>
  <c r="AO104" i="20"/>
  <c r="AN100" i="20"/>
  <c r="AO100" i="20"/>
  <c r="AN96" i="20"/>
  <c r="AO96" i="20"/>
  <c r="AN92" i="20"/>
  <c r="AO92" i="20"/>
  <c r="AN88" i="20"/>
  <c r="AO88" i="20"/>
  <c r="AN84" i="20"/>
  <c r="AO84" i="20"/>
  <c r="AN80" i="20"/>
  <c r="AO80" i="20"/>
  <c r="AN76" i="20"/>
  <c r="AO76" i="20"/>
  <c r="AN72" i="20"/>
  <c r="AO72" i="20"/>
  <c r="AN68" i="20"/>
  <c r="AO68" i="20"/>
  <c r="AN64" i="20"/>
  <c r="AO64" i="20"/>
  <c r="AN60" i="20"/>
  <c r="AO60" i="20"/>
  <c r="AN56" i="20"/>
  <c r="AO56" i="20"/>
  <c r="AN52" i="20"/>
  <c r="AO52" i="20"/>
  <c r="AN48" i="20"/>
  <c r="AO48" i="20"/>
  <c r="AN44" i="20"/>
  <c r="AO44" i="20"/>
  <c r="AN40" i="20"/>
  <c r="AO40" i="20"/>
  <c r="AN36" i="20"/>
  <c r="AO36" i="20"/>
  <c r="AN32" i="20"/>
  <c r="AO32" i="20"/>
  <c r="AN28" i="20"/>
  <c r="AO28" i="20"/>
  <c r="AN24" i="20"/>
  <c r="AO24" i="20"/>
  <c r="AN20" i="20"/>
  <c r="AO20" i="20"/>
  <c r="AN16" i="20"/>
  <c r="AO16" i="20"/>
  <c r="AN12" i="20"/>
  <c r="AO12" i="20"/>
  <c r="AN8" i="20"/>
  <c r="AO8" i="20"/>
  <c r="R188" i="20"/>
  <c r="T188" i="20" s="1"/>
  <c r="U351" i="20"/>
</calcChain>
</file>

<file path=xl/sharedStrings.xml><?xml version="1.0" encoding="utf-8"?>
<sst xmlns="http://schemas.openxmlformats.org/spreadsheetml/2006/main" count="10436" uniqueCount="464">
  <si>
    <t>Output from Online Tool</t>
  </si>
  <si>
    <t>Road Segments(simulated as independent hillslopes) </t>
  </si>
  <si>
    <t>Road</t>
  </si>
  <si>
    <t>Traffic</t>
  </si>
  <si>
    <t>Fill</t>
  </si>
  <si>
    <t>Buffer</t>
  </si>
  <si>
    <t>Rock</t>
  </si>
  <si>
    <t xml:space="preserve">Comment   </t>
  </si>
  <si>
    <t>Segment</t>
  </si>
  <si>
    <t>Surface</t>
  </si>
  <si>
    <t>Design</t>
  </si>
  <si>
    <t>Level</t>
  </si>
  <si>
    <t>gradient</t>
  </si>
  <si>
    <t>length</t>
  </si>
  <si>
    <t>width</t>
  </si>
  <si>
    <t>Fragment</t>
  </si>
  <si>
    <t>ID</t>
  </si>
  <si>
    <t>Type</t>
  </si>
  <si>
    <t>(ib, iv, or, ou)</t>
  </si>
  <si>
    <t>(N, G, P)</t>
  </si>
  <si>
    <t>(H, L, N)</t>
  </si>
  <si>
    <t>(dec %)</t>
  </si>
  <si>
    <t>(m or ft)</t>
  </si>
  <si>
    <t>(m)</t>
  </si>
  <si>
    <t>Buffer length (m)</t>
  </si>
  <si>
    <t>ABS value</t>
  </si>
  <si>
    <t>Rd slope %</t>
  </si>
  <si>
    <t xml:space="preserve">Run number </t>
  </si>
  <si>
    <t xml:space="preserve">Design </t>
  </si>
  <si>
    <t xml:space="preserve">Surface, traffic </t>
  </si>
  <si>
    <t xml:space="preserve">Road grad (%) </t>
  </si>
  <si>
    <t xml:space="preserve">Fill grad (%) </t>
  </si>
  <si>
    <t xml:space="preserve">Buff grad (%) </t>
  </si>
  <si>
    <t xml:space="preserve">Rock cont (%) </t>
  </si>
  <si>
    <t xml:space="preserve">Comment </t>
  </si>
  <si>
    <t xml:space="preserve">Road length (m) </t>
  </si>
  <si>
    <t xml:space="preserve">Road width (m) </t>
  </si>
  <si>
    <t xml:space="preserve">Fill length (m) </t>
  </si>
  <si>
    <t xml:space="preserve">Buff length (m) </t>
  </si>
  <si>
    <t xml:space="preserve">Average annual rain runoff (mm) </t>
  </si>
  <si>
    <t xml:space="preserve">Average annual snow runoff (mm) </t>
  </si>
  <si>
    <t xml:space="preserve">Average annual sediment leaving road (kg) </t>
  </si>
  <si>
    <t xml:space="preserve">Average annual sediment leaving buffer (kg) </t>
  </si>
  <si>
    <t>ORIG_FID</t>
  </si>
  <si>
    <t xml:space="preserve">Adjusted Average annual sediment leaving road (kg) </t>
  </si>
  <si>
    <t>Paved</t>
  </si>
  <si>
    <t>Improved native material</t>
  </si>
  <si>
    <t>Low</t>
  </si>
  <si>
    <t>Native</t>
  </si>
  <si>
    <t>Gravel</t>
  </si>
  <si>
    <t>High</t>
  </si>
  <si>
    <t>2 - HIGH CLEARANCE VEHICLES</t>
  </si>
  <si>
    <t>NAT - NATIVE MATERIAL</t>
  </si>
  <si>
    <t>0 - NOT MAINTAINED</t>
  </si>
  <si>
    <t>3 - SUITABLE FOR PASSENGER CARS</t>
  </si>
  <si>
    <t>1 - BASIC CUSTODIAL CARE (CLOSED)</t>
  </si>
  <si>
    <t>1503B</t>
  </si>
  <si>
    <t>1546</t>
  </si>
  <si>
    <t>15N37</t>
  </si>
  <si>
    <t>15N38A</t>
  </si>
  <si>
    <t>15N60</t>
  </si>
  <si>
    <t>15N60A</t>
  </si>
  <si>
    <t>15N62A</t>
  </si>
  <si>
    <t>15N65</t>
  </si>
  <si>
    <t>16N48</t>
  </si>
  <si>
    <t>16N48A</t>
  </si>
  <si>
    <t>16N71</t>
  </si>
  <si>
    <t>16N73H</t>
  </si>
  <si>
    <t>16N73I</t>
  </si>
  <si>
    <t>16N73E</t>
  </si>
  <si>
    <t>T16N73J</t>
  </si>
  <si>
    <t>16N73G</t>
  </si>
  <si>
    <t>16N73K</t>
  </si>
  <si>
    <t>15N41</t>
  </si>
  <si>
    <t>16N94</t>
  </si>
  <si>
    <t>73</t>
  </si>
  <si>
    <t>16N51</t>
  </si>
  <si>
    <t>16N53</t>
  </si>
  <si>
    <t>16N53A</t>
  </si>
  <si>
    <t>13N28</t>
  </si>
  <si>
    <t>1414A</t>
  </si>
  <si>
    <t>1418</t>
  </si>
  <si>
    <t>14N34A</t>
  </si>
  <si>
    <t>14N38</t>
  </si>
  <si>
    <t>14N37</t>
  </si>
  <si>
    <t>14N40</t>
  </si>
  <si>
    <t>14N40B</t>
  </si>
  <si>
    <t>14N40A</t>
  </si>
  <si>
    <t>14N43</t>
  </si>
  <si>
    <t>14N54</t>
  </si>
  <si>
    <t>16N73F</t>
  </si>
  <si>
    <t>T16N73L</t>
  </si>
  <si>
    <t>16N74</t>
  </si>
  <si>
    <t>16N74A</t>
  </si>
  <si>
    <t>13N29</t>
  </si>
  <si>
    <t>1414B</t>
  </si>
  <si>
    <t>14N34</t>
  </si>
  <si>
    <t>14N34.2</t>
  </si>
  <si>
    <t>14N42</t>
  </si>
  <si>
    <t>14N44</t>
  </si>
  <si>
    <t>1546A</t>
  </si>
  <si>
    <t>15N35</t>
  </si>
  <si>
    <t>15N38</t>
  </si>
  <si>
    <t>T15N60B</t>
  </si>
  <si>
    <t>15N62</t>
  </si>
  <si>
    <t>16N48B</t>
  </si>
  <si>
    <t>03.1</t>
  </si>
  <si>
    <t>03.2</t>
  </si>
  <si>
    <t>03.2A</t>
  </si>
  <si>
    <t>14N34.1A</t>
  </si>
  <si>
    <t>14N34.3</t>
  </si>
  <si>
    <t>14N34.3A</t>
  </si>
  <si>
    <t>14N34.3B</t>
  </si>
  <si>
    <t>14N34A.1</t>
  </si>
  <si>
    <t>14N34A.2</t>
  </si>
  <si>
    <t>14N34A.3</t>
  </si>
  <si>
    <t>14N34A.3A</t>
  </si>
  <si>
    <t>14N34A.3B</t>
  </si>
  <si>
    <t>14N34A.4</t>
  </si>
  <si>
    <t>14N34A.4A</t>
  </si>
  <si>
    <t>14N34A.4B</t>
  </si>
  <si>
    <t>14N34A.4D</t>
  </si>
  <si>
    <t>14N34A.5</t>
  </si>
  <si>
    <t>14N34A.5A</t>
  </si>
  <si>
    <t>14N40.1</t>
  </si>
  <si>
    <t>14N40.2</t>
  </si>
  <si>
    <t>1503B.1</t>
  </si>
  <si>
    <t>15N35.1</t>
  </si>
  <si>
    <t>15N35.2</t>
  </si>
  <si>
    <t>15N35.2B</t>
  </si>
  <si>
    <t>15N35.2C</t>
  </si>
  <si>
    <t>15N37.1</t>
  </si>
  <si>
    <t>15N37.2</t>
  </si>
  <si>
    <t>15N41.1</t>
  </si>
  <si>
    <t>T16N73.1</t>
  </si>
  <si>
    <t>15N41.2</t>
  </si>
  <si>
    <t>15N41.2A</t>
  </si>
  <si>
    <t>15N41.2B</t>
  </si>
  <si>
    <t>15N60.1</t>
  </si>
  <si>
    <t>15N60.1A</t>
  </si>
  <si>
    <t>15N65.1</t>
  </si>
  <si>
    <t>15N65.1A</t>
  </si>
  <si>
    <t>15N65.2</t>
  </si>
  <si>
    <t>15N65.2A</t>
  </si>
  <si>
    <t>15N65.3</t>
  </si>
  <si>
    <t>16N48.1</t>
  </si>
  <si>
    <t>16N48.2</t>
  </si>
  <si>
    <t>16N48.2A</t>
  </si>
  <si>
    <t>16N48.3</t>
  </si>
  <si>
    <t>16N53.1</t>
  </si>
  <si>
    <t>16N71.1</t>
  </si>
  <si>
    <t>16N71.1A</t>
  </si>
  <si>
    <t>16N71.1A1</t>
  </si>
  <si>
    <t>16N71.2</t>
  </si>
  <si>
    <t>T16N71.1</t>
  </si>
  <si>
    <t>T16N71.2</t>
  </si>
  <si>
    <t>16N73E.1</t>
  </si>
  <si>
    <t>16N73E.2</t>
  </si>
  <si>
    <t>16N73F.1</t>
  </si>
  <si>
    <t>T16N73I.1</t>
  </si>
  <si>
    <t>T16N73I.2</t>
  </si>
  <si>
    <t>73.6</t>
  </si>
  <si>
    <t>73.8</t>
  </si>
  <si>
    <t>73.9</t>
  </si>
  <si>
    <t>T16N73.2</t>
  </si>
  <si>
    <t>T16N73.3</t>
  </si>
  <si>
    <t>T16N73.4</t>
  </si>
  <si>
    <t>T16N73.5</t>
  </si>
  <si>
    <t>T16N73.6</t>
  </si>
  <si>
    <t>T16N73.7</t>
  </si>
  <si>
    <t>T16N73.8</t>
  </si>
  <si>
    <t>T15N60A.1</t>
  </si>
  <si>
    <t>T16N73.9</t>
  </si>
  <si>
    <t>T14N40.1</t>
  </si>
  <si>
    <t>T14N34A.1</t>
  </si>
  <si>
    <t>T16N73.11</t>
  </si>
  <si>
    <t>T14N34A.2</t>
  </si>
  <si>
    <t>T15N62.1</t>
  </si>
  <si>
    <t>T15W01.1</t>
  </si>
  <si>
    <t>T15N60.1</t>
  </si>
  <si>
    <t>T1503.1</t>
  </si>
  <si>
    <t>T15N38.1A</t>
  </si>
  <si>
    <t>T15N38.1</t>
  </si>
  <si>
    <t>T15N38.3</t>
  </si>
  <si>
    <t>T15N38.3A</t>
  </si>
  <si>
    <t>T15N38.4</t>
  </si>
  <si>
    <t>T15N38.6</t>
  </si>
  <si>
    <t>T15N62.2</t>
  </si>
  <si>
    <t>T15N62.3</t>
  </si>
  <si>
    <t>T15N62.4</t>
  </si>
  <si>
    <t>T15N38.7</t>
  </si>
  <si>
    <t>14N34.1A1</t>
  </si>
  <si>
    <t>15N60.1A1</t>
  </si>
  <si>
    <t>1414C</t>
  </si>
  <si>
    <t>1414D</t>
  </si>
  <si>
    <t>1418A</t>
  </si>
  <si>
    <t>IB</t>
  </si>
  <si>
    <t>IV</t>
  </si>
  <si>
    <t>OU</t>
  </si>
  <si>
    <t>OR</t>
  </si>
  <si>
    <t>Road Design</t>
  </si>
  <si>
    <t>Road surface</t>
  </si>
  <si>
    <t>Traffic level</t>
  </si>
  <si>
    <t>Road width</t>
  </si>
  <si>
    <t>Rock Fragment</t>
  </si>
  <si>
    <t>WEPP Abbreviation</t>
  </si>
  <si>
    <t>insloped, bare ditch</t>
  </si>
  <si>
    <t>insloped, vegetated or rocked ditch</t>
  </si>
  <si>
    <t>outsloped, rutted</t>
  </si>
  <si>
    <t>outsloped, unrutted</t>
  </si>
  <si>
    <t>N</t>
  </si>
  <si>
    <t>G</t>
  </si>
  <si>
    <t>P</t>
  </si>
  <si>
    <t>Tahoe cross-walk</t>
  </si>
  <si>
    <t>Description</t>
  </si>
  <si>
    <t>WEPP explanation</t>
  </si>
  <si>
    <t>H</t>
  </si>
  <si>
    <t>L</t>
  </si>
  <si>
    <t>No traffic</t>
  </si>
  <si>
    <t>meter</t>
  </si>
  <si>
    <t>single</t>
  </si>
  <si>
    <t>double</t>
  </si>
  <si>
    <t>decimal %</t>
  </si>
  <si>
    <t xml:space="preserve">default = 20%; </t>
  </si>
  <si>
    <t>If &gt; rk frag = 50%</t>
  </si>
  <si>
    <t>Comments</t>
  </si>
  <si>
    <t>90% of roads &amp; passenger car</t>
  </si>
  <si>
    <t>Rk Frag</t>
  </si>
  <si>
    <t>3.7 (12 ft)</t>
  </si>
  <si>
    <t>7.3 (24 ft)</t>
  </si>
  <si>
    <t>Surface (default if not specified)</t>
  </si>
  <si>
    <t>Native surface</t>
  </si>
  <si>
    <t>no</t>
  </si>
  <si>
    <t>rock 20%</t>
  </si>
  <si>
    <t xml:space="preserve">low </t>
  </si>
  <si>
    <t>paved</t>
  </si>
  <si>
    <t>high</t>
  </si>
  <si>
    <t>may use as future logging road</t>
  </si>
  <si>
    <t>na</t>
  </si>
  <si>
    <t xml:space="preserve">Bituminous </t>
  </si>
  <si>
    <t>0 - hold over - ignore</t>
  </si>
  <si>
    <t xml:space="preserve">1- These are roads that have been placed in storage between intermittent uses.  </t>
  </si>
  <si>
    <t>Tahoe Current Maintenance Levels*</t>
  </si>
  <si>
    <t>2 - Assigned to roads open for use by high clearance vehicles.  ped - out sloped - 4x4 road</t>
  </si>
  <si>
    <t xml:space="preserve">3 - Assigned to roads open and maintained for travel by a prudent driver in a standard passenger car. </t>
  </si>
  <si>
    <t>4 - Assigned to roads that provide a moderate degree of user comfort and convenience at moderate travel speeds.</t>
  </si>
  <si>
    <t>5 - Assigned to roads that provide a high degree of user comfort and convenience.</t>
  </si>
  <si>
    <t>Decommissioned roads**</t>
  </si>
  <si>
    <t>* See below for detailed current Tahoe Currrnet maintenance level descriptions</t>
  </si>
  <si>
    <t xml:space="preserve">Level </t>
  </si>
  <si>
    <r>
      <t>Tahoe Current Maintenance Levels.</t>
    </r>
    <r>
      <rPr>
        <sz val="11"/>
        <color theme="1"/>
        <rFont val="Times New Roman"/>
        <family val="1"/>
      </rPr>
      <t xml:space="preserve">  Defines the level of service provided by, and maintenance required for, a specific road, consistent with road management objectives and maintenance criteria. </t>
    </r>
  </si>
  <si>
    <t>These are roads that have been placed in storage between intermittent uses.  The period of storage must exceed 1 year.  Basic custodial maintenance is performed to prevent damage to adjacent resources and to perpetuate the road for future resource management needs.  Emphasis is normally given to maintaining drainage facilities and runoff patterns.  Planned road deterioration may occur at this level.  Appropriate traffic management strategies are "prohibit" and "eliminate" all traffic.  These roads are not shown on motor vehicle use maps. Roads receiving level 1 maintenance may be of any type, class, or construction standard, and may be managed at any other maintenance level during the time they are open for traffic.  However, while being maintained at level 1, they are closed to vehicular traffic but may be available and suitable for nonmotorized uses.</t>
  </si>
  <si>
    <t xml:space="preserve">Assigned to roads open for use by high clearance vehicles.  Passenger car traffic, user comfort, and user convenience are not considerations.  Warning signs and traffic control devices are not provided with the exception that some signing, such as W-18-1 “No Traffic Signs,” may be posted at intersections.  Motorists should have no expectations of being alerted to potential hazards while driving these roads.  Traffic is normally minor, usually consisting of one or a combination of administrative, permitted, dispersed recreation, or other specialized uses.  Log haul may occur at this level.  Appropriate traffic management strategies are either to: a.  Discourage or prohibit passenger cars, or b.  Accept or discourage high clearance vehicles.  </t>
  </si>
  <si>
    <t>Assigned to roads open and maintained for travel by a prudent driver in a standard passenger car.  User comfort and convenience are not considered priorities.  The Manual on Uniform Traffic Control Devices (MUTCD) is applicable.  Warning signs and traffic control devices are provided to alert motorists of situations that may violate expectations. Roads in this maintenance level are typically low speed with single lanes and turnouts.  Appropriate traffic management strategies are either "encourage" or "accept."  "Discourage" or "prohibit" strategies may be employed for certain classes of vehicles or users.</t>
  </si>
  <si>
    <t>Assigned to roads that provide a moderate degree of user comfort and convenience at moderate travel speeds.  Most roads are double lane and aggregate surfaced.  However, some roads may be single lane.  Some roads may be paved and/or dust abated.  Manual on Uniform Traffic Control Devices is applicable.  The most appropriate traffic management strategy is "encourage."  However, the "prohibit" strategy may apply to specific classes of vehicles or users at certain times.</t>
  </si>
  <si>
    <t>Assigned to roads that provide a high degree of user comfort and convenience.  These roads are normally double lane, paved facilities.  Some may be aggregate surfaced and dust abated.  Manual on Uniform Traffic Control Devices is applicable.  The appropriate traffic management strategy is "encourage."</t>
  </si>
  <si>
    <t>Road lengths are at approx 140 m</t>
  </si>
  <si>
    <t>LTW</t>
  </si>
  <si>
    <t>Desgination</t>
  </si>
  <si>
    <t>0 - Not maintained</t>
  </si>
  <si>
    <t>1 - Basic custodial care (closed)</t>
  </si>
  <si>
    <t>2 - High clearance vehicles</t>
  </si>
  <si>
    <t>3 - Suitable for passenger cars</t>
  </si>
  <si>
    <t>4 - Moderate degree of user comfort</t>
  </si>
  <si>
    <t>5 - High degree of user comfort</t>
  </si>
  <si>
    <t>**Decommissioned roads will be deleted from the current condition scenario - they are all classified as 0 - Not maintained or 1 - basic custodial care (closed) roads</t>
  </si>
  <si>
    <t>Seg Length</t>
  </si>
  <si>
    <t>Graveled road - assigned to Levels 1 through 3 above - if noted otherwise, native material.</t>
  </si>
  <si>
    <t>Road width m</t>
  </si>
  <si>
    <t>Buffer slope %</t>
  </si>
  <si>
    <t>LTW Designation (OPER_MAINT)</t>
  </si>
  <si>
    <t xml:space="preserve">Outsloped, rutted </t>
  </si>
  <si>
    <t xml:space="preserve">native high </t>
  </si>
  <si>
    <t xml:space="preserve">14N40-162 </t>
  </si>
  <si>
    <t xml:space="preserve">14N40.1-567 </t>
  </si>
  <si>
    <t xml:space="preserve">14N40B-163 </t>
  </si>
  <si>
    <t xml:space="preserve">15N35-269 </t>
  </si>
  <si>
    <t xml:space="preserve">15N41-87 </t>
  </si>
  <si>
    <t xml:space="preserve">15N41.2-590 </t>
  </si>
  <si>
    <t xml:space="preserve">16N48A-40 </t>
  </si>
  <si>
    <t xml:space="preserve">16N73E.1-635 </t>
  </si>
  <si>
    <t>16N73E.1-635</t>
  </si>
  <si>
    <t xml:space="preserve">03.1-401 </t>
  </si>
  <si>
    <t xml:space="preserve">03.2-402 </t>
  </si>
  <si>
    <t xml:space="preserve">03.2A-403 </t>
  </si>
  <si>
    <t xml:space="preserve">13N28-127 </t>
  </si>
  <si>
    <t xml:space="preserve">13N29-234 </t>
  </si>
  <si>
    <t xml:space="preserve">1414A-142 </t>
  </si>
  <si>
    <t xml:space="preserve">1414A-146 </t>
  </si>
  <si>
    <t xml:space="preserve">1414A-144 </t>
  </si>
  <si>
    <t xml:space="preserve">1414A-147 </t>
  </si>
  <si>
    <t xml:space="preserve">1414A-143 </t>
  </si>
  <si>
    <t xml:space="preserve">1414A-145 </t>
  </si>
  <si>
    <t xml:space="preserve">1414B-250 </t>
  </si>
  <si>
    <t xml:space="preserve">1414C-809 </t>
  </si>
  <si>
    <t xml:space="preserve">1414D-810 </t>
  </si>
  <si>
    <t xml:space="preserve">1418-151 </t>
  </si>
  <si>
    <t xml:space="preserve">1418-149 </t>
  </si>
  <si>
    <t xml:space="preserve">1418A-850 </t>
  </si>
  <si>
    <t xml:space="preserve">1418A-848 </t>
  </si>
  <si>
    <t xml:space="preserve">14N34-257 </t>
  </si>
  <si>
    <t xml:space="preserve">14N34.2-552 </t>
  </si>
  <si>
    <t xml:space="preserve">14N34.3-553 </t>
  </si>
  <si>
    <t xml:space="preserve">14N34.3A-554 </t>
  </si>
  <si>
    <t xml:space="preserve">14N34.3B-555 </t>
  </si>
  <si>
    <t xml:space="preserve">14N34A-159 </t>
  </si>
  <si>
    <t xml:space="preserve">14N34A.4-561 </t>
  </si>
  <si>
    <t xml:space="preserve">14N34A.4A-562 </t>
  </si>
  <si>
    <t xml:space="preserve">14N34A.4B-563 </t>
  </si>
  <si>
    <t xml:space="preserve">14N34A.4D-564 </t>
  </si>
  <si>
    <t xml:space="preserve">14N34A.5-565 </t>
  </si>
  <si>
    <t xml:space="preserve">14N34A.5A-566 </t>
  </si>
  <si>
    <t xml:space="preserve">14N37-258 </t>
  </si>
  <si>
    <t xml:space="preserve">14N38-161 </t>
  </si>
  <si>
    <t xml:space="preserve">14N38-160 </t>
  </si>
  <si>
    <t xml:space="preserve">14N42-260 </t>
  </si>
  <si>
    <t xml:space="preserve">14N43-164 </t>
  </si>
  <si>
    <t xml:space="preserve">14N44-261 </t>
  </si>
  <si>
    <t xml:space="preserve">1503B-18 </t>
  </si>
  <si>
    <t xml:space="preserve">1503B.1-576 </t>
  </si>
  <si>
    <t xml:space="preserve">1546-24 </t>
  </si>
  <si>
    <t xml:space="preserve">1546A-268 </t>
  </si>
  <si>
    <t xml:space="preserve">15N35.1-583 </t>
  </si>
  <si>
    <t xml:space="preserve">15N35.2-584 </t>
  </si>
  <si>
    <t xml:space="preserve">15N35.2B-585 </t>
  </si>
  <si>
    <t xml:space="preserve">15N35.2C-586 </t>
  </si>
  <si>
    <t xml:space="preserve">15N37-28 </t>
  </si>
  <si>
    <t xml:space="preserve">15N37.1-587 </t>
  </si>
  <si>
    <t xml:space="preserve">15N37.2-588 </t>
  </si>
  <si>
    <t xml:space="preserve">15N38-271 </t>
  </si>
  <si>
    <t xml:space="preserve">15N38-270 </t>
  </si>
  <si>
    <t xml:space="preserve">15N38A-29 </t>
  </si>
  <si>
    <t xml:space="preserve">15N41.1-589 </t>
  </si>
  <si>
    <t xml:space="preserve">15N60-30 </t>
  </si>
  <si>
    <t xml:space="preserve">15N60.1-593 </t>
  </si>
  <si>
    <t xml:space="preserve">15N60.1A-594 </t>
  </si>
  <si>
    <t xml:space="preserve">15N60.1A1-807 </t>
  </si>
  <si>
    <t xml:space="preserve">15N60A-31 </t>
  </si>
  <si>
    <t xml:space="preserve">15N62-273 </t>
  </si>
  <si>
    <t xml:space="preserve">15N62A-33 </t>
  </si>
  <si>
    <t xml:space="preserve">15N65-36 </t>
  </si>
  <si>
    <t xml:space="preserve">15N65.1-597 </t>
  </si>
  <si>
    <t>15N65.1A-598</t>
  </si>
  <si>
    <t xml:space="preserve">15N65.2-599 </t>
  </si>
  <si>
    <t xml:space="preserve">15N65.2A-600 </t>
  </si>
  <si>
    <t xml:space="preserve">15N65.3-601 </t>
  </si>
  <si>
    <t xml:space="preserve">16N48-39 </t>
  </si>
  <si>
    <t xml:space="preserve">16N48.3-607 </t>
  </si>
  <si>
    <t xml:space="preserve">16N48B-276 </t>
  </si>
  <si>
    <t xml:space="preserve">16N71-52 </t>
  </si>
  <si>
    <t xml:space="preserve">16N71-50 </t>
  </si>
  <si>
    <t xml:space="preserve">16N71-49 </t>
  </si>
  <si>
    <t xml:space="preserve">16N71.1-628 </t>
  </si>
  <si>
    <t xml:space="preserve">16N71.1A-629 </t>
  </si>
  <si>
    <t xml:space="preserve">16N71.1A1-630 </t>
  </si>
  <si>
    <t xml:space="preserve">16N71.2-631 </t>
  </si>
  <si>
    <t xml:space="preserve">16N73I-200 </t>
  </si>
  <si>
    <t xml:space="preserve">16N74-204 </t>
  </si>
  <si>
    <t xml:space="preserve">16N74A-210 </t>
  </si>
  <si>
    <t xml:space="preserve">16N94-92 </t>
  </si>
  <si>
    <t xml:space="preserve">73-106 </t>
  </si>
  <si>
    <t xml:space="preserve">73-105 </t>
  </si>
  <si>
    <t xml:space="preserve">T14N34A.1-732 </t>
  </si>
  <si>
    <t xml:space="preserve">T14N34A.2-735 </t>
  </si>
  <si>
    <t xml:space="preserve">T15N38.1-756 </t>
  </si>
  <si>
    <t xml:space="preserve">T15N38.1A-755 </t>
  </si>
  <si>
    <t xml:space="preserve">T15N38.3-757 </t>
  </si>
  <si>
    <t xml:space="preserve">T15N38.3A-758 </t>
  </si>
  <si>
    <t xml:space="preserve">T15N38.4-759 </t>
  </si>
  <si>
    <t xml:space="preserve">T15N38.6-760 </t>
  </si>
  <si>
    <t xml:space="preserve">T15N38.7-772 </t>
  </si>
  <si>
    <t xml:space="preserve">T15N60A.1-704 </t>
  </si>
  <si>
    <t xml:space="preserve">T15N62.1-739 </t>
  </si>
  <si>
    <t xml:space="preserve">T15N62.2-765 </t>
  </si>
  <si>
    <t xml:space="preserve">T15N62.3-766 </t>
  </si>
  <si>
    <t xml:space="preserve">T15N62.4-770 </t>
  </si>
  <si>
    <t xml:space="preserve">T15W01.1-740 </t>
  </si>
  <si>
    <t xml:space="preserve">T16N71.1-632 </t>
  </si>
  <si>
    <t xml:space="preserve">T16N71.2-633 </t>
  </si>
  <si>
    <t xml:space="preserve">T16N73.1-696 </t>
  </si>
  <si>
    <t xml:space="preserve">T16N73.11-734 </t>
  </si>
  <si>
    <t xml:space="preserve">T16N73I.1-638 </t>
  </si>
  <si>
    <t>T16N73I.2-639</t>
  </si>
  <si>
    <t xml:space="preserve">14N34.1A-551 </t>
  </si>
  <si>
    <t xml:space="preserve">14N34.1A1-782 </t>
  </si>
  <si>
    <t xml:space="preserve">14N34A.1-556 </t>
  </si>
  <si>
    <t xml:space="preserve">14N34A.2-557 </t>
  </si>
  <si>
    <t xml:space="preserve">14N34A.3-558 </t>
  </si>
  <si>
    <t xml:space="preserve">14N34A.3A-559 </t>
  </si>
  <si>
    <t xml:space="preserve">14N34A.3B-560 </t>
  </si>
  <si>
    <t xml:space="preserve">14N40.2-568 </t>
  </si>
  <si>
    <t xml:space="preserve">14N40A-259 </t>
  </si>
  <si>
    <t xml:space="preserve">14N54-167 </t>
  </si>
  <si>
    <t xml:space="preserve">15N41.2A-591 </t>
  </si>
  <si>
    <t xml:space="preserve">15N41.2B-592 </t>
  </si>
  <si>
    <t xml:space="preserve">16N48.1-604 </t>
  </si>
  <si>
    <t xml:space="preserve">16N48.2-605 </t>
  </si>
  <si>
    <t xml:space="preserve">16N48.2A-606 </t>
  </si>
  <si>
    <t xml:space="preserve">16N51-109 </t>
  </si>
  <si>
    <t xml:space="preserve">16N53-113 </t>
  </si>
  <si>
    <t xml:space="preserve">16N53-114 </t>
  </si>
  <si>
    <t xml:space="preserve">16N53.1-612 </t>
  </si>
  <si>
    <t xml:space="preserve">16N53A-115 </t>
  </si>
  <si>
    <t xml:space="preserve">16N71-47 </t>
  </si>
  <si>
    <t xml:space="preserve">16N71-46 </t>
  </si>
  <si>
    <t xml:space="preserve">16N73E-195 </t>
  </si>
  <si>
    <t xml:space="preserve">16N73E.2-636 </t>
  </si>
  <si>
    <t xml:space="preserve">16N73F-196 </t>
  </si>
  <si>
    <t xml:space="preserve">16N73F.1-637 </t>
  </si>
  <si>
    <t xml:space="preserve">16N73G-198 </t>
  </si>
  <si>
    <t xml:space="preserve">16N73G-197 </t>
  </si>
  <si>
    <t xml:space="preserve">16N73H-199 </t>
  </si>
  <si>
    <t xml:space="preserve">16N73K-202 </t>
  </si>
  <si>
    <t xml:space="preserve">73.6-675 </t>
  </si>
  <si>
    <t xml:space="preserve">73.8-678 </t>
  </si>
  <si>
    <t xml:space="preserve">73.9-679 </t>
  </si>
  <si>
    <t xml:space="preserve">T14N40.1-731 </t>
  </si>
  <si>
    <t xml:space="preserve">T1503.1-753 </t>
  </si>
  <si>
    <t xml:space="preserve">T15N60.1-741 </t>
  </si>
  <si>
    <t xml:space="preserve">T15N60B-272 </t>
  </si>
  <si>
    <t xml:space="preserve">T16N73.2-697 </t>
  </si>
  <si>
    <t xml:space="preserve">T16N73.3-698 </t>
  </si>
  <si>
    <t xml:space="preserve">T16N73.4-699 </t>
  </si>
  <si>
    <t xml:space="preserve">T16N73.5-700 </t>
  </si>
  <si>
    <t xml:space="preserve">T16N73.6-701 </t>
  </si>
  <si>
    <t xml:space="preserve">T16N73.7-702 </t>
  </si>
  <si>
    <t xml:space="preserve">T16N73.8-703 </t>
  </si>
  <si>
    <t xml:space="preserve">T16N73.9-705 </t>
  </si>
  <si>
    <t xml:space="preserve">T16N73I.2-639 </t>
  </si>
  <si>
    <t xml:space="preserve">T16N73J-201 </t>
  </si>
  <si>
    <t xml:space="preserve">T16N73L-203 </t>
  </si>
  <si>
    <t>Prism</t>
  </si>
  <si>
    <t>Weather station from Rock:Clime</t>
  </si>
  <si>
    <t>Elevation meters</t>
  </si>
  <si>
    <t>Elevation feet</t>
  </si>
  <si>
    <t>Name</t>
  </si>
  <si>
    <t>Precipitation (mm)</t>
  </si>
  <si>
    <t>Elevation (m)</t>
  </si>
  <si>
    <t>Lat</t>
  </si>
  <si>
    <t>Long</t>
  </si>
  <si>
    <t>NA – no roads</t>
  </si>
  <si>
    <t>&lt;=1500</t>
  </si>
  <si>
    <t>&lt;=4921</t>
  </si>
  <si>
    <t xml:space="preserve">na </t>
  </si>
  <si>
    <t>1500-1800</t>
  </si>
  <si>
    <t>4921-5905</t>
  </si>
  <si>
    <t>Rubicon and prism</t>
  </si>
  <si>
    <t>1800-2100</t>
  </si>
  <si>
    <t>5905-6889</t>
  </si>
  <si>
    <t>Rubicon-1_1800-2100m</t>
  </si>
  <si>
    <t>2100-2400</t>
  </si>
  <si>
    <t>6889-7874</t>
  </si>
  <si>
    <t>Rubicon-2_2100-2400m</t>
  </si>
  <si>
    <t>2400-2700</t>
  </si>
  <si>
    <t>7874-8858</t>
  </si>
  <si>
    <t>Rubicon-3_2400-2700m</t>
  </si>
  <si>
    <t>&gt;=2700</t>
  </si>
  <si>
    <t>8858+</t>
  </si>
  <si>
    <t>Wet days adjusted</t>
  </si>
  <si>
    <t>yes</t>
  </si>
  <si>
    <t xml:space="preserve">Adjusted average annual sediment leaving buffer (kg) </t>
  </si>
  <si>
    <t>P_FID</t>
  </si>
  <si>
    <t>15N60.2</t>
  </si>
  <si>
    <t xml:space="preserve">15N60.2-595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</si>
</sst>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0000000000"/>
    <numFmt numFmtId="167" formatCode="0.0000000"/>
  </numFmts>
  <fonts count="10"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Arial"/>
      <family val="2"/>
    </font>
    <font>
      <b/>
      <sz val="10"/>
      <color theme="1"/>
      <name val="Arial"/>
      <family val="2"/>
    </font>
    <font>
      <sz val="11"/>
      <name val="Calibri"/>
      <family val="2"/>
      <scheme val="minor"/>
    </font>
    <font>
      <b/>
      <sz val="11"/>
      <color theme="1"/>
      <name val="Times New Roman"/>
      <family val="1"/>
    </font>
    <font>
      <sz val="11"/>
      <color theme="1"/>
      <name val="Times New Roman"/>
      <family val="1"/>
    </font>
    <font>
      <sz val="11"/>
      <color rgb="FF000000"/>
      <name val="Times New Roman"/>
      <family val="1"/>
    </font>
  </fonts>
  <fills count="15">
    <fill>
      <patternFill patternType="none"/>
    </fill>
    <fill>
      <patternFill patternType="gray125"/>
    </fill>
    <fill>
      <patternFill patternType="solid">
        <fgColor rgb="FFC0C0C0"/>
        <bgColor indexed="64"/>
      </patternFill>
    </fill>
    <fill>
      <patternFill patternType="solid">
        <fgColor theme="7" tint="-0.249977111117893"/>
        <bgColor indexed="64"/>
      </patternFill>
    </fill>
    <fill>
      <patternFill patternType="solid">
        <fgColor indexed="57"/>
        <bgColor indexed="64"/>
      </patternFill>
    </fill>
    <fill>
      <patternFill patternType="solid">
        <fgColor theme="9" tint="0.59999389629810485"/>
        <bgColor indexed="64"/>
      </patternFill>
    </fill>
    <fill>
      <patternFill patternType="solid">
        <fgColor rgb="FFFFFFCC"/>
        <bgColor indexed="64"/>
      </patternFill>
    </fill>
    <fill>
      <patternFill patternType="solid">
        <fgColor indexed="50"/>
        <bgColor indexed="64"/>
      </patternFill>
    </fill>
    <fill>
      <patternFill patternType="solid">
        <fgColor rgb="FFADD8E6"/>
        <bgColor indexed="64"/>
      </patternFill>
    </fill>
    <fill>
      <patternFill patternType="solid">
        <fgColor rgb="FF90EE9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CCCC"/>
        <bgColor indexed="64"/>
      </patternFill>
    </fill>
    <fill>
      <patternFill patternType="solid">
        <fgColor rgb="FFFFFF00"/>
        <bgColor indexed="64"/>
      </patternFill>
    </fill>
  </fills>
  <borders count="3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right/>
      <top/>
      <bottom style="medium">
        <color rgb="FF999999"/>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5">
    <xf numFmtId="0" fontId="0" fillId="0" borderId="0" xfId="0"/>
    <xf numFmtId="0" fontId="2" fillId="0" borderId="0" xfId="0" applyFont="1"/>
    <xf numFmtId="0" fontId="0" fillId="3" borderId="0" xfId="0" applyFill="1"/>
    <xf numFmtId="0" fontId="3" fillId="4" borderId="0" xfId="0" applyFont="1" applyFill="1"/>
    <xf numFmtId="0" fontId="0" fillId="5" borderId="0" xfId="0" applyFill="1"/>
    <xf numFmtId="0" fontId="0" fillId="7" borderId="0" xfId="0" applyFill="1" applyAlignment="1">
      <alignment wrapText="1"/>
    </xf>
    <xf numFmtId="0" fontId="0" fillId="7" borderId="0" xfId="0" applyFill="1"/>
    <xf numFmtId="0" fontId="0" fillId="10" borderId="0" xfId="0" applyFill="1"/>
    <xf numFmtId="0" fontId="4" fillId="8" borderId="5" xfId="0" applyFont="1" applyFill="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horizontal="right" vertical="center" wrapText="1"/>
    </xf>
    <xf numFmtId="0" fontId="4" fillId="0" borderId="5" xfId="0" applyFont="1" applyBorder="1" applyAlignment="1">
      <alignment vertical="center" wrapText="1"/>
    </xf>
    <xf numFmtId="3" fontId="4" fillId="0" borderId="5" xfId="0" applyNumberFormat="1" applyFont="1" applyBorder="1" applyAlignment="1">
      <alignment horizontal="right" vertical="center" wrapText="1"/>
    </xf>
    <xf numFmtId="2" fontId="0" fillId="0" borderId="0" xfId="0" applyNumberFormat="1"/>
    <xf numFmtId="1" fontId="0" fillId="0" borderId="0" xfId="0" applyNumberFormat="1"/>
    <xf numFmtId="164" fontId="0" fillId="10" borderId="0" xfId="0" applyNumberFormat="1" applyFill="1"/>
    <xf numFmtId="0" fontId="0" fillId="0" borderId="0" xfId="0" applyBorder="1"/>
    <xf numFmtId="0" fontId="0" fillId="0" borderId="0" xfId="0" applyNumberFormat="1"/>
    <xf numFmtId="1" fontId="0" fillId="10" borderId="0" xfId="0" applyNumberFormat="1" applyFill="1"/>
    <xf numFmtId="2" fontId="0" fillId="6" borderId="3" xfId="0" applyNumberFormat="1" applyFill="1" applyBorder="1" applyAlignment="1">
      <alignment vertical="center" wrapText="1"/>
    </xf>
    <xf numFmtId="2" fontId="0" fillId="6" borderId="4" xfId="0" applyNumberFormat="1" applyFill="1" applyBorder="1" applyAlignment="1">
      <alignment vertical="center" wrapText="1"/>
    </xf>
    <xf numFmtId="165" fontId="4" fillId="0" borderId="0" xfId="0" applyNumberFormat="1" applyFont="1" applyBorder="1" applyAlignment="1">
      <alignment vertical="center" wrapText="1"/>
    </xf>
    <xf numFmtId="165" fontId="0" fillId="0" borderId="0" xfId="0" applyNumberFormat="1"/>
    <xf numFmtId="166" fontId="0" fillId="0" borderId="0" xfId="0" applyNumberFormat="1"/>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Alignment="1">
      <alignment horizontal="center" vertical="center" wrapText="1"/>
    </xf>
    <xf numFmtId="0" fontId="0" fillId="0" borderId="9" xfId="0" applyBorder="1" applyAlignment="1">
      <alignment horizontal="center" vertical="center" wrapText="1"/>
    </xf>
    <xf numFmtId="0" fontId="0" fillId="0" borderId="13" xfId="0" applyFont="1" applyFill="1" applyBorder="1" applyAlignment="1">
      <alignment horizontal="center" vertical="center" wrapText="1"/>
    </xf>
    <xf numFmtId="0" fontId="0" fillId="0" borderId="11" xfId="0" applyBorder="1" applyAlignment="1">
      <alignment horizontal="center" vertical="center" wrapText="1"/>
    </xf>
    <xf numFmtId="0" fontId="1" fillId="12" borderId="15" xfId="0" applyFont="1" applyFill="1" applyBorder="1" applyAlignment="1">
      <alignment horizontal="center" vertical="center" wrapText="1"/>
    </xf>
    <xf numFmtId="0" fontId="1" fillId="12" borderId="16"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Border="1" applyAlignment="1">
      <alignment horizontal="center" vertical="center" wrapText="1"/>
    </xf>
    <xf numFmtId="1" fontId="0" fillId="0" borderId="0" xfId="0" applyNumberFormat="1" applyFill="1"/>
    <xf numFmtId="0" fontId="0" fillId="0" borderId="18" xfId="0" applyBorder="1"/>
    <xf numFmtId="0" fontId="0" fillId="0" borderId="19" xfId="0" applyBorder="1"/>
    <xf numFmtId="0" fontId="2" fillId="13" borderId="16" xfId="0" applyFont="1" applyFill="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1" fillId="12" borderId="16" xfId="0" applyFont="1" applyFill="1" applyBorder="1" applyAlignment="1">
      <alignment horizontal="center" vertical="center"/>
    </xf>
    <xf numFmtId="0" fontId="0" fillId="0" borderId="0" xfId="0" applyBorder="1" applyAlignment="1">
      <alignment horizontal="center" vertical="center"/>
    </xf>
    <xf numFmtId="0" fontId="2" fillId="13" borderId="12" xfId="0" applyFont="1" applyFill="1" applyBorder="1" applyAlignment="1">
      <alignment horizontal="center" vertical="center"/>
    </xf>
    <xf numFmtId="0" fontId="0" fillId="0" borderId="10" xfId="0" applyBorder="1"/>
    <xf numFmtId="0" fontId="0" fillId="0" borderId="7" xfId="0" applyBorder="1"/>
    <xf numFmtId="0" fontId="2" fillId="13" borderId="6" xfId="0" applyFont="1" applyFill="1" applyBorder="1" applyAlignment="1">
      <alignment horizontal="center" vertical="center"/>
    </xf>
    <xf numFmtId="0" fontId="0" fillId="0" borderId="0" xfId="0" applyBorder="1" applyAlignment="1">
      <alignment horizontal="left"/>
    </xf>
    <xf numFmtId="0" fontId="0" fillId="0" borderId="17" xfId="0" applyBorder="1" applyAlignment="1">
      <alignment horizontal="left"/>
    </xf>
    <xf numFmtId="0" fontId="7" fillId="0" borderId="7" xfId="0" applyFont="1" applyBorder="1" applyAlignment="1">
      <alignment vertical="center"/>
    </xf>
    <xf numFmtId="0" fontId="0" fillId="0" borderId="17" xfId="0" applyBorder="1"/>
    <xf numFmtId="0" fontId="0" fillId="0" borderId="7" xfId="0" applyBorder="1" applyAlignment="1">
      <alignment horizontal="center" vertical="center"/>
    </xf>
    <xf numFmtId="0" fontId="0" fillId="0" borderId="13" xfId="0" applyBorder="1" applyAlignment="1">
      <alignment horizontal="center" vertical="center"/>
    </xf>
    <xf numFmtId="0" fontId="1" fillId="0" borderId="23" xfId="0" applyFont="1" applyBorder="1"/>
    <xf numFmtId="0" fontId="0" fillId="0" borderId="19" xfId="0" applyFill="1" applyBorder="1"/>
    <xf numFmtId="0" fontId="0" fillId="0" borderId="0" xfId="0" applyFill="1"/>
    <xf numFmtId="0" fontId="0" fillId="6" borderId="3" xfId="0" applyFill="1" applyBorder="1" applyAlignment="1">
      <alignment vertical="center" wrapText="1"/>
    </xf>
    <xf numFmtId="0" fontId="0" fillId="6" borderId="4" xfId="0" applyFill="1" applyBorder="1" applyAlignment="1">
      <alignment vertical="center" wrapText="1"/>
    </xf>
    <xf numFmtId="167" fontId="0" fillId="0" borderId="0" xfId="0" applyNumberFormat="1"/>
    <xf numFmtId="167" fontId="0" fillId="6" borderId="3" xfId="0" applyNumberFormat="1" applyFill="1" applyBorder="1" applyAlignment="1">
      <alignment vertical="center" wrapText="1"/>
    </xf>
    <xf numFmtId="167" fontId="0" fillId="6" borderId="4" xfId="0" applyNumberFormat="1" applyFill="1" applyBorder="1" applyAlignment="1">
      <alignment vertical="center" wrapText="1"/>
    </xf>
    <xf numFmtId="165" fontId="4" fillId="0" borderId="0" xfId="0" applyNumberFormat="1" applyFont="1" applyFill="1" applyBorder="1" applyAlignment="1">
      <alignment vertical="center" wrapText="1"/>
    </xf>
    <xf numFmtId="166" fontId="0" fillId="0" borderId="0" xfId="0" applyNumberFormat="1" applyFill="1"/>
    <xf numFmtId="165" fontId="0" fillId="10" borderId="0" xfId="0" applyNumberFormat="1" applyFill="1"/>
    <xf numFmtId="0" fontId="0" fillId="14" borderId="25" xfId="0" applyFill="1" applyBorder="1"/>
    <xf numFmtId="0" fontId="4" fillId="8" borderId="3" xfId="0" applyFont="1" applyFill="1" applyBorder="1" applyAlignment="1">
      <alignment vertical="center" wrapText="1"/>
    </xf>
    <xf numFmtId="0" fontId="4" fillId="0" borderId="3" xfId="0" applyFont="1" applyBorder="1" applyAlignment="1">
      <alignment horizontal="center" vertical="center" wrapText="1"/>
    </xf>
    <xf numFmtId="0" fontId="4" fillId="0" borderId="3" xfId="0" applyFont="1" applyBorder="1" applyAlignment="1">
      <alignment horizontal="right" vertical="center" wrapText="1"/>
    </xf>
    <xf numFmtId="0" fontId="4" fillId="0" borderId="3" xfId="0" applyFont="1" applyBorder="1" applyAlignment="1">
      <alignment vertical="center" wrapText="1"/>
    </xf>
    <xf numFmtId="1" fontId="0" fillId="0" borderId="0" xfId="0" applyNumberFormat="1" applyFill="1" applyBorder="1"/>
    <xf numFmtId="167" fontId="0" fillId="0" borderId="0" xfId="0" applyNumberFormat="1" applyFill="1" applyBorder="1"/>
    <xf numFmtId="2" fontId="0" fillId="0" borderId="0" xfId="0" applyNumberFormat="1" applyFill="1" applyBorder="1"/>
    <xf numFmtId="165" fontId="0" fillId="0" borderId="0" xfId="0" applyNumberFormat="1" applyFill="1" applyBorder="1"/>
    <xf numFmtId="0" fontId="0" fillId="0" borderId="0" xfId="0" applyFill="1" applyBorder="1"/>
    <xf numFmtId="164" fontId="0" fillId="0" borderId="0" xfId="0" applyNumberFormat="1" applyFill="1" applyBorder="1"/>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0" borderId="0" xfId="0" applyNumberFormat="1" applyFill="1" applyBorder="1"/>
    <xf numFmtId="3" fontId="4" fillId="0" borderId="0" xfId="0" applyNumberFormat="1" applyFont="1" applyFill="1" applyBorder="1" applyAlignment="1">
      <alignment horizontal="right" vertical="center" wrapText="1"/>
    </xf>
    <xf numFmtId="11" fontId="4" fillId="0" borderId="0" xfId="0" applyNumberFormat="1" applyFont="1" applyFill="1" applyBorder="1" applyAlignment="1">
      <alignment vertical="center" wrapText="1"/>
    </xf>
    <xf numFmtId="166" fontId="0" fillId="0" borderId="0" xfId="0" applyNumberFormat="1" applyFill="1" applyBorder="1"/>
    <xf numFmtId="0" fontId="0" fillId="0" borderId="0" xfId="0" applyAlignment="1">
      <alignment vertical="center"/>
    </xf>
    <xf numFmtId="0" fontId="1" fillId="0" borderId="26" xfId="0" applyFont="1" applyBorder="1" applyAlignment="1">
      <alignment vertical="center" wrapText="1"/>
    </xf>
    <xf numFmtId="0" fontId="1" fillId="0" borderId="27" xfId="0" applyFont="1" applyBorder="1" applyAlignment="1">
      <alignment vertical="center" wrapText="1"/>
    </xf>
    <xf numFmtId="0" fontId="1" fillId="0" borderId="27" xfId="0" applyFont="1" applyBorder="1" applyAlignment="1">
      <alignment horizontal="center" wrapText="1"/>
    </xf>
    <xf numFmtId="0" fontId="1" fillId="0" borderId="27" xfId="0" applyFont="1" applyFill="1" applyBorder="1" applyAlignment="1">
      <alignment horizontal="center" wrapText="1"/>
    </xf>
    <xf numFmtId="0" fontId="1" fillId="0" borderId="28" xfId="0" applyFont="1" applyFill="1" applyBorder="1" applyAlignment="1">
      <alignment horizontal="center" wrapText="1"/>
    </xf>
    <xf numFmtId="0" fontId="0" fillId="0" borderId="29"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0" borderId="6" xfId="0" applyBorder="1" applyAlignment="1">
      <alignment horizontal="center"/>
    </xf>
    <xf numFmtId="0" fontId="0" fillId="11" borderId="0" xfId="0" applyFill="1"/>
    <xf numFmtId="167" fontId="0" fillId="0" borderId="0" xfId="0" applyNumberFormat="1" applyFill="1"/>
    <xf numFmtId="0" fontId="0" fillId="0" borderId="0" xfId="0" applyNumberFormat="1" applyFill="1"/>
    <xf numFmtId="2" fontId="0" fillId="0" borderId="0" xfId="0" applyNumberFormat="1" applyFill="1"/>
    <xf numFmtId="1" fontId="0" fillId="14" borderId="0" xfId="0" applyNumberFormat="1" applyFill="1"/>
    <xf numFmtId="167" fontId="0" fillId="14" borderId="0" xfId="0" applyNumberFormat="1" applyFill="1"/>
    <xf numFmtId="2" fontId="0" fillId="14" borderId="0" xfId="0" applyNumberFormat="1" applyFill="1"/>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1" fillId="0" borderId="8" xfId="0" applyFont="1" applyBorder="1" applyAlignment="1">
      <alignment horizontal="center"/>
    </xf>
    <xf numFmtId="0" fontId="1" fillId="0" borderId="24" xfId="0" applyFont="1" applyBorder="1" applyAlignment="1">
      <alignment horizontal="center"/>
    </xf>
    <xf numFmtId="0" fontId="9" fillId="0" borderId="9" xfId="0" applyFont="1" applyBorder="1" applyAlignment="1">
      <alignment horizontal="left" vertical="center" wrapText="1"/>
    </xf>
    <xf numFmtId="0" fontId="9" fillId="0" borderId="14" xfId="0" applyFont="1" applyBorder="1" applyAlignment="1">
      <alignment horizontal="left" vertical="center" wrapText="1"/>
    </xf>
    <xf numFmtId="0" fontId="0" fillId="0" borderId="0" xfId="0" applyAlignment="1">
      <alignment horizontal="center"/>
    </xf>
    <xf numFmtId="0" fontId="9" fillId="0" borderId="0" xfId="0" applyFont="1" applyBorder="1" applyAlignment="1">
      <alignment horizontal="left" vertical="center" wrapText="1"/>
    </xf>
    <xf numFmtId="0" fontId="9" fillId="0" borderId="17" xfId="0" applyFont="1" applyBorder="1" applyAlignment="1">
      <alignment horizontal="left" vertical="center" wrapText="1"/>
    </xf>
    <xf numFmtId="0" fontId="0" fillId="0" borderId="10" xfId="0" applyFont="1" applyFill="1" applyBorder="1" applyAlignment="1">
      <alignment horizontal="center" vertical="center"/>
    </xf>
    <xf numFmtId="0" fontId="0" fillId="0" borderId="13" xfId="0" applyFont="1" applyFill="1" applyBorder="1" applyAlignment="1">
      <alignment horizontal="center" vertical="center"/>
    </xf>
    <xf numFmtId="0" fontId="3" fillId="11" borderId="11" xfId="0" applyFont="1" applyFill="1" applyBorder="1" applyAlignment="1">
      <alignment horizontal="center" vertical="center"/>
    </xf>
    <xf numFmtId="0" fontId="3" fillId="11" borderId="12" xfId="0" applyFont="1" applyFill="1" applyBorder="1" applyAlignment="1">
      <alignment horizontal="center" vertical="center"/>
    </xf>
    <xf numFmtId="0" fontId="3" fillId="11" borderId="9" xfId="0" applyFont="1" applyFill="1" applyBorder="1" applyAlignment="1">
      <alignment horizontal="center" vertical="center"/>
    </xf>
    <xf numFmtId="0" fontId="3" fillId="11" borderId="14" xfId="0" applyFont="1" applyFill="1" applyBorder="1" applyAlignment="1">
      <alignment horizontal="center" vertical="center"/>
    </xf>
    <xf numFmtId="0" fontId="1" fillId="12" borderId="16" xfId="0" applyFont="1" applyFill="1"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3" fillId="11" borderId="0" xfId="0" applyFont="1" applyFill="1" applyBorder="1" applyAlignment="1">
      <alignment horizontal="center" vertical="center"/>
    </xf>
    <xf numFmtId="0" fontId="3" fillId="11" borderId="17" xfId="0" applyFont="1" applyFill="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xf>
    <xf numFmtId="0" fontId="0" fillId="0" borderId="17" xfId="0" applyBorder="1" applyAlignment="1">
      <alignment horizontal="center"/>
    </xf>
    <xf numFmtId="0" fontId="6" fillId="0" borderId="0" xfId="0" applyFont="1" applyAlignment="1">
      <alignment horizontal="left"/>
    </xf>
    <xf numFmtId="0" fontId="6" fillId="0" borderId="17" xfId="0" applyFont="1" applyBorder="1" applyAlignment="1">
      <alignment horizontal="left"/>
    </xf>
    <xf numFmtId="0" fontId="0" fillId="0" borderId="0" xfId="0" applyBorder="1" applyAlignment="1">
      <alignment horizontal="left"/>
    </xf>
    <xf numFmtId="0" fontId="0" fillId="0" borderId="17" xfId="0" applyBorder="1" applyAlignment="1">
      <alignment horizontal="left"/>
    </xf>
    <xf numFmtId="0" fontId="0" fillId="0" borderId="11" xfId="0" applyBorder="1" applyAlignment="1">
      <alignment horizontal="center"/>
    </xf>
    <xf numFmtId="0" fontId="2" fillId="13" borderId="15" xfId="0" applyFont="1" applyFill="1" applyBorder="1" applyAlignment="1">
      <alignment horizontal="center" vertical="center"/>
    </xf>
    <xf numFmtId="0" fontId="2" fillId="13" borderId="16" xfId="0" applyFont="1" applyFill="1" applyBorder="1" applyAlignment="1">
      <alignment horizontal="center" vertical="center"/>
    </xf>
    <xf numFmtId="0" fontId="6" fillId="0" borderId="11" xfId="0" applyFont="1" applyBorder="1" applyAlignment="1">
      <alignment horizontal="left"/>
    </xf>
    <xf numFmtId="0" fontId="6" fillId="0" borderId="12" xfId="0" applyFont="1" applyBorder="1" applyAlignment="1">
      <alignment horizontal="left"/>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67" fontId="0" fillId="6" borderId="3" xfId="0" applyNumberFormat="1" applyFill="1" applyBorder="1" applyAlignment="1">
      <alignment vertical="center" wrapText="1"/>
    </xf>
    <xf numFmtId="167" fontId="0" fillId="6" borderId="4" xfId="0" applyNumberFormat="1" applyFill="1" applyBorder="1" applyAlignment="1">
      <alignment vertical="center" wrapText="1"/>
    </xf>
    <xf numFmtId="0" fontId="5" fillId="9"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167" fontId="0" fillId="6" borderId="3" xfId="0" applyNumberFormat="1" applyFill="1" applyBorder="1" applyAlignment="1">
      <alignment horizontal="center" vertical="center" wrapText="1"/>
    </xf>
    <xf numFmtId="167" fontId="0" fillId="6" borderId="4" xfId="0" applyNumberFormat="1" applyFill="1" applyBorder="1" applyAlignment="1">
      <alignment horizontal="center" vertical="center" wrapText="1"/>
    </xf>
    <xf numFmtId="1" fontId="0" fillId="0" borderId="0" xfId="0" applyNumberFormat="1" applyAlignment="1">
      <alignment horizontal="center"/>
    </xf>
    <xf numFmtId="165" fontId="5" fillId="9" borderId="6" xfId="0" applyNumberFormat="1" applyFont="1" applyFill="1" applyBorder="1" applyAlignment="1">
      <alignment horizontal="center" vertical="center" wrapText="1"/>
    </xf>
    <xf numFmtId="0" fontId="0" fillId="0" borderId="7" xfId="0" applyNumberFormat="1" applyBorder="1"/>
    <xf numFmtId="2" fontId="0" fillId="6" borderId="3" xfId="0" applyNumberFormat="1" applyFill="1" applyBorder="1" applyAlignment="1">
      <alignment horizontal="center" vertical="center" wrapText="1"/>
    </xf>
    <xf numFmtId="2" fontId="0" fillId="6" borderId="4" xfId="0" applyNumberFormat="1" applyFill="1" applyBorder="1" applyAlignment="1">
      <alignment horizontal="center" vertical="center" wrapText="1"/>
    </xf>
    <xf numFmtId="1" fontId="0" fillId="0" borderId="7" xfId="0" applyNumberFormat="1" applyBorder="1" applyAlignment="1">
      <alignment horizontal="center"/>
    </xf>
    <xf numFmtId="166" fontId="0" fillId="0" borderId="7" xfId="0" applyNumberFormat="1" applyBorder="1" applyAlignment="1">
      <alignment horizontal="center"/>
    </xf>
  </cellXfs>
  <cellStyles count="1">
    <cellStyle name="Normal" xfId="0" builtinId="0"/>
  </cellStyles>
  <dxfs count="0"/>
  <tableStyles count="0" defaultTableStyle="TableStyleMedium2" defaultPivotStyle="PivotStyleLight16"/>
  <colors>
    <mruColors>
      <color rgb="FFFFCCCC"/>
      <color rgb="FFADDB7B"/>
      <color rgb="FFB5D2ED"/>
      <color rgb="FFA2C7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266700</xdr:colOff>
      <xdr:row>4</xdr:row>
      <xdr:rowOff>142875</xdr:rowOff>
    </xdr:from>
    <xdr:to>
      <xdr:col>20</xdr:col>
      <xdr:colOff>476250</xdr:colOff>
      <xdr:row>16</xdr:row>
      <xdr:rowOff>0</xdr:rowOff>
    </xdr:to>
    <xdr:sp macro="" textlink="">
      <xdr:nvSpPr>
        <xdr:cNvPr id="5" name="TextBox 4"/>
        <xdr:cNvSpPr txBox="1"/>
      </xdr:nvSpPr>
      <xdr:spPr>
        <a:xfrm>
          <a:off x="6362700" y="904875"/>
          <a:ext cx="630555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All models</a:t>
          </a:r>
          <a:r>
            <a:rPr lang="en-US" sz="1600" baseline="0"/>
            <a:t> for the Logging scenario were run with the following parameters:</a:t>
          </a:r>
        </a:p>
        <a:p>
          <a:endParaRPr lang="en-US" sz="1600" baseline="0"/>
        </a:p>
        <a:p>
          <a:r>
            <a:rPr lang="en-US" sz="1600" baseline="0"/>
            <a:t>No paved roads were modeled</a:t>
          </a:r>
        </a:p>
        <a:p>
          <a:endParaRPr lang="en-US" sz="1600" baseline="0"/>
        </a:p>
        <a:p>
          <a:r>
            <a:rPr lang="en-US" sz="1600" baseline="0"/>
            <a:t>All roads were assumed outsloped rutted</a:t>
          </a:r>
        </a:p>
        <a:p>
          <a:endParaRPr lang="en-US" sz="1600" baseline="0"/>
        </a:p>
        <a:p>
          <a:r>
            <a:rPr lang="en-US" sz="1600" baseline="0"/>
            <a:t>All roads were assumed high traffic</a:t>
          </a:r>
        </a:p>
        <a:p>
          <a:endParaRPr lang="en-US" sz="1600" baseline="0"/>
        </a:p>
      </xdr:txBody>
    </xdr:sp>
    <xdr:clientData/>
  </xdr:twoCellAnchor>
  <xdr:twoCellAnchor editAs="oneCell">
    <xdr:from>
      <xdr:col>0</xdr:col>
      <xdr:colOff>190499</xdr:colOff>
      <xdr:row>0</xdr:row>
      <xdr:rowOff>38099</xdr:rowOff>
    </xdr:from>
    <xdr:to>
      <xdr:col>8</xdr:col>
      <xdr:colOff>485774</xdr:colOff>
      <xdr:row>11</xdr:row>
      <xdr:rowOff>133350</xdr:rowOff>
    </xdr:to>
    <xdr:pic>
      <xdr:nvPicPr>
        <xdr:cNvPr id="6" name="Picture 5"/>
        <xdr:cNvPicPr>
          <a:picLocks noChangeAspect="1"/>
        </xdr:cNvPicPr>
      </xdr:nvPicPr>
      <xdr:blipFill rotWithShape="1">
        <a:blip xmlns:r="http://schemas.openxmlformats.org/officeDocument/2006/relationships" r:embed="rId1"/>
        <a:srcRect l="35889" t="44525" r="35826" b="33356"/>
        <a:stretch/>
      </xdr:blipFill>
      <xdr:spPr>
        <a:xfrm>
          <a:off x="190499" y="38099"/>
          <a:ext cx="5172075" cy="2190751"/>
        </a:xfrm>
        <a:prstGeom prst="rect">
          <a:avLst/>
        </a:prstGeom>
      </xdr:spPr>
    </xdr:pic>
    <xdr:clientData/>
  </xdr:twoCellAnchor>
  <xdr:twoCellAnchor editAs="oneCell">
    <xdr:from>
      <xdr:col>0</xdr:col>
      <xdr:colOff>0</xdr:colOff>
      <xdr:row>12</xdr:row>
      <xdr:rowOff>28575</xdr:rowOff>
    </xdr:from>
    <xdr:to>
      <xdr:col>8</xdr:col>
      <xdr:colOff>276226</xdr:colOff>
      <xdr:row>19</xdr:row>
      <xdr:rowOff>66675</xdr:rowOff>
    </xdr:to>
    <xdr:pic>
      <xdr:nvPicPr>
        <xdr:cNvPr id="2" name="Picture 1"/>
        <xdr:cNvPicPr>
          <a:picLocks noChangeAspect="1"/>
        </xdr:cNvPicPr>
      </xdr:nvPicPr>
      <xdr:blipFill rotWithShape="1">
        <a:blip xmlns:r="http://schemas.openxmlformats.org/officeDocument/2006/relationships" r:embed="rId2"/>
        <a:srcRect l="35265" t="28850" r="36555" b="49320"/>
        <a:stretch/>
      </xdr:blipFill>
      <xdr:spPr>
        <a:xfrm>
          <a:off x="0" y="2314575"/>
          <a:ext cx="5153026" cy="2162175"/>
        </a:xfrm>
        <a:prstGeom prst="rect">
          <a:avLst/>
        </a:prstGeom>
      </xdr:spPr>
    </xdr:pic>
    <xdr:clientData/>
  </xdr:twoCellAnchor>
  <xdr:twoCellAnchor editAs="oneCell">
    <xdr:from>
      <xdr:col>0</xdr:col>
      <xdr:colOff>0</xdr:colOff>
      <xdr:row>20</xdr:row>
      <xdr:rowOff>57150</xdr:rowOff>
    </xdr:from>
    <xdr:to>
      <xdr:col>8</xdr:col>
      <xdr:colOff>533400</xdr:colOff>
      <xdr:row>24</xdr:row>
      <xdr:rowOff>152400</xdr:rowOff>
    </xdr:to>
    <xdr:pic>
      <xdr:nvPicPr>
        <xdr:cNvPr id="3" name="Picture 2"/>
        <xdr:cNvPicPr>
          <a:picLocks noChangeAspect="1"/>
        </xdr:cNvPicPr>
      </xdr:nvPicPr>
      <xdr:blipFill rotWithShape="1">
        <a:blip xmlns:r="http://schemas.openxmlformats.org/officeDocument/2006/relationships" r:embed="rId3"/>
        <a:srcRect l="34379" t="11348" r="36034" b="68073"/>
        <a:stretch/>
      </xdr:blipFill>
      <xdr:spPr>
        <a:xfrm>
          <a:off x="0" y="4667250"/>
          <a:ext cx="5410200" cy="1466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7:S26"/>
  <sheetViews>
    <sheetView tabSelected="1" workbookViewId="0">
      <selection activeCell="M22" sqref="M22"/>
    </sheetView>
  </sheetViews>
  <sheetFormatPr defaultRowHeight="15" x14ac:dyDescent="0.25"/>
  <cols>
    <col min="1" max="2" width="9.140625" customWidth="1"/>
    <col min="11" max="18" width="14.7109375" customWidth="1"/>
  </cols>
  <sheetData>
    <row r="17" spans="11:19" ht="15.75" thickBot="1" x14ac:dyDescent="0.3">
      <c r="K17" s="17"/>
      <c r="M17" s="17"/>
      <c r="N17" s="17"/>
    </row>
    <row r="18" spans="11:19" ht="15.75" thickBot="1" x14ac:dyDescent="0.3">
      <c r="K18" s="82"/>
      <c r="N18" s="103" t="s">
        <v>431</v>
      </c>
      <c r="O18" s="104"/>
      <c r="P18" s="104"/>
      <c r="Q18" s="104"/>
      <c r="R18" s="104"/>
      <c r="S18" s="105"/>
    </row>
    <row r="19" spans="11:19" ht="75.75" customHeight="1" thickBot="1" x14ac:dyDescent="0.3">
      <c r="K19" s="83" t="s">
        <v>432</v>
      </c>
      <c r="L19" s="84" t="s">
        <v>433</v>
      </c>
      <c r="M19" s="84" t="s">
        <v>434</v>
      </c>
      <c r="N19" s="84" t="s">
        <v>435</v>
      </c>
      <c r="O19" s="85" t="s">
        <v>436</v>
      </c>
      <c r="P19" s="85" t="s">
        <v>437</v>
      </c>
      <c r="Q19" s="86" t="s">
        <v>438</v>
      </c>
      <c r="R19" s="86" t="s">
        <v>439</v>
      </c>
      <c r="S19" s="87" t="s">
        <v>458</v>
      </c>
    </row>
    <row r="20" spans="11:19" ht="15.75" thickBot="1" x14ac:dyDescent="0.3">
      <c r="K20" s="88" t="s">
        <v>440</v>
      </c>
      <c r="L20" s="89" t="s">
        <v>441</v>
      </c>
      <c r="M20" s="90" t="s">
        <v>442</v>
      </c>
      <c r="N20" s="91" t="s">
        <v>443</v>
      </c>
      <c r="O20" s="92" t="s">
        <v>238</v>
      </c>
      <c r="P20" s="92" t="s">
        <v>238</v>
      </c>
      <c r="Q20" s="92" t="s">
        <v>238</v>
      </c>
      <c r="R20" s="92" t="s">
        <v>238</v>
      </c>
      <c r="S20" s="92" t="s">
        <v>238</v>
      </c>
    </row>
    <row r="21" spans="11:19" ht="15.75" thickBot="1" x14ac:dyDescent="0.3">
      <c r="K21" s="88" t="s">
        <v>440</v>
      </c>
      <c r="L21" s="89" t="s">
        <v>444</v>
      </c>
      <c r="M21" s="90" t="s">
        <v>445</v>
      </c>
      <c r="N21" s="93" t="s">
        <v>443</v>
      </c>
      <c r="O21" s="94" t="s">
        <v>238</v>
      </c>
      <c r="P21" s="94" t="s">
        <v>238</v>
      </c>
      <c r="Q21" s="94" t="s">
        <v>238</v>
      </c>
      <c r="R21" s="94" t="s">
        <v>238</v>
      </c>
      <c r="S21" s="94" t="s">
        <v>238</v>
      </c>
    </row>
    <row r="22" spans="11:19" ht="30.75" thickBot="1" x14ac:dyDescent="0.3">
      <c r="K22" s="88" t="s">
        <v>446</v>
      </c>
      <c r="L22" s="89" t="s">
        <v>447</v>
      </c>
      <c r="M22" s="90" t="s">
        <v>448</v>
      </c>
      <c r="N22" s="93" t="s">
        <v>449</v>
      </c>
      <c r="O22" s="95">
        <v>863.09</v>
      </c>
      <c r="P22" s="95">
        <v>2048</v>
      </c>
      <c r="Q22" s="95">
        <v>39.11</v>
      </c>
      <c r="R22" s="95">
        <v>120.19</v>
      </c>
      <c r="S22" s="95" t="s">
        <v>459</v>
      </c>
    </row>
    <row r="23" spans="11:19" ht="30.75" thickBot="1" x14ac:dyDescent="0.3">
      <c r="K23" s="88" t="s">
        <v>446</v>
      </c>
      <c r="L23" s="89" t="s">
        <v>450</v>
      </c>
      <c r="M23" s="90" t="s">
        <v>451</v>
      </c>
      <c r="N23" s="93" t="s">
        <v>452</v>
      </c>
      <c r="O23" s="95">
        <v>1312.57</v>
      </c>
      <c r="P23" s="95">
        <v>2227</v>
      </c>
      <c r="Q23" s="95">
        <v>39.08</v>
      </c>
      <c r="R23" s="95">
        <v>120.23</v>
      </c>
      <c r="S23" s="95" t="s">
        <v>459</v>
      </c>
    </row>
    <row r="24" spans="11:19" ht="30.75" thickBot="1" x14ac:dyDescent="0.3">
      <c r="K24" s="88" t="s">
        <v>446</v>
      </c>
      <c r="L24" s="89" t="s">
        <v>453</v>
      </c>
      <c r="M24" s="90" t="s">
        <v>454</v>
      </c>
      <c r="N24" s="93" t="s">
        <v>455</v>
      </c>
      <c r="O24" s="95">
        <v>1464.32</v>
      </c>
      <c r="P24" s="95">
        <v>2550</v>
      </c>
      <c r="Q24" s="95">
        <v>38.94</v>
      </c>
      <c r="R24" s="95">
        <v>120.2</v>
      </c>
      <c r="S24" s="95" t="s">
        <v>459</v>
      </c>
    </row>
    <row r="25" spans="11:19" ht="15.75" thickBot="1" x14ac:dyDescent="0.3">
      <c r="K25" s="88" t="s">
        <v>440</v>
      </c>
      <c r="L25" s="89" t="s">
        <v>456</v>
      </c>
      <c r="M25" s="90" t="s">
        <v>457</v>
      </c>
      <c r="N25" s="93" t="s">
        <v>238</v>
      </c>
      <c r="O25" s="93" t="s">
        <v>238</v>
      </c>
      <c r="P25" s="93" t="s">
        <v>238</v>
      </c>
      <c r="Q25" s="93" t="s">
        <v>238</v>
      </c>
      <c r="R25" s="93" t="s">
        <v>238</v>
      </c>
      <c r="S25" s="93" t="s">
        <v>238</v>
      </c>
    </row>
    <row r="26" spans="11:19" x14ac:dyDescent="0.25">
      <c r="K26" s="82"/>
    </row>
  </sheetData>
  <mergeCells count="1">
    <mergeCell ref="N18:S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43"/>
  <sheetViews>
    <sheetView zoomScale="90" zoomScaleNormal="90" workbookViewId="0">
      <selection activeCell="A20" sqref="A20:B20"/>
    </sheetView>
  </sheetViews>
  <sheetFormatPr defaultRowHeight="15" x14ac:dyDescent="0.25"/>
  <cols>
    <col min="2" max="2" width="21.42578125" customWidth="1"/>
    <col min="3" max="3" width="15.140625" customWidth="1"/>
    <col min="4" max="4" width="34.7109375" customWidth="1"/>
    <col min="5" max="5" width="25.28515625" customWidth="1"/>
    <col min="6" max="6" width="12.7109375" customWidth="1"/>
    <col min="7" max="7" width="12.140625" customWidth="1"/>
    <col min="8" max="8" width="55" customWidth="1"/>
  </cols>
  <sheetData>
    <row r="3" spans="1:8" ht="32.25" customHeight="1" x14ac:dyDescent="0.25">
      <c r="A3" s="118" t="s">
        <v>200</v>
      </c>
      <c r="B3" s="119"/>
      <c r="C3" s="30" t="s">
        <v>205</v>
      </c>
      <c r="D3" s="31" t="s">
        <v>215</v>
      </c>
      <c r="E3" s="41" t="s">
        <v>213</v>
      </c>
      <c r="F3" s="122" t="s">
        <v>225</v>
      </c>
      <c r="G3" s="122"/>
      <c r="H3" s="122"/>
    </row>
    <row r="4" spans="1:8" ht="21" customHeight="1" x14ac:dyDescent="0.25">
      <c r="A4" s="126"/>
      <c r="B4" s="127"/>
      <c r="C4" s="32" t="s">
        <v>196</v>
      </c>
      <c r="D4" s="33" t="s">
        <v>206</v>
      </c>
      <c r="E4" s="42"/>
      <c r="F4" s="123"/>
      <c r="G4" s="123"/>
      <c r="H4" s="123"/>
    </row>
    <row r="5" spans="1:8" ht="21" customHeight="1" x14ac:dyDescent="0.25">
      <c r="A5" s="126"/>
      <c r="B5" s="127"/>
      <c r="C5" s="32" t="s">
        <v>197</v>
      </c>
      <c r="D5" s="33" t="s">
        <v>207</v>
      </c>
      <c r="E5" s="42"/>
      <c r="F5" s="123"/>
      <c r="G5" s="123"/>
      <c r="H5" s="123"/>
    </row>
    <row r="6" spans="1:8" ht="21" customHeight="1" x14ac:dyDescent="0.25">
      <c r="A6" s="126"/>
      <c r="B6" s="127"/>
      <c r="C6" s="32" t="s">
        <v>198</v>
      </c>
      <c r="D6" s="33" t="s">
        <v>209</v>
      </c>
      <c r="E6" s="42"/>
      <c r="F6" s="123" t="s">
        <v>226</v>
      </c>
      <c r="G6" s="123"/>
      <c r="H6" s="123"/>
    </row>
    <row r="7" spans="1:8" ht="21" customHeight="1" x14ac:dyDescent="0.25">
      <c r="A7" s="120"/>
      <c r="B7" s="121"/>
      <c r="C7" s="28" t="s">
        <v>199</v>
      </c>
      <c r="D7" s="27" t="s">
        <v>208</v>
      </c>
      <c r="E7" s="40"/>
      <c r="F7" s="124"/>
      <c r="G7" s="124"/>
      <c r="H7" s="124"/>
    </row>
    <row r="8" spans="1:8" ht="21" customHeight="1" x14ac:dyDescent="0.25">
      <c r="A8" s="118" t="s">
        <v>201</v>
      </c>
      <c r="B8" s="119"/>
      <c r="C8" s="25" t="s">
        <v>210</v>
      </c>
      <c r="D8" s="39" t="s">
        <v>48</v>
      </c>
      <c r="E8" s="39"/>
      <c r="F8" s="125"/>
      <c r="G8" s="125"/>
      <c r="H8" s="125"/>
    </row>
    <row r="9" spans="1:8" ht="21" customHeight="1" x14ac:dyDescent="0.25">
      <c r="A9" s="126"/>
      <c r="B9" s="127"/>
      <c r="C9" s="24" t="s">
        <v>211</v>
      </c>
      <c r="D9" s="26" t="s">
        <v>49</v>
      </c>
      <c r="E9" s="39"/>
      <c r="F9" s="125"/>
      <c r="G9" s="125"/>
      <c r="H9" s="125"/>
    </row>
    <row r="10" spans="1:8" ht="21" customHeight="1" x14ac:dyDescent="0.25">
      <c r="A10" s="120"/>
      <c r="B10" s="121"/>
      <c r="C10" s="28" t="s">
        <v>212</v>
      </c>
      <c r="D10" s="27" t="s">
        <v>45</v>
      </c>
      <c r="E10" s="40"/>
      <c r="F10" s="124"/>
      <c r="G10" s="124"/>
      <c r="H10" s="124"/>
    </row>
    <row r="11" spans="1:8" ht="21" customHeight="1" x14ac:dyDescent="0.25">
      <c r="A11" s="118" t="s">
        <v>202</v>
      </c>
      <c r="B11" s="119"/>
      <c r="C11" s="25" t="s">
        <v>216</v>
      </c>
      <c r="D11" s="39" t="s">
        <v>50</v>
      </c>
      <c r="E11" s="39"/>
      <c r="F11" s="125"/>
      <c r="G11" s="125"/>
      <c r="H11" s="125"/>
    </row>
    <row r="12" spans="1:8" ht="21" customHeight="1" x14ac:dyDescent="0.25">
      <c r="A12" s="126"/>
      <c r="B12" s="127"/>
      <c r="C12" s="24" t="s">
        <v>217</v>
      </c>
      <c r="D12" s="26" t="s">
        <v>47</v>
      </c>
      <c r="E12" s="39"/>
      <c r="F12" s="125"/>
      <c r="G12" s="125"/>
      <c r="H12" s="125"/>
    </row>
    <row r="13" spans="1:8" ht="21" customHeight="1" x14ac:dyDescent="0.25">
      <c r="A13" s="120"/>
      <c r="B13" s="121"/>
      <c r="C13" s="28" t="s">
        <v>210</v>
      </c>
      <c r="D13" s="27" t="s">
        <v>218</v>
      </c>
      <c r="E13" s="40"/>
      <c r="F13" s="124"/>
      <c r="G13" s="124"/>
      <c r="H13" s="124"/>
    </row>
    <row r="14" spans="1:8" ht="21" customHeight="1" x14ac:dyDescent="0.25">
      <c r="A14" s="118" t="s">
        <v>203</v>
      </c>
      <c r="B14" s="119"/>
      <c r="C14" s="116" t="s">
        <v>219</v>
      </c>
      <c r="D14" s="38" t="s">
        <v>228</v>
      </c>
      <c r="E14" s="38" t="s">
        <v>220</v>
      </c>
      <c r="F14" s="128"/>
      <c r="G14" s="128"/>
      <c r="H14" s="128"/>
    </row>
    <row r="15" spans="1:8" ht="21" customHeight="1" x14ac:dyDescent="0.25">
      <c r="A15" s="120"/>
      <c r="B15" s="121"/>
      <c r="C15" s="117"/>
      <c r="D15" s="40" t="s">
        <v>229</v>
      </c>
      <c r="E15" s="40" t="s">
        <v>221</v>
      </c>
      <c r="F15" s="124"/>
      <c r="G15" s="124"/>
      <c r="H15" s="124"/>
    </row>
    <row r="16" spans="1:8" ht="21" customHeight="1" x14ac:dyDescent="0.25">
      <c r="A16" s="118" t="s">
        <v>204</v>
      </c>
      <c r="B16" s="119"/>
      <c r="C16" s="116" t="s">
        <v>222</v>
      </c>
      <c r="D16" s="29" t="s">
        <v>223</v>
      </c>
      <c r="E16" s="38">
        <v>20</v>
      </c>
      <c r="F16" s="128"/>
      <c r="G16" s="128"/>
      <c r="H16" s="128"/>
    </row>
    <row r="17" spans="1:8" ht="21.75" customHeight="1" x14ac:dyDescent="0.25">
      <c r="A17" s="120"/>
      <c r="B17" s="121"/>
      <c r="C17" s="117"/>
      <c r="D17" s="40" t="s">
        <v>224</v>
      </c>
      <c r="E17" s="40">
        <v>20</v>
      </c>
      <c r="F17" s="124"/>
      <c r="G17" s="124"/>
      <c r="H17" s="124"/>
    </row>
    <row r="18" spans="1:8" x14ac:dyDescent="0.25">
      <c r="A18" s="135"/>
      <c r="B18" s="135"/>
      <c r="C18" s="135"/>
      <c r="D18" s="135"/>
      <c r="E18" s="135"/>
      <c r="F18" s="135"/>
      <c r="G18" s="135"/>
      <c r="H18" s="135"/>
    </row>
    <row r="19" spans="1:8" x14ac:dyDescent="0.25">
      <c r="A19" s="136" t="s">
        <v>270</v>
      </c>
      <c r="B19" s="137"/>
      <c r="C19" s="37" t="s">
        <v>10</v>
      </c>
      <c r="D19" s="37" t="s">
        <v>230</v>
      </c>
      <c r="E19" s="37" t="s">
        <v>3</v>
      </c>
      <c r="F19" s="37" t="s">
        <v>268</v>
      </c>
      <c r="G19" s="43" t="s">
        <v>227</v>
      </c>
      <c r="H19" s="46" t="s">
        <v>242</v>
      </c>
    </row>
    <row r="20" spans="1:8" x14ac:dyDescent="0.25">
      <c r="A20" s="138" t="s">
        <v>259</v>
      </c>
      <c r="B20" s="139"/>
      <c r="C20" s="35" t="s">
        <v>198</v>
      </c>
      <c r="D20" s="35" t="s">
        <v>231</v>
      </c>
      <c r="E20" s="35" t="s">
        <v>232</v>
      </c>
      <c r="F20" s="44">
        <v>3.7</v>
      </c>
      <c r="G20" s="35" t="s">
        <v>233</v>
      </c>
      <c r="H20" t="s">
        <v>240</v>
      </c>
    </row>
    <row r="21" spans="1:8" x14ac:dyDescent="0.25">
      <c r="A21" s="131" t="s">
        <v>260</v>
      </c>
      <c r="B21" s="132"/>
      <c r="C21" s="36" t="s">
        <v>198</v>
      </c>
      <c r="D21" s="36" t="s">
        <v>231</v>
      </c>
      <c r="E21" s="36" t="s">
        <v>232</v>
      </c>
      <c r="F21" s="45">
        <v>3.7</v>
      </c>
      <c r="G21" s="36" t="s">
        <v>233</v>
      </c>
      <c r="H21" t="s">
        <v>241</v>
      </c>
    </row>
    <row r="22" spans="1:8" x14ac:dyDescent="0.25">
      <c r="A22" s="131" t="s">
        <v>261</v>
      </c>
      <c r="B22" s="132"/>
      <c r="C22" s="36" t="s">
        <v>198</v>
      </c>
      <c r="D22" s="36" t="s">
        <v>231</v>
      </c>
      <c r="E22" s="36" t="s">
        <v>234</v>
      </c>
      <c r="F22" s="45">
        <v>3.7</v>
      </c>
      <c r="G22" s="36" t="s">
        <v>233</v>
      </c>
      <c r="H22" t="s">
        <v>243</v>
      </c>
    </row>
    <row r="23" spans="1:8" x14ac:dyDescent="0.25">
      <c r="A23" s="131" t="s">
        <v>262</v>
      </c>
      <c r="B23" s="132"/>
      <c r="C23" s="36" t="s">
        <v>198</v>
      </c>
      <c r="D23" s="36" t="s">
        <v>231</v>
      </c>
      <c r="E23" s="36" t="s">
        <v>234</v>
      </c>
      <c r="F23" s="45">
        <v>5.5</v>
      </c>
      <c r="G23" s="36" t="s">
        <v>233</v>
      </c>
      <c r="H23" t="s">
        <v>244</v>
      </c>
    </row>
    <row r="24" spans="1:8" x14ac:dyDescent="0.25">
      <c r="A24" s="131" t="s">
        <v>263</v>
      </c>
      <c r="B24" s="132"/>
      <c r="C24" s="36" t="s">
        <v>198</v>
      </c>
      <c r="D24" s="36" t="s">
        <v>235</v>
      </c>
      <c r="E24" s="36" t="s">
        <v>236</v>
      </c>
      <c r="F24" s="45">
        <v>7.3</v>
      </c>
      <c r="G24" s="36" t="s">
        <v>238</v>
      </c>
      <c r="H24" t="s">
        <v>245</v>
      </c>
    </row>
    <row r="25" spans="1:8" x14ac:dyDescent="0.25">
      <c r="A25" s="131" t="s">
        <v>264</v>
      </c>
      <c r="B25" s="132"/>
      <c r="C25" s="36" t="s">
        <v>198</v>
      </c>
      <c r="D25" s="36" t="s">
        <v>235</v>
      </c>
      <c r="E25" s="36" t="s">
        <v>236</v>
      </c>
      <c r="F25" s="45">
        <v>7.3</v>
      </c>
      <c r="G25" s="36" t="s">
        <v>238</v>
      </c>
      <c r="H25" t="s">
        <v>246</v>
      </c>
    </row>
    <row r="26" spans="1:8" x14ac:dyDescent="0.25">
      <c r="A26" s="133" t="s">
        <v>247</v>
      </c>
      <c r="B26" s="134"/>
      <c r="C26" s="36"/>
      <c r="D26" s="36"/>
      <c r="E26" s="36"/>
      <c r="F26" s="36"/>
      <c r="G26" s="36"/>
      <c r="H26" t="s">
        <v>237</v>
      </c>
    </row>
    <row r="27" spans="1:8" x14ac:dyDescent="0.25">
      <c r="A27" s="129"/>
      <c r="B27" s="130"/>
      <c r="C27" s="36"/>
      <c r="D27" s="54" t="s">
        <v>239</v>
      </c>
      <c r="E27" s="54"/>
      <c r="F27" s="54"/>
      <c r="G27" s="54"/>
      <c r="H27" s="55" t="s">
        <v>245</v>
      </c>
    </row>
    <row r="28" spans="1:8" x14ac:dyDescent="0.25">
      <c r="A28" s="129"/>
      <c r="B28" s="130"/>
      <c r="C28" s="36"/>
      <c r="D28" s="54" t="s">
        <v>46</v>
      </c>
      <c r="E28" s="54"/>
      <c r="F28" s="54"/>
      <c r="G28" s="54"/>
      <c r="H28" s="55" t="s">
        <v>267</v>
      </c>
    </row>
    <row r="29" spans="1:8" x14ac:dyDescent="0.25">
      <c r="A29" s="133" t="s">
        <v>256</v>
      </c>
      <c r="B29" s="134"/>
      <c r="C29" s="36"/>
      <c r="D29" s="36"/>
      <c r="E29" s="36"/>
      <c r="F29" s="36"/>
      <c r="G29" s="36"/>
    </row>
    <row r="30" spans="1:8" x14ac:dyDescent="0.25">
      <c r="A30" s="47"/>
      <c r="B30" s="47"/>
      <c r="C30" s="36"/>
      <c r="D30" s="36"/>
      <c r="E30" s="36"/>
      <c r="F30" s="36"/>
      <c r="G30" s="36"/>
    </row>
    <row r="31" spans="1:8" x14ac:dyDescent="0.25">
      <c r="C31" s="36"/>
      <c r="D31" s="36"/>
      <c r="E31" s="36"/>
      <c r="F31" s="36"/>
      <c r="G31" s="36"/>
    </row>
    <row r="32" spans="1:8" x14ac:dyDescent="0.25">
      <c r="A32" s="47" t="s">
        <v>248</v>
      </c>
      <c r="B32" s="48"/>
      <c r="C32" s="36"/>
      <c r="D32" s="36"/>
      <c r="E32" s="36"/>
      <c r="F32" s="36"/>
      <c r="G32" s="36"/>
    </row>
    <row r="33" spans="1:8" x14ac:dyDescent="0.25">
      <c r="A33" s="47" t="s">
        <v>265</v>
      </c>
      <c r="B33" s="48"/>
      <c r="C33" s="36"/>
      <c r="D33" s="36"/>
      <c r="E33" s="36"/>
      <c r="F33" s="36"/>
      <c r="G33" s="36"/>
    </row>
    <row r="34" spans="1:8" x14ac:dyDescent="0.25">
      <c r="A34" s="129"/>
      <c r="B34" s="130"/>
      <c r="C34" s="36"/>
      <c r="D34" s="36"/>
      <c r="E34" s="36"/>
      <c r="F34" s="36"/>
      <c r="G34" s="36"/>
    </row>
    <row r="35" spans="1:8" ht="15.75" thickBot="1" x14ac:dyDescent="0.3">
      <c r="A35" s="106" t="s">
        <v>250</v>
      </c>
      <c r="B35" s="107"/>
      <c r="C35" s="107"/>
      <c r="D35" s="107"/>
      <c r="E35" s="107"/>
      <c r="F35" s="107"/>
      <c r="G35" s="107"/>
      <c r="H35" s="108"/>
    </row>
    <row r="36" spans="1:8" x14ac:dyDescent="0.25">
      <c r="A36" s="49"/>
      <c r="B36" s="16"/>
      <c r="C36" s="16"/>
      <c r="D36" s="16"/>
      <c r="E36" s="16"/>
      <c r="F36" s="16"/>
      <c r="G36" s="16"/>
      <c r="H36" s="50"/>
    </row>
    <row r="37" spans="1:8" ht="15.75" thickBot="1" x14ac:dyDescent="0.3">
      <c r="A37" s="53" t="s">
        <v>249</v>
      </c>
      <c r="B37" s="109" t="s">
        <v>214</v>
      </c>
      <c r="C37" s="109"/>
      <c r="D37" s="109"/>
      <c r="E37" s="109"/>
      <c r="F37" s="109"/>
      <c r="G37" s="109"/>
      <c r="H37" s="110"/>
    </row>
    <row r="38" spans="1:8" ht="81.75" customHeight="1" x14ac:dyDescent="0.25">
      <c r="A38" s="51">
        <v>1</v>
      </c>
      <c r="B38" s="114" t="s">
        <v>251</v>
      </c>
      <c r="C38" s="114"/>
      <c r="D38" s="114"/>
      <c r="E38" s="114"/>
      <c r="F38" s="114"/>
      <c r="G38" s="114"/>
      <c r="H38" s="115"/>
    </row>
    <row r="39" spans="1:8" ht="69" customHeight="1" x14ac:dyDescent="0.25">
      <c r="A39" s="51">
        <v>2</v>
      </c>
      <c r="B39" s="114" t="s">
        <v>252</v>
      </c>
      <c r="C39" s="114"/>
      <c r="D39" s="114"/>
      <c r="E39" s="114"/>
      <c r="F39" s="114"/>
      <c r="G39" s="114"/>
      <c r="H39" s="115"/>
    </row>
    <row r="40" spans="1:8" ht="61.5" customHeight="1" x14ac:dyDescent="0.25">
      <c r="A40" s="51">
        <v>3</v>
      </c>
      <c r="B40" s="114" t="s">
        <v>253</v>
      </c>
      <c r="C40" s="114"/>
      <c r="D40" s="114"/>
      <c r="E40" s="114"/>
      <c r="F40" s="114"/>
      <c r="G40" s="114"/>
      <c r="H40" s="115"/>
    </row>
    <row r="41" spans="1:8" ht="57.75" customHeight="1" x14ac:dyDescent="0.25">
      <c r="A41" s="51">
        <v>4</v>
      </c>
      <c r="B41" s="114" t="s">
        <v>254</v>
      </c>
      <c r="C41" s="114"/>
      <c r="D41" s="114"/>
      <c r="E41" s="114"/>
      <c r="F41" s="114"/>
      <c r="G41" s="114"/>
      <c r="H41" s="115"/>
    </row>
    <row r="42" spans="1:8" ht="43.5" customHeight="1" x14ac:dyDescent="0.25">
      <c r="A42" s="52">
        <v>5</v>
      </c>
      <c r="B42" s="111" t="s">
        <v>255</v>
      </c>
      <c r="C42" s="111"/>
      <c r="D42" s="111"/>
      <c r="E42" s="111"/>
      <c r="F42" s="111"/>
      <c r="G42" s="111"/>
      <c r="H42" s="112"/>
    </row>
    <row r="43" spans="1:8" x14ac:dyDescent="0.25">
      <c r="B43" s="113"/>
      <c r="C43" s="113"/>
      <c r="D43" s="113"/>
      <c r="E43" s="113"/>
      <c r="F43" s="113"/>
      <c r="G43" s="113"/>
      <c r="H43" s="113"/>
    </row>
  </sheetData>
  <mergeCells count="43">
    <mergeCell ref="A18:H18"/>
    <mergeCell ref="A29:B29"/>
    <mergeCell ref="A19:B19"/>
    <mergeCell ref="A20:B20"/>
    <mergeCell ref="A21:B21"/>
    <mergeCell ref="A22:B22"/>
    <mergeCell ref="A23:B23"/>
    <mergeCell ref="A34:B34"/>
    <mergeCell ref="A24:B24"/>
    <mergeCell ref="A25:B25"/>
    <mergeCell ref="A26:B26"/>
    <mergeCell ref="A27:B27"/>
    <mergeCell ref="A28:B28"/>
    <mergeCell ref="F16:H16"/>
    <mergeCell ref="F11:H11"/>
    <mergeCell ref="F12:H12"/>
    <mergeCell ref="F13:H13"/>
    <mergeCell ref="F14:H14"/>
    <mergeCell ref="F15:H15"/>
    <mergeCell ref="C14:C15"/>
    <mergeCell ref="A16:B17"/>
    <mergeCell ref="C16:C17"/>
    <mergeCell ref="F3:H3"/>
    <mergeCell ref="F4:H4"/>
    <mergeCell ref="F5:H5"/>
    <mergeCell ref="F7:H7"/>
    <mergeCell ref="F8:H8"/>
    <mergeCell ref="F9:H9"/>
    <mergeCell ref="F10:H10"/>
    <mergeCell ref="A8:B10"/>
    <mergeCell ref="A14:B15"/>
    <mergeCell ref="A11:B13"/>
    <mergeCell ref="A3:B7"/>
    <mergeCell ref="F17:H17"/>
    <mergeCell ref="F6:H6"/>
    <mergeCell ref="A35:H35"/>
    <mergeCell ref="B37:H37"/>
    <mergeCell ref="B42:H42"/>
    <mergeCell ref="B43:H43"/>
    <mergeCell ref="B41:H41"/>
    <mergeCell ref="B40:H40"/>
    <mergeCell ref="B39:H39"/>
    <mergeCell ref="B38:H38"/>
  </mergeCells>
  <pageMargins left="0.25" right="0.25" top="0.75" bottom="0.75" header="0.3" footer="0.3"/>
  <pageSetup scale="54" fitToHeight="0" orientation="landscape" verticalDpi="2" r:id="rId1"/>
  <rowBreaks count="2" manualBreakCount="2">
    <brk id="33" max="16383" man="1"/>
    <brk id="43" max="16383" man="1"/>
  </rowBreaks>
  <colBreaks count="1" manualBreakCount="1">
    <brk id="14" max="4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41"/>
  <sheetViews>
    <sheetView topLeftCell="AC1" workbookViewId="0">
      <pane ySplit="4" topLeftCell="A437" activePane="bottomLeft" state="frozen"/>
      <selection pane="bottomLeft" activeCell="AT454" sqref="AT454"/>
    </sheetView>
  </sheetViews>
  <sheetFormatPr defaultRowHeight="15" x14ac:dyDescent="0.25"/>
  <cols>
    <col min="1" max="1" width="12.85546875" customWidth="1"/>
    <col min="4" max="4" width="41" customWidth="1"/>
    <col min="5" max="5" width="25.5703125" customWidth="1"/>
    <col min="6" max="6" width="15.28515625" style="58" customWidth="1"/>
    <col min="7" max="7" width="11.85546875" style="13" customWidth="1"/>
    <col min="8" max="9" width="17.5703125" style="58" customWidth="1"/>
    <col min="10" max="10" width="4.140625" customWidth="1"/>
    <col min="22" max="22" width="11.5703125" customWidth="1"/>
    <col min="23" max="23" width="3.85546875" customWidth="1"/>
    <col min="24" max="24" width="10.85546875" customWidth="1"/>
    <col min="25" max="25" width="10.7109375" customWidth="1"/>
    <col min="26" max="26" width="12.5703125" customWidth="1"/>
    <col min="27" max="27" width="10.5703125" customWidth="1"/>
    <col min="28" max="28" width="8.7109375" customWidth="1"/>
    <col min="29" max="29" width="9.42578125" customWidth="1"/>
    <col min="30" max="30" width="8.7109375" customWidth="1"/>
    <col min="31" max="31" width="11.28515625" customWidth="1"/>
    <col min="32" max="32" width="10.140625" customWidth="1"/>
    <col min="33" max="33" width="10" customWidth="1"/>
    <col min="34" max="34" width="9.7109375" customWidth="1"/>
    <col min="35" max="35" width="14.28515625" customWidth="1"/>
    <col min="36" max="36" width="13.42578125" customWidth="1"/>
    <col min="37" max="37" width="17.28515625" customWidth="1"/>
    <col min="38" max="38" width="18.28515625" customWidth="1"/>
    <col min="39" max="39" width="11.7109375" customWidth="1"/>
    <col min="40" max="41" width="19.7109375" style="22" customWidth="1"/>
    <col min="42" max="42" width="9.140625" style="17"/>
    <col min="43" max="43" width="9.140625" style="14"/>
  </cols>
  <sheetData>
    <row r="1" spans="1:43" ht="12" customHeight="1" x14ac:dyDescent="0.25">
      <c r="A1" s="1" t="s">
        <v>0</v>
      </c>
      <c r="X1" s="145" t="s">
        <v>27</v>
      </c>
      <c r="Y1" s="145" t="s">
        <v>28</v>
      </c>
      <c r="Z1" s="145" t="s">
        <v>29</v>
      </c>
      <c r="AA1" s="145" t="s">
        <v>30</v>
      </c>
      <c r="AB1" s="145" t="s">
        <v>35</v>
      </c>
      <c r="AC1" s="145" t="s">
        <v>36</v>
      </c>
      <c r="AD1" s="145" t="s">
        <v>31</v>
      </c>
      <c r="AE1" s="145" t="s">
        <v>37</v>
      </c>
      <c r="AF1" s="145" t="s">
        <v>32</v>
      </c>
      <c r="AG1" s="145" t="s">
        <v>38</v>
      </c>
      <c r="AH1" s="145" t="s">
        <v>33</v>
      </c>
      <c r="AI1" s="144" t="s">
        <v>39</v>
      </c>
      <c r="AJ1" s="144" t="s">
        <v>40</v>
      </c>
      <c r="AK1" s="144" t="s">
        <v>41</v>
      </c>
      <c r="AL1" s="144" t="s">
        <v>42</v>
      </c>
      <c r="AM1" s="145" t="s">
        <v>34</v>
      </c>
      <c r="AN1" s="149" t="s">
        <v>44</v>
      </c>
      <c r="AO1" s="144" t="s">
        <v>460</v>
      </c>
      <c r="AP1" s="150" t="s">
        <v>43</v>
      </c>
      <c r="AQ1" s="148" t="s">
        <v>461</v>
      </c>
    </row>
    <row r="2" spans="1:43" ht="12" customHeight="1" x14ac:dyDescent="0.25">
      <c r="A2" s="140" t="s">
        <v>1</v>
      </c>
      <c r="B2" s="141"/>
      <c r="C2" s="141"/>
      <c r="D2" s="141"/>
      <c r="E2" s="141"/>
      <c r="F2" s="141"/>
      <c r="G2" s="141"/>
      <c r="H2" s="141"/>
      <c r="I2" s="141"/>
      <c r="J2" s="2"/>
      <c r="K2" s="3" t="s">
        <v>2</v>
      </c>
      <c r="L2" s="3" t="s">
        <v>2</v>
      </c>
      <c r="M2" s="3" t="s">
        <v>3</v>
      </c>
      <c r="N2" s="3" t="s">
        <v>2</v>
      </c>
      <c r="O2" s="3" t="s">
        <v>2</v>
      </c>
      <c r="P2" s="3" t="s">
        <v>2</v>
      </c>
      <c r="Q2" s="3" t="s">
        <v>4</v>
      </c>
      <c r="R2" s="3" t="s">
        <v>4</v>
      </c>
      <c r="S2" s="3" t="s">
        <v>5</v>
      </c>
      <c r="T2" s="3" t="s">
        <v>5</v>
      </c>
      <c r="U2" s="3" t="s">
        <v>6</v>
      </c>
      <c r="V2" s="3" t="s">
        <v>7</v>
      </c>
      <c r="W2" s="4"/>
      <c r="X2" s="145"/>
      <c r="Y2" s="145"/>
      <c r="Z2" s="145"/>
      <c r="AA2" s="145"/>
      <c r="AB2" s="145"/>
      <c r="AC2" s="145"/>
      <c r="AD2" s="145"/>
      <c r="AE2" s="145"/>
      <c r="AF2" s="145"/>
      <c r="AG2" s="145"/>
      <c r="AH2" s="145"/>
      <c r="AI2" s="144"/>
      <c r="AJ2" s="144"/>
      <c r="AK2" s="144"/>
      <c r="AL2" s="144"/>
      <c r="AM2" s="145"/>
      <c r="AN2" s="149"/>
      <c r="AO2" s="144"/>
      <c r="AP2" s="150"/>
      <c r="AQ2" s="148"/>
    </row>
    <row r="3" spans="1:43" ht="12" customHeight="1" x14ac:dyDescent="0.25">
      <c r="A3" s="56" t="s">
        <v>2</v>
      </c>
      <c r="B3" s="56" t="s">
        <v>8</v>
      </c>
      <c r="C3" s="56" t="s">
        <v>2</v>
      </c>
      <c r="D3" s="56" t="s">
        <v>257</v>
      </c>
      <c r="E3" s="56" t="s">
        <v>9</v>
      </c>
      <c r="F3" s="59" t="s">
        <v>266</v>
      </c>
      <c r="G3" s="19" t="s">
        <v>25</v>
      </c>
      <c r="H3" s="146" t="s">
        <v>269</v>
      </c>
      <c r="I3" s="142" t="s">
        <v>24</v>
      </c>
      <c r="J3" s="2"/>
      <c r="K3" s="3" t="s">
        <v>10</v>
      </c>
      <c r="L3" s="3" t="s">
        <v>9</v>
      </c>
      <c r="M3" s="3" t="s">
        <v>11</v>
      </c>
      <c r="N3" s="3" t="s">
        <v>12</v>
      </c>
      <c r="O3" s="3" t="s">
        <v>13</v>
      </c>
      <c r="P3" s="3" t="s">
        <v>14</v>
      </c>
      <c r="Q3" s="3" t="s">
        <v>12</v>
      </c>
      <c r="R3" s="3" t="s">
        <v>13</v>
      </c>
      <c r="S3" s="3" t="s">
        <v>12</v>
      </c>
      <c r="T3" s="3" t="s">
        <v>13</v>
      </c>
      <c r="U3" s="3" t="s">
        <v>15</v>
      </c>
      <c r="V3" s="3"/>
      <c r="W3" s="4"/>
      <c r="X3" s="145"/>
      <c r="Y3" s="145"/>
      <c r="Z3" s="145"/>
      <c r="AA3" s="145"/>
      <c r="AB3" s="145"/>
      <c r="AC3" s="145"/>
      <c r="AD3" s="145"/>
      <c r="AE3" s="145"/>
      <c r="AF3" s="145"/>
      <c r="AG3" s="145"/>
      <c r="AH3" s="145"/>
      <c r="AI3" s="144"/>
      <c r="AJ3" s="144"/>
      <c r="AK3" s="144"/>
      <c r="AL3" s="144"/>
      <c r="AM3" s="145"/>
      <c r="AN3" s="149"/>
      <c r="AO3" s="144"/>
      <c r="AP3" s="150"/>
      <c r="AQ3" s="148"/>
    </row>
    <row r="4" spans="1:43" ht="12" customHeight="1" x14ac:dyDescent="0.25">
      <c r="A4" s="57" t="s">
        <v>16</v>
      </c>
      <c r="B4" s="57" t="s">
        <v>16</v>
      </c>
      <c r="C4" s="57" t="s">
        <v>10</v>
      </c>
      <c r="D4" s="57" t="s">
        <v>258</v>
      </c>
      <c r="E4" s="57" t="s">
        <v>17</v>
      </c>
      <c r="F4" s="60" t="s">
        <v>23</v>
      </c>
      <c r="G4" s="20" t="s">
        <v>26</v>
      </c>
      <c r="H4" s="147"/>
      <c r="I4" s="143"/>
      <c r="J4" s="2"/>
      <c r="K4" s="5" t="s">
        <v>18</v>
      </c>
      <c r="L4" s="6" t="s">
        <v>19</v>
      </c>
      <c r="M4" s="6" t="s">
        <v>20</v>
      </c>
      <c r="N4" s="6" t="s">
        <v>21</v>
      </c>
      <c r="O4" s="6" t="s">
        <v>22</v>
      </c>
      <c r="P4" s="6" t="s">
        <v>22</v>
      </c>
      <c r="Q4" s="6" t="s">
        <v>21</v>
      </c>
      <c r="R4" s="6" t="s">
        <v>22</v>
      </c>
      <c r="S4" s="6" t="s">
        <v>21</v>
      </c>
      <c r="T4" s="6" t="s">
        <v>22</v>
      </c>
      <c r="U4" s="6" t="s">
        <v>21</v>
      </c>
      <c r="V4" s="6"/>
      <c r="W4" s="4"/>
      <c r="X4" s="145"/>
      <c r="Y4" s="145"/>
      <c r="Z4" s="145"/>
      <c r="AA4" s="145"/>
      <c r="AB4" s="145"/>
      <c r="AC4" s="145"/>
      <c r="AD4" s="145"/>
      <c r="AE4" s="145"/>
      <c r="AF4" s="145"/>
      <c r="AG4" s="145"/>
      <c r="AH4" s="145"/>
      <c r="AI4" s="144"/>
      <c r="AJ4" s="144"/>
      <c r="AK4" s="144"/>
      <c r="AL4" s="144"/>
      <c r="AM4" s="145"/>
      <c r="AN4" s="149"/>
      <c r="AO4" s="144"/>
      <c r="AP4" s="150"/>
      <c r="AQ4" s="148"/>
    </row>
    <row r="5" spans="1:43" ht="12" customHeight="1" x14ac:dyDescent="0.25">
      <c r="A5" s="14" t="s">
        <v>106</v>
      </c>
      <c r="B5" s="14">
        <v>401</v>
      </c>
      <c r="C5" s="14" t="s">
        <v>199</v>
      </c>
      <c r="D5" s="14" t="s">
        <v>53</v>
      </c>
      <c r="E5" s="14" t="s">
        <v>52</v>
      </c>
      <c r="F5" s="58">
        <v>89.533598312899997</v>
      </c>
      <c r="G5" s="13">
        <v>4.1806004344299996</v>
      </c>
      <c r="H5" s="13">
        <v>24.690309524500002</v>
      </c>
      <c r="I5" s="58">
        <v>70.710678100600006</v>
      </c>
      <c r="J5" s="2"/>
      <c r="K5" s="7" t="s">
        <v>199</v>
      </c>
      <c r="L5" s="7" t="str">
        <f t="shared" ref="L5:L68" si="0">IF(E5="AC - Asphalt","P",IF(E5="BST - bituminous surface","P",IF(E5="P - paved","P","N")))</f>
        <v>N</v>
      </c>
      <c r="M5" s="7" t="s">
        <v>216</v>
      </c>
      <c r="N5" s="7">
        <f>IF(G5&lt;0.3,0.3,G5)</f>
        <v>4.1806004344299996</v>
      </c>
      <c r="O5" s="15">
        <f>IF(F5&gt;140,140,F5)</f>
        <v>89.533598312899997</v>
      </c>
      <c r="P5" s="7">
        <f t="shared" ref="P5:P68" si="1">IF(D5="0 - not maintained",3.7,IF(D5="1 - Basic custodial care (closed)",3.7,IF(D5="2 - High clearance vehicles",3.7,IF(D5="3 - Suitable for passenger cars",5.5,IF(D5="4 - Moderate degree of user comfort",7.3,7.3)))))</f>
        <v>3.7</v>
      </c>
      <c r="Q5" s="7">
        <v>50</v>
      </c>
      <c r="R5" s="7">
        <f>IF(I5&lt;0.3,0.3,(IF((I5-0.3)&lt;P5*2,(I5-0.3),P5*2)))</f>
        <v>7.4</v>
      </c>
      <c r="S5" s="63">
        <f>H5</f>
        <v>24.690309524500002</v>
      </c>
      <c r="T5" s="7">
        <f>IF((I5-R5)&lt;0.3,0.3,IF(I5&gt;300,300,I5-R5))</f>
        <v>63.310678100600008</v>
      </c>
      <c r="U5" s="7">
        <f t="shared" ref="U5:U11" si="2">IF(L5="g",50,20)</f>
        <v>20</v>
      </c>
      <c r="V5" s="18" t="str">
        <f t="shared" ref="V5:V68" si="3">A5&amp;"-"&amp;B5</f>
        <v>03.1-401</v>
      </c>
      <c r="W5" s="4"/>
      <c r="X5" s="8">
        <v>1</v>
      </c>
      <c r="Y5" s="9" t="s">
        <v>271</v>
      </c>
      <c r="Z5" s="9" t="s">
        <v>272</v>
      </c>
      <c r="AA5" s="10">
        <v>4.1806004339999996</v>
      </c>
      <c r="AB5" s="10">
        <v>89.534000000000006</v>
      </c>
      <c r="AC5" s="10">
        <v>3.7</v>
      </c>
      <c r="AD5" s="10">
        <v>50</v>
      </c>
      <c r="AE5" s="10">
        <v>7.4</v>
      </c>
      <c r="AF5" s="10">
        <v>24.7</v>
      </c>
      <c r="AG5" s="10">
        <v>63.310678099999997</v>
      </c>
      <c r="AH5" s="10">
        <v>20</v>
      </c>
      <c r="AI5" s="10">
        <v>3</v>
      </c>
      <c r="AJ5" s="10">
        <v>1</v>
      </c>
      <c r="AK5" s="10">
        <v>209</v>
      </c>
      <c r="AL5" s="10">
        <v>53</v>
      </c>
      <c r="AM5" s="11" t="s">
        <v>282</v>
      </c>
      <c r="AN5" s="21">
        <f>F5/O5*AK5</f>
        <v>209</v>
      </c>
      <c r="AO5" s="21">
        <f>F5/O5*AL5</f>
        <v>53</v>
      </c>
      <c r="AQ5" s="14">
        <v>265</v>
      </c>
    </row>
    <row r="6" spans="1:43" ht="12" customHeight="1" x14ac:dyDescent="0.25">
      <c r="A6" s="14" t="s">
        <v>106</v>
      </c>
      <c r="B6" s="14">
        <v>401</v>
      </c>
      <c r="C6" s="14" t="s">
        <v>199</v>
      </c>
      <c r="D6" s="14" t="s">
        <v>53</v>
      </c>
      <c r="E6" s="14" t="s">
        <v>52</v>
      </c>
      <c r="F6" s="58">
        <v>239.992486474</v>
      </c>
      <c r="G6" s="13">
        <v>4.0190365463999997</v>
      </c>
      <c r="H6" s="13">
        <v>7.27835655212</v>
      </c>
      <c r="I6" s="58">
        <v>0</v>
      </c>
      <c r="J6" s="2"/>
      <c r="K6" s="7" t="s">
        <v>199</v>
      </c>
      <c r="L6" s="7" t="str">
        <f t="shared" si="0"/>
        <v>N</v>
      </c>
      <c r="M6" s="7" t="s">
        <v>216</v>
      </c>
      <c r="N6" s="7">
        <f t="shared" ref="N6:N69" si="4">IF(G6&lt;0.3,0.3,G6)</f>
        <v>4.0190365463999997</v>
      </c>
      <c r="O6" s="15">
        <f t="shared" ref="O6:O69" si="5">IF(F6&gt;140,140,F6)</f>
        <v>140</v>
      </c>
      <c r="P6" s="7">
        <f t="shared" si="1"/>
        <v>3.7</v>
      </c>
      <c r="Q6" s="7">
        <v>50</v>
      </c>
      <c r="R6" s="7">
        <f t="shared" ref="R6:R69" si="6">IF(I6&lt;0.3,0.3,(IF((I6-0.3)&lt;P6*2,(I6-0.3),P6*2)))</f>
        <v>0.3</v>
      </c>
      <c r="S6" s="63">
        <f t="shared" ref="S6:S69" si="7">H6</f>
        <v>7.27835655212</v>
      </c>
      <c r="T6" s="7">
        <f t="shared" ref="T6:T69" si="8">IF((I6-R6)&lt;0.3,0.3,IF(I6&gt;300,300,I6-R6))</f>
        <v>0.3</v>
      </c>
      <c r="U6" s="7">
        <f t="shared" si="2"/>
        <v>20</v>
      </c>
      <c r="V6" s="18" t="str">
        <f t="shared" si="3"/>
        <v>03.1-401</v>
      </c>
      <c r="W6" s="4"/>
      <c r="X6" s="8">
        <v>2</v>
      </c>
      <c r="Y6" s="9" t="s">
        <v>271</v>
      </c>
      <c r="Z6" s="9" t="s">
        <v>272</v>
      </c>
      <c r="AA6" s="10">
        <v>4.0190365459999997</v>
      </c>
      <c r="AB6" s="10">
        <v>140</v>
      </c>
      <c r="AC6" s="10">
        <v>3.7</v>
      </c>
      <c r="AD6" s="10">
        <v>50</v>
      </c>
      <c r="AE6" s="10">
        <v>0.3</v>
      </c>
      <c r="AF6" s="10">
        <v>7.3</v>
      </c>
      <c r="AG6" s="10">
        <v>0.3</v>
      </c>
      <c r="AH6" s="10">
        <v>20</v>
      </c>
      <c r="AI6" s="10">
        <v>27</v>
      </c>
      <c r="AJ6" s="10">
        <v>89</v>
      </c>
      <c r="AK6" s="10">
        <v>531</v>
      </c>
      <c r="AL6" s="10">
        <v>519</v>
      </c>
      <c r="AM6" s="11" t="s">
        <v>282</v>
      </c>
      <c r="AN6" s="21">
        <f t="shared" ref="AN6:AN69" si="9">F6/O6*AK6</f>
        <v>910.25721655495715</v>
      </c>
      <c r="AO6" s="21">
        <f t="shared" ref="AO6:AO69" si="10">F6/O6*AL6</f>
        <v>889.68643200004283</v>
      </c>
      <c r="AQ6" s="14">
        <v>263</v>
      </c>
    </row>
    <row r="7" spans="1:43" ht="12" customHeight="1" x14ac:dyDescent="0.25">
      <c r="A7" s="14" t="s">
        <v>106</v>
      </c>
      <c r="B7" s="14">
        <v>401</v>
      </c>
      <c r="C7" s="14" t="s">
        <v>199</v>
      </c>
      <c r="D7" s="14" t="s">
        <v>53</v>
      </c>
      <c r="E7" s="14" t="s">
        <v>52</v>
      </c>
      <c r="F7" s="58">
        <v>94.376216735499995</v>
      </c>
      <c r="G7" s="13">
        <v>8.2604481400700003</v>
      </c>
      <c r="H7" s="13">
        <v>2.6675605773900002</v>
      </c>
      <c r="I7" s="58">
        <v>0</v>
      </c>
      <c r="J7" s="2"/>
      <c r="K7" s="7" t="s">
        <v>199</v>
      </c>
      <c r="L7" s="7" t="str">
        <f t="shared" si="0"/>
        <v>N</v>
      </c>
      <c r="M7" s="7" t="s">
        <v>216</v>
      </c>
      <c r="N7" s="7">
        <f t="shared" si="4"/>
        <v>8.2604481400700003</v>
      </c>
      <c r="O7" s="15">
        <f t="shared" si="5"/>
        <v>94.376216735499995</v>
      </c>
      <c r="P7" s="7">
        <f t="shared" si="1"/>
        <v>3.7</v>
      </c>
      <c r="Q7" s="7">
        <v>50</v>
      </c>
      <c r="R7" s="7">
        <f t="shared" si="6"/>
        <v>0.3</v>
      </c>
      <c r="S7" s="63">
        <f t="shared" si="7"/>
        <v>2.6675605773900002</v>
      </c>
      <c r="T7" s="7">
        <f t="shared" si="8"/>
        <v>0.3</v>
      </c>
      <c r="U7" s="7">
        <f t="shared" si="2"/>
        <v>20</v>
      </c>
      <c r="V7" s="18" t="str">
        <f t="shared" si="3"/>
        <v>03.1-401</v>
      </c>
      <c r="W7" s="4"/>
      <c r="X7" s="8">
        <v>3</v>
      </c>
      <c r="Y7" s="9" t="s">
        <v>271</v>
      </c>
      <c r="Z7" s="9" t="s">
        <v>272</v>
      </c>
      <c r="AA7" s="10">
        <v>8.2604481399999994</v>
      </c>
      <c r="AB7" s="10">
        <v>94.376000000000005</v>
      </c>
      <c r="AC7" s="10">
        <v>3.7</v>
      </c>
      <c r="AD7" s="10">
        <v>50</v>
      </c>
      <c r="AE7" s="10">
        <v>0.3</v>
      </c>
      <c r="AF7" s="10">
        <v>2.7</v>
      </c>
      <c r="AG7" s="10">
        <v>0.3</v>
      </c>
      <c r="AH7" s="10">
        <v>20</v>
      </c>
      <c r="AI7" s="10">
        <v>30</v>
      </c>
      <c r="AJ7" s="10">
        <v>88</v>
      </c>
      <c r="AK7" s="10">
        <v>776</v>
      </c>
      <c r="AL7" s="10">
        <v>686</v>
      </c>
      <c r="AM7" s="11" t="s">
        <v>282</v>
      </c>
      <c r="AN7" s="21">
        <f t="shared" si="9"/>
        <v>776</v>
      </c>
      <c r="AO7" s="21">
        <f t="shared" si="10"/>
        <v>686</v>
      </c>
      <c r="AQ7" s="14">
        <v>262</v>
      </c>
    </row>
    <row r="8" spans="1:43" ht="12" customHeight="1" x14ac:dyDescent="0.25">
      <c r="A8" s="14" t="s">
        <v>106</v>
      </c>
      <c r="B8" s="14">
        <v>401</v>
      </c>
      <c r="C8" s="14" t="s">
        <v>199</v>
      </c>
      <c r="D8" s="14" t="s">
        <v>53</v>
      </c>
      <c r="E8" s="14" t="s">
        <v>52</v>
      </c>
      <c r="F8" s="58">
        <v>283.224618738</v>
      </c>
      <c r="G8" s="13">
        <v>7.7967789517700004</v>
      </c>
      <c r="H8" s="13">
        <v>11.535050392200001</v>
      </c>
      <c r="I8" s="58">
        <v>14.142135620099999</v>
      </c>
      <c r="J8" s="2"/>
      <c r="K8" s="7" t="s">
        <v>199</v>
      </c>
      <c r="L8" s="7" t="str">
        <f t="shared" si="0"/>
        <v>N</v>
      </c>
      <c r="M8" s="7" t="s">
        <v>216</v>
      </c>
      <c r="N8" s="7">
        <f t="shared" si="4"/>
        <v>7.7967789517700004</v>
      </c>
      <c r="O8" s="15">
        <f t="shared" si="5"/>
        <v>140</v>
      </c>
      <c r="P8" s="7">
        <f t="shared" si="1"/>
        <v>3.7</v>
      </c>
      <c r="Q8" s="7">
        <v>50</v>
      </c>
      <c r="R8" s="7">
        <f t="shared" si="6"/>
        <v>7.4</v>
      </c>
      <c r="S8" s="63">
        <f t="shared" si="7"/>
        <v>11.535050392200001</v>
      </c>
      <c r="T8" s="7">
        <f t="shared" si="8"/>
        <v>6.7421356200999991</v>
      </c>
      <c r="U8" s="7">
        <f t="shared" si="2"/>
        <v>20</v>
      </c>
      <c r="V8" s="18" t="str">
        <f t="shared" si="3"/>
        <v>03.1-401</v>
      </c>
      <c r="W8" s="4"/>
      <c r="X8" s="8">
        <v>4</v>
      </c>
      <c r="Y8" s="9" t="s">
        <v>271</v>
      </c>
      <c r="Z8" s="9" t="s">
        <v>272</v>
      </c>
      <c r="AA8" s="10">
        <v>7.7967789520000004</v>
      </c>
      <c r="AB8" s="10">
        <v>140</v>
      </c>
      <c r="AC8" s="10">
        <v>3.7</v>
      </c>
      <c r="AD8" s="10">
        <v>50</v>
      </c>
      <c r="AE8" s="10">
        <v>7.4</v>
      </c>
      <c r="AF8" s="10">
        <v>11.5</v>
      </c>
      <c r="AG8" s="10">
        <v>6.74213562</v>
      </c>
      <c r="AH8" s="10">
        <v>20</v>
      </c>
      <c r="AI8" s="10">
        <v>16</v>
      </c>
      <c r="AJ8" s="10">
        <v>43</v>
      </c>
      <c r="AK8" s="12">
        <v>1672</v>
      </c>
      <c r="AL8" s="10">
        <v>661</v>
      </c>
      <c r="AM8" s="11" t="s">
        <v>282</v>
      </c>
      <c r="AN8" s="21">
        <f t="shared" si="9"/>
        <v>3382.5111609281139</v>
      </c>
      <c r="AO8" s="21">
        <f t="shared" si="10"/>
        <v>1337.2248070415569</v>
      </c>
      <c r="AQ8" s="14">
        <v>264</v>
      </c>
    </row>
    <row r="9" spans="1:43" ht="12" customHeight="1" x14ac:dyDescent="0.25">
      <c r="A9" s="14" t="s">
        <v>107</v>
      </c>
      <c r="B9" s="14">
        <v>402</v>
      </c>
      <c r="C9" s="14" t="s">
        <v>199</v>
      </c>
      <c r="D9" s="14" t="s">
        <v>53</v>
      </c>
      <c r="E9" s="14" t="s">
        <v>52</v>
      </c>
      <c r="F9" s="58">
        <v>62.564263773900002</v>
      </c>
      <c r="G9" s="13">
        <v>1.1308684659999999</v>
      </c>
      <c r="H9" s="13">
        <v>4.82565069199</v>
      </c>
      <c r="I9" s="58">
        <v>0</v>
      </c>
      <c r="J9" s="2"/>
      <c r="K9" s="7" t="s">
        <v>199</v>
      </c>
      <c r="L9" s="7" t="str">
        <f t="shared" si="0"/>
        <v>N</v>
      </c>
      <c r="M9" s="7" t="s">
        <v>216</v>
      </c>
      <c r="N9" s="7">
        <f t="shared" si="4"/>
        <v>1.1308684659999999</v>
      </c>
      <c r="O9" s="15">
        <f t="shared" si="5"/>
        <v>62.564263773900002</v>
      </c>
      <c r="P9" s="7">
        <f t="shared" si="1"/>
        <v>3.7</v>
      </c>
      <c r="Q9" s="7">
        <v>50</v>
      </c>
      <c r="R9" s="7">
        <f t="shared" si="6"/>
        <v>0.3</v>
      </c>
      <c r="S9" s="63">
        <f t="shared" si="7"/>
        <v>4.82565069199</v>
      </c>
      <c r="T9" s="7">
        <f t="shared" si="8"/>
        <v>0.3</v>
      </c>
      <c r="U9" s="7">
        <f t="shared" si="2"/>
        <v>20</v>
      </c>
      <c r="V9" s="18" t="str">
        <f t="shared" si="3"/>
        <v>03.2-402</v>
      </c>
      <c r="W9" s="4"/>
      <c r="X9" s="8">
        <v>5</v>
      </c>
      <c r="Y9" s="9" t="s">
        <v>271</v>
      </c>
      <c r="Z9" s="9" t="s">
        <v>272</v>
      </c>
      <c r="AA9" s="10">
        <v>1.1308684659999999</v>
      </c>
      <c r="AB9" s="10">
        <v>62.564</v>
      </c>
      <c r="AC9" s="10">
        <v>3.7</v>
      </c>
      <c r="AD9" s="10">
        <v>50</v>
      </c>
      <c r="AE9" s="10">
        <v>0.3</v>
      </c>
      <c r="AF9" s="10">
        <v>4.8</v>
      </c>
      <c r="AG9" s="10">
        <v>0.3</v>
      </c>
      <c r="AH9" s="10">
        <v>20</v>
      </c>
      <c r="AI9" s="10">
        <v>26</v>
      </c>
      <c r="AJ9" s="10">
        <v>81</v>
      </c>
      <c r="AK9" s="10">
        <v>20</v>
      </c>
      <c r="AL9" s="10">
        <v>21</v>
      </c>
      <c r="AM9" s="11" t="s">
        <v>283</v>
      </c>
      <c r="AN9" s="21">
        <f t="shared" si="9"/>
        <v>20</v>
      </c>
      <c r="AO9" s="21">
        <f t="shared" si="10"/>
        <v>21</v>
      </c>
      <c r="AQ9" s="14">
        <v>270</v>
      </c>
    </row>
    <row r="10" spans="1:43" ht="12" customHeight="1" x14ac:dyDescent="0.25">
      <c r="A10" s="14" t="s">
        <v>107</v>
      </c>
      <c r="B10" s="14">
        <v>402</v>
      </c>
      <c r="C10" s="14" t="s">
        <v>199</v>
      </c>
      <c r="D10" s="14" t="s">
        <v>53</v>
      </c>
      <c r="E10" s="14" t="s">
        <v>52</v>
      </c>
      <c r="F10" s="58">
        <v>251.88134274999999</v>
      </c>
      <c r="G10" s="13">
        <v>6.3728427777499999</v>
      </c>
      <c r="H10" s="13">
        <v>0.317629873753</v>
      </c>
      <c r="I10" s="58">
        <v>0</v>
      </c>
      <c r="J10" s="2"/>
      <c r="K10" s="7" t="s">
        <v>199</v>
      </c>
      <c r="L10" s="7" t="str">
        <f t="shared" si="0"/>
        <v>N</v>
      </c>
      <c r="M10" s="7" t="s">
        <v>216</v>
      </c>
      <c r="N10" s="7">
        <f t="shared" si="4"/>
        <v>6.3728427777499999</v>
      </c>
      <c r="O10" s="15">
        <f t="shared" si="5"/>
        <v>140</v>
      </c>
      <c r="P10" s="7">
        <f t="shared" si="1"/>
        <v>3.7</v>
      </c>
      <c r="Q10" s="7">
        <v>50</v>
      </c>
      <c r="R10" s="7">
        <f t="shared" si="6"/>
        <v>0.3</v>
      </c>
      <c r="S10" s="63">
        <f t="shared" si="7"/>
        <v>0.317629873753</v>
      </c>
      <c r="T10" s="7">
        <f t="shared" si="8"/>
        <v>0.3</v>
      </c>
      <c r="U10" s="7">
        <f t="shared" si="2"/>
        <v>20</v>
      </c>
      <c r="V10" s="18" t="str">
        <f t="shared" si="3"/>
        <v>03.2-402</v>
      </c>
      <c r="W10" s="4"/>
      <c r="X10" s="8">
        <v>6</v>
      </c>
      <c r="Y10" s="9" t="s">
        <v>271</v>
      </c>
      <c r="Z10" s="9" t="s">
        <v>272</v>
      </c>
      <c r="AA10" s="10">
        <v>6.3728427779999999</v>
      </c>
      <c r="AB10" s="10">
        <v>140</v>
      </c>
      <c r="AC10" s="10">
        <v>3.7</v>
      </c>
      <c r="AD10" s="10">
        <v>50</v>
      </c>
      <c r="AE10" s="10">
        <v>0.3</v>
      </c>
      <c r="AF10" s="10">
        <v>0.3</v>
      </c>
      <c r="AG10" s="10">
        <v>0.3</v>
      </c>
      <c r="AH10" s="10">
        <v>20</v>
      </c>
      <c r="AI10" s="10">
        <v>28</v>
      </c>
      <c r="AJ10" s="10">
        <v>90</v>
      </c>
      <c r="AK10" s="10">
        <v>960</v>
      </c>
      <c r="AL10" s="10">
        <v>851</v>
      </c>
      <c r="AM10" s="11" t="s">
        <v>283</v>
      </c>
      <c r="AN10" s="21">
        <f t="shared" si="9"/>
        <v>1727.1863502857141</v>
      </c>
      <c r="AO10" s="21">
        <f t="shared" si="10"/>
        <v>1531.078733430357</v>
      </c>
      <c r="AQ10" s="14">
        <v>268</v>
      </c>
    </row>
    <row r="11" spans="1:43" ht="12" customHeight="1" x14ac:dyDescent="0.25">
      <c r="A11" s="14" t="s">
        <v>107</v>
      </c>
      <c r="B11" s="14">
        <v>402</v>
      </c>
      <c r="C11" s="14" t="s">
        <v>199</v>
      </c>
      <c r="D11" s="14" t="s">
        <v>53</v>
      </c>
      <c r="E11" s="14" t="s">
        <v>52</v>
      </c>
      <c r="F11" s="58">
        <v>68.1077468684</v>
      </c>
      <c r="G11" s="13">
        <v>3.52476020779</v>
      </c>
      <c r="H11" s="13">
        <v>4.82565069199</v>
      </c>
      <c r="I11" s="58">
        <v>0</v>
      </c>
      <c r="J11" s="2"/>
      <c r="K11" s="7" t="s">
        <v>199</v>
      </c>
      <c r="L11" s="7" t="str">
        <f t="shared" si="0"/>
        <v>N</v>
      </c>
      <c r="M11" s="7" t="s">
        <v>216</v>
      </c>
      <c r="N11" s="7">
        <f t="shared" si="4"/>
        <v>3.52476020779</v>
      </c>
      <c r="O11" s="15">
        <f t="shared" si="5"/>
        <v>68.1077468684</v>
      </c>
      <c r="P11" s="7">
        <f t="shared" si="1"/>
        <v>3.7</v>
      </c>
      <c r="Q11" s="7">
        <v>50</v>
      </c>
      <c r="R11" s="7">
        <f t="shared" si="6"/>
        <v>0.3</v>
      </c>
      <c r="S11" s="63">
        <f t="shared" si="7"/>
        <v>4.82565069199</v>
      </c>
      <c r="T11" s="7">
        <f t="shared" si="8"/>
        <v>0.3</v>
      </c>
      <c r="U11" s="7">
        <f t="shared" si="2"/>
        <v>20</v>
      </c>
      <c r="V11" s="18" t="str">
        <f t="shared" si="3"/>
        <v>03.2-402</v>
      </c>
      <c r="W11" s="4"/>
      <c r="X11" s="8">
        <v>7</v>
      </c>
      <c r="Y11" s="9" t="s">
        <v>271</v>
      </c>
      <c r="Z11" s="9" t="s">
        <v>272</v>
      </c>
      <c r="AA11" s="10">
        <v>3.524760208</v>
      </c>
      <c r="AB11" s="10">
        <v>68.108000000000004</v>
      </c>
      <c r="AC11" s="10">
        <v>3.7</v>
      </c>
      <c r="AD11" s="10">
        <v>50</v>
      </c>
      <c r="AE11" s="10">
        <v>0.3</v>
      </c>
      <c r="AF11" s="10">
        <v>4.8</v>
      </c>
      <c r="AG11" s="10">
        <v>0.3</v>
      </c>
      <c r="AH11" s="10">
        <v>20</v>
      </c>
      <c r="AI11" s="10">
        <v>28</v>
      </c>
      <c r="AJ11" s="10">
        <v>83</v>
      </c>
      <c r="AK11" s="10">
        <v>102</v>
      </c>
      <c r="AL11" s="10">
        <v>99</v>
      </c>
      <c r="AM11" s="11" t="s">
        <v>283</v>
      </c>
      <c r="AN11" s="21">
        <f t="shared" si="9"/>
        <v>102</v>
      </c>
      <c r="AO11" s="21">
        <f t="shared" si="10"/>
        <v>99</v>
      </c>
      <c r="AQ11" s="14">
        <v>269</v>
      </c>
    </row>
    <row r="12" spans="1:43" ht="12" customHeight="1" x14ac:dyDescent="0.25">
      <c r="A12" s="14" t="s">
        <v>107</v>
      </c>
      <c r="B12" s="14">
        <v>402</v>
      </c>
      <c r="C12" s="14" t="s">
        <v>199</v>
      </c>
      <c r="D12" s="14" t="s">
        <v>53</v>
      </c>
      <c r="E12" s="14" t="s">
        <v>52</v>
      </c>
      <c r="F12" s="58">
        <v>87.259141695799997</v>
      </c>
      <c r="G12" s="13">
        <v>3.3324152214499998</v>
      </c>
      <c r="H12" s="13">
        <v>1.69280850887</v>
      </c>
      <c r="I12" s="58">
        <v>0</v>
      </c>
      <c r="J12" s="2"/>
      <c r="K12" s="7" t="s">
        <v>199</v>
      </c>
      <c r="L12" s="7" t="str">
        <f t="shared" si="0"/>
        <v>N</v>
      </c>
      <c r="M12" s="7" t="s">
        <v>216</v>
      </c>
      <c r="N12" s="7">
        <f t="shared" si="4"/>
        <v>3.3324152214499998</v>
      </c>
      <c r="O12" s="15">
        <f t="shared" si="5"/>
        <v>87.259141695799997</v>
      </c>
      <c r="P12" s="7">
        <f t="shared" si="1"/>
        <v>3.7</v>
      </c>
      <c r="Q12" s="7">
        <v>50</v>
      </c>
      <c r="R12" s="7">
        <f t="shared" si="6"/>
        <v>0.3</v>
      </c>
      <c r="S12" s="63">
        <f t="shared" si="7"/>
        <v>1.69280850887</v>
      </c>
      <c r="T12" s="7">
        <f t="shared" si="8"/>
        <v>0.3</v>
      </c>
      <c r="U12" s="7">
        <f t="shared" ref="U12:U69" si="11">IF(L12="g",50,20)</f>
        <v>20</v>
      </c>
      <c r="V12" s="18" t="str">
        <f t="shared" si="3"/>
        <v>03.2-402</v>
      </c>
      <c r="W12" s="4"/>
      <c r="X12" s="8">
        <v>8</v>
      </c>
      <c r="Y12" s="9" t="s">
        <v>271</v>
      </c>
      <c r="Z12" s="9" t="s">
        <v>272</v>
      </c>
      <c r="AA12" s="10">
        <v>3.3324152210000002</v>
      </c>
      <c r="AB12" s="10">
        <v>87.259</v>
      </c>
      <c r="AC12" s="10">
        <v>3.7</v>
      </c>
      <c r="AD12" s="10">
        <v>50</v>
      </c>
      <c r="AE12" s="10">
        <v>0.3</v>
      </c>
      <c r="AF12" s="10">
        <v>1.7</v>
      </c>
      <c r="AG12" s="10">
        <v>0.3</v>
      </c>
      <c r="AH12" s="10">
        <v>20</v>
      </c>
      <c r="AI12" s="10">
        <v>27</v>
      </c>
      <c r="AJ12" s="10">
        <v>86</v>
      </c>
      <c r="AK12" s="10">
        <v>91</v>
      </c>
      <c r="AL12" s="10">
        <v>87</v>
      </c>
      <c r="AM12" s="11" t="s">
        <v>283</v>
      </c>
      <c r="AN12" s="21">
        <f t="shared" si="9"/>
        <v>91</v>
      </c>
      <c r="AO12" s="21">
        <f t="shared" si="10"/>
        <v>87</v>
      </c>
      <c r="AQ12" s="14">
        <v>271</v>
      </c>
    </row>
    <row r="13" spans="1:43" ht="12" customHeight="1" x14ac:dyDescent="0.25">
      <c r="A13" s="14" t="s">
        <v>107</v>
      </c>
      <c r="B13" s="14">
        <v>402</v>
      </c>
      <c r="C13" s="14" t="s">
        <v>199</v>
      </c>
      <c r="D13" s="14" t="s">
        <v>53</v>
      </c>
      <c r="E13" s="14" t="s">
        <v>52</v>
      </c>
      <c r="F13" s="58">
        <v>90.017593421200004</v>
      </c>
      <c r="G13" s="13">
        <v>1.31810171201</v>
      </c>
      <c r="H13" s="13">
        <v>1.69280850887</v>
      </c>
      <c r="I13" s="58">
        <v>0</v>
      </c>
      <c r="J13" s="2"/>
      <c r="K13" s="7" t="s">
        <v>199</v>
      </c>
      <c r="L13" s="7" t="str">
        <f t="shared" si="0"/>
        <v>N</v>
      </c>
      <c r="M13" s="7" t="s">
        <v>216</v>
      </c>
      <c r="N13" s="7">
        <f t="shared" si="4"/>
        <v>1.31810171201</v>
      </c>
      <c r="O13" s="15">
        <f t="shared" si="5"/>
        <v>90.017593421200004</v>
      </c>
      <c r="P13" s="7">
        <f t="shared" si="1"/>
        <v>3.7</v>
      </c>
      <c r="Q13" s="7">
        <v>50</v>
      </c>
      <c r="R13" s="7">
        <f t="shared" si="6"/>
        <v>0.3</v>
      </c>
      <c r="S13" s="63">
        <f t="shared" si="7"/>
        <v>1.69280850887</v>
      </c>
      <c r="T13" s="7">
        <f t="shared" si="8"/>
        <v>0.3</v>
      </c>
      <c r="U13" s="7">
        <f t="shared" si="11"/>
        <v>20</v>
      </c>
      <c r="V13" s="18" t="str">
        <f t="shared" si="3"/>
        <v>03.2-402</v>
      </c>
      <c r="W13" s="4"/>
      <c r="X13" s="8">
        <v>9</v>
      </c>
      <c r="Y13" s="9" t="s">
        <v>271</v>
      </c>
      <c r="Z13" s="9" t="s">
        <v>272</v>
      </c>
      <c r="AA13" s="10">
        <v>1.318101712</v>
      </c>
      <c r="AB13" s="10">
        <v>90.018000000000001</v>
      </c>
      <c r="AC13" s="10">
        <v>3.7</v>
      </c>
      <c r="AD13" s="10">
        <v>50</v>
      </c>
      <c r="AE13" s="10">
        <v>0.3</v>
      </c>
      <c r="AF13" s="10">
        <v>1.7</v>
      </c>
      <c r="AG13" s="10">
        <v>0.3</v>
      </c>
      <c r="AH13" s="10">
        <v>20</v>
      </c>
      <c r="AI13" s="10">
        <v>26</v>
      </c>
      <c r="AJ13" s="10">
        <v>85</v>
      </c>
      <c r="AK13" s="10">
        <v>27</v>
      </c>
      <c r="AL13" s="10">
        <v>27</v>
      </c>
      <c r="AM13" s="11" t="s">
        <v>283</v>
      </c>
      <c r="AN13" s="21">
        <f t="shared" si="9"/>
        <v>27</v>
      </c>
      <c r="AO13" s="21">
        <f t="shared" si="10"/>
        <v>27</v>
      </c>
      <c r="AQ13" s="14">
        <v>272</v>
      </c>
    </row>
    <row r="14" spans="1:43" ht="12" customHeight="1" x14ac:dyDescent="0.25">
      <c r="A14" s="14" t="s">
        <v>108</v>
      </c>
      <c r="B14" s="14">
        <v>403</v>
      </c>
      <c r="C14" s="14" t="s">
        <v>199</v>
      </c>
      <c r="D14" s="14" t="s">
        <v>53</v>
      </c>
      <c r="E14" s="14" t="s">
        <v>52</v>
      </c>
      <c r="F14" s="58">
        <v>86.966134405399998</v>
      </c>
      <c r="G14" s="13">
        <v>3.9351423785400002</v>
      </c>
      <c r="H14" s="13">
        <v>6.8409142494199999</v>
      </c>
      <c r="I14" s="58">
        <v>163.137084961</v>
      </c>
      <c r="J14" s="2"/>
      <c r="K14" s="7" t="s">
        <v>199</v>
      </c>
      <c r="L14" s="7" t="str">
        <f t="shared" si="0"/>
        <v>N</v>
      </c>
      <c r="M14" s="7" t="s">
        <v>216</v>
      </c>
      <c r="N14" s="7">
        <f t="shared" si="4"/>
        <v>3.9351423785400002</v>
      </c>
      <c r="O14" s="15">
        <f t="shared" si="5"/>
        <v>86.966134405399998</v>
      </c>
      <c r="P14" s="7">
        <f t="shared" si="1"/>
        <v>3.7</v>
      </c>
      <c r="Q14" s="7">
        <v>50</v>
      </c>
      <c r="R14" s="7">
        <f t="shared" si="6"/>
        <v>7.4</v>
      </c>
      <c r="S14" s="63">
        <f t="shared" si="7"/>
        <v>6.8409142494199999</v>
      </c>
      <c r="T14" s="7">
        <f t="shared" si="8"/>
        <v>155.73708496099999</v>
      </c>
      <c r="U14" s="7">
        <f t="shared" si="11"/>
        <v>20</v>
      </c>
      <c r="V14" s="18" t="str">
        <f t="shared" si="3"/>
        <v>03.2A-403</v>
      </c>
      <c r="W14" s="4"/>
      <c r="X14" s="8">
        <v>10</v>
      </c>
      <c r="Y14" s="9" t="s">
        <v>271</v>
      </c>
      <c r="Z14" s="9" t="s">
        <v>272</v>
      </c>
      <c r="AA14" s="10">
        <v>3.9351423790000002</v>
      </c>
      <c r="AB14" s="10">
        <v>86.965999999999994</v>
      </c>
      <c r="AC14" s="10">
        <v>3.7</v>
      </c>
      <c r="AD14" s="10">
        <v>50</v>
      </c>
      <c r="AE14" s="10">
        <v>7.4</v>
      </c>
      <c r="AF14" s="10">
        <v>6.8</v>
      </c>
      <c r="AG14" s="10">
        <v>155.73708500000001</v>
      </c>
      <c r="AH14" s="10">
        <v>20</v>
      </c>
      <c r="AI14" s="10">
        <v>0</v>
      </c>
      <c r="AJ14" s="10">
        <v>0</v>
      </c>
      <c r="AK14" s="10">
        <v>205</v>
      </c>
      <c r="AL14" s="10">
        <v>1</v>
      </c>
      <c r="AM14" s="11" t="s">
        <v>284</v>
      </c>
      <c r="AN14" s="21">
        <f t="shared" si="9"/>
        <v>205</v>
      </c>
      <c r="AO14" s="21">
        <f t="shared" si="10"/>
        <v>1</v>
      </c>
      <c r="AQ14" s="14">
        <v>456</v>
      </c>
    </row>
    <row r="15" spans="1:43" ht="12" customHeight="1" x14ac:dyDescent="0.25">
      <c r="A15" s="14" t="s">
        <v>108</v>
      </c>
      <c r="B15" s="14">
        <v>403</v>
      </c>
      <c r="C15" s="14" t="s">
        <v>199</v>
      </c>
      <c r="D15" s="14" t="s">
        <v>53</v>
      </c>
      <c r="E15" s="14" t="s">
        <v>52</v>
      </c>
      <c r="F15" s="58">
        <v>123.088814712</v>
      </c>
      <c r="G15" s="13">
        <v>2.2195807688900002</v>
      </c>
      <c r="H15" s="13">
        <v>6.52180957794</v>
      </c>
      <c r="I15" s="58">
        <v>30</v>
      </c>
      <c r="J15" s="2"/>
      <c r="K15" s="7" t="s">
        <v>199</v>
      </c>
      <c r="L15" s="7" t="str">
        <f t="shared" si="0"/>
        <v>N</v>
      </c>
      <c r="M15" s="7" t="s">
        <v>216</v>
      </c>
      <c r="N15" s="7">
        <f t="shared" si="4"/>
        <v>2.2195807688900002</v>
      </c>
      <c r="O15" s="15">
        <f t="shared" si="5"/>
        <v>123.088814712</v>
      </c>
      <c r="P15" s="7">
        <f t="shared" si="1"/>
        <v>3.7</v>
      </c>
      <c r="Q15" s="7">
        <v>50</v>
      </c>
      <c r="R15" s="7">
        <f t="shared" si="6"/>
        <v>7.4</v>
      </c>
      <c r="S15" s="63">
        <f t="shared" si="7"/>
        <v>6.52180957794</v>
      </c>
      <c r="T15" s="7">
        <f t="shared" si="8"/>
        <v>22.6</v>
      </c>
      <c r="U15" s="7">
        <f t="shared" si="11"/>
        <v>20</v>
      </c>
      <c r="V15" s="18" t="str">
        <f t="shared" si="3"/>
        <v>03.2A-403</v>
      </c>
      <c r="W15" s="4"/>
      <c r="X15" s="8">
        <v>11</v>
      </c>
      <c r="Y15" s="9" t="s">
        <v>271</v>
      </c>
      <c r="Z15" s="9" t="s">
        <v>272</v>
      </c>
      <c r="AA15" s="10">
        <v>2.2195807689999998</v>
      </c>
      <c r="AB15" s="10">
        <v>123.089</v>
      </c>
      <c r="AC15" s="10">
        <v>3.7</v>
      </c>
      <c r="AD15" s="10">
        <v>50</v>
      </c>
      <c r="AE15" s="10">
        <v>7.4</v>
      </c>
      <c r="AF15" s="10">
        <v>6.5</v>
      </c>
      <c r="AG15" s="10">
        <v>22.6</v>
      </c>
      <c r="AH15" s="10">
        <v>20</v>
      </c>
      <c r="AI15" s="10">
        <v>6</v>
      </c>
      <c r="AJ15" s="10">
        <v>15</v>
      </c>
      <c r="AK15" s="10">
        <v>108</v>
      </c>
      <c r="AL15" s="10">
        <v>86</v>
      </c>
      <c r="AM15" s="11" t="s">
        <v>284</v>
      </c>
      <c r="AN15" s="21">
        <f t="shared" si="9"/>
        <v>108</v>
      </c>
      <c r="AO15" s="21">
        <f t="shared" si="10"/>
        <v>86</v>
      </c>
      <c r="AQ15" s="14">
        <v>460</v>
      </c>
    </row>
    <row r="16" spans="1:43" ht="12" customHeight="1" x14ac:dyDescent="0.25">
      <c r="A16" s="14" t="s">
        <v>108</v>
      </c>
      <c r="B16" s="14">
        <v>403</v>
      </c>
      <c r="C16" s="14" t="s">
        <v>199</v>
      </c>
      <c r="D16" s="14" t="s">
        <v>53</v>
      </c>
      <c r="E16" s="14" t="s">
        <v>52</v>
      </c>
      <c r="F16" s="58">
        <v>51.890700473800003</v>
      </c>
      <c r="G16" s="13">
        <v>1.3830057282899999</v>
      </c>
      <c r="H16" s="13">
        <v>10.8196277618</v>
      </c>
      <c r="I16" s="58">
        <v>136.56854247999999</v>
      </c>
      <c r="J16" s="2"/>
      <c r="K16" s="7" t="s">
        <v>199</v>
      </c>
      <c r="L16" s="7" t="str">
        <f t="shared" si="0"/>
        <v>N</v>
      </c>
      <c r="M16" s="7" t="s">
        <v>216</v>
      </c>
      <c r="N16" s="7">
        <f t="shared" si="4"/>
        <v>1.3830057282899999</v>
      </c>
      <c r="O16" s="15">
        <f t="shared" si="5"/>
        <v>51.890700473800003</v>
      </c>
      <c r="P16" s="7">
        <f t="shared" si="1"/>
        <v>3.7</v>
      </c>
      <c r="Q16" s="7">
        <v>50</v>
      </c>
      <c r="R16" s="7">
        <f t="shared" si="6"/>
        <v>7.4</v>
      </c>
      <c r="S16" s="63">
        <f t="shared" si="7"/>
        <v>10.8196277618</v>
      </c>
      <c r="T16" s="7">
        <f t="shared" si="8"/>
        <v>129.16854247999999</v>
      </c>
      <c r="U16" s="7">
        <f t="shared" si="11"/>
        <v>20</v>
      </c>
      <c r="V16" s="18" t="str">
        <f t="shared" si="3"/>
        <v>03.2A-403</v>
      </c>
      <c r="W16" s="4"/>
      <c r="X16" s="8">
        <v>12</v>
      </c>
      <c r="Y16" s="9" t="s">
        <v>271</v>
      </c>
      <c r="Z16" s="9" t="s">
        <v>272</v>
      </c>
      <c r="AA16" s="10">
        <v>1.3830057280000001</v>
      </c>
      <c r="AB16" s="10">
        <v>51.890999999999998</v>
      </c>
      <c r="AC16" s="10">
        <v>3.7</v>
      </c>
      <c r="AD16" s="10">
        <v>50</v>
      </c>
      <c r="AE16" s="10">
        <v>7.4</v>
      </c>
      <c r="AF16" s="10">
        <v>10.8</v>
      </c>
      <c r="AG16" s="10">
        <v>129.1685425</v>
      </c>
      <c r="AH16" s="10">
        <v>20</v>
      </c>
      <c r="AI16" s="10">
        <v>0</v>
      </c>
      <c r="AJ16" s="10">
        <v>0</v>
      </c>
      <c r="AK16" s="10">
        <v>17</v>
      </c>
      <c r="AL16" s="10">
        <v>1</v>
      </c>
      <c r="AM16" s="11" t="s">
        <v>284</v>
      </c>
      <c r="AN16" s="21">
        <f t="shared" si="9"/>
        <v>17</v>
      </c>
      <c r="AO16" s="21">
        <f t="shared" si="10"/>
        <v>1</v>
      </c>
      <c r="AQ16" s="14">
        <v>455</v>
      </c>
    </row>
    <row r="17" spans="1:43" ht="12" customHeight="1" x14ac:dyDescent="0.25">
      <c r="A17" s="14" t="s">
        <v>108</v>
      </c>
      <c r="B17" s="14">
        <v>403</v>
      </c>
      <c r="C17" s="14" t="s">
        <v>199</v>
      </c>
      <c r="D17" s="14" t="s">
        <v>53</v>
      </c>
      <c r="E17" s="14" t="s">
        <v>52</v>
      </c>
      <c r="F17" s="58">
        <v>67.507689179600007</v>
      </c>
      <c r="G17" s="13">
        <v>2.1085922616000001</v>
      </c>
      <c r="H17" s="13">
        <v>24.235139846799999</v>
      </c>
      <c r="I17" s="58">
        <v>20</v>
      </c>
      <c r="J17" s="2"/>
      <c r="K17" s="7" t="s">
        <v>199</v>
      </c>
      <c r="L17" s="7" t="str">
        <f t="shared" si="0"/>
        <v>N</v>
      </c>
      <c r="M17" s="7" t="s">
        <v>216</v>
      </c>
      <c r="N17" s="7">
        <f t="shared" si="4"/>
        <v>2.1085922616000001</v>
      </c>
      <c r="O17" s="15">
        <f t="shared" si="5"/>
        <v>67.507689179600007</v>
      </c>
      <c r="P17" s="7">
        <f t="shared" si="1"/>
        <v>3.7</v>
      </c>
      <c r="Q17" s="7">
        <v>50</v>
      </c>
      <c r="R17" s="7">
        <f t="shared" si="6"/>
        <v>7.4</v>
      </c>
      <c r="S17" s="63">
        <f t="shared" si="7"/>
        <v>24.235139846799999</v>
      </c>
      <c r="T17" s="7">
        <f t="shared" si="8"/>
        <v>12.6</v>
      </c>
      <c r="U17" s="7">
        <f t="shared" si="11"/>
        <v>20</v>
      </c>
      <c r="V17" s="18" t="str">
        <f t="shared" si="3"/>
        <v>03.2A-403</v>
      </c>
      <c r="W17" s="4"/>
      <c r="X17" s="8">
        <v>13</v>
      </c>
      <c r="Y17" s="9" t="s">
        <v>271</v>
      </c>
      <c r="Z17" s="9" t="s">
        <v>272</v>
      </c>
      <c r="AA17" s="10">
        <v>2.1085922620000002</v>
      </c>
      <c r="AB17" s="10">
        <v>67.507999999999996</v>
      </c>
      <c r="AC17" s="10">
        <v>3.7</v>
      </c>
      <c r="AD17" s="10">
        <v>50</v>
      </c>
      <c r="AE17" s="10">
        <v>7.4</v>
      </c>
      <c r="AF17" s="10">
        <v>24.2</v>
      </c>
      <c r="AG17" s="10">
        <v>12.6</v>
      </c>
      <c r="AH17" s="10">
        <v>20</v>
      </c>
      <c r="AI17" s="10">
        <v>10</v>
      </c>
      <c r="AJ17" s="10">
        <v>15</v>
      </c>
      <c r="AK17" s="10">
        <v>43</v>
      </c>
      <c r="AL17" s="10">
        <v>62</v>
      </c>
      <c r="AM17" s="11" t="s">
        <v>284</v>
      </c>
      <c r="AN17" s="21">
        <f t="shared" si="9"/>
        <v>43</v>
      </c>
      <c r="AO17" s="21">
        <f t="shared" si="10"/>
        <v>62</v>
      </c>
      <c r="AQ17" s="14">
        <v>457</v>
      </c>
    </row>
    <row r="18" spans="1:43" ht="12" customHeight="1" x14ac:dyDescent="0.25">
      <c r="A18" s="14" t="s">
        <v>108</v>
      </c>
      <c r="B18" s="14">
        <v>403</v>
      </c>
      <c r="C18" s="14" t="s">
        <v>199</v>
      </c>
      <c r="D18" s="14" t="s">
        <v>53</v>
      </c>
      <c r="E18" s="14" t="s">
        <v>52</v>
      </c>
      <c r="F18" s="58">
        <v>106.79244198000001</v>
      </c>
      <c r="G18" s="13">
        <v>3.1973711965899998</v>
      </c>
      <c r="H18" s="13">
        <v>2.2223253250099999</v>
      </c>
      <c r="I18" s="58">
        <v>0</v>
      </c>
      <c r="J18" s="2"/>
      <c r="K18" s="7" t="s">
        <v>199</v>
      </c>
      <c r="L18" s="7" t="str">
        <f t="shared" si="0"/>
        <v>N</v>
      </c>
      <c r="M18" s="7" t="s">
        <v>216</v>
      </c>
      <c r="N18" s="7">
        <f t="shared" si="4"/>
        <v>3.1973711965899998</v>
      </c>
      <c r="O18" s="15">
        <f t="shared" si="5"/>
        <v>106.79244198000001</v>
      </c>
      <c r="P18" s="7">
        <f t="shared" si="1"/>
        <v>3.7</v>
      </c>
      <c r="Q18" s="7">
        <v>50</v>
      </c>
      <c r="R18" s="7">
        <f t="shared" si="6"/>
        <v>0.3</v>
      </c>
      <c r="S18" s="63">
        <f t="shared" si="7"/>
        <v>2.2223253250099999</v>
      </c>
      <c r="T18" s="7">
        <f t="shared" si="8"/>
        <v>0.3</v>
      </c>
      <c r="U18" s="7">
        <f t="shared" si="11"/>
        <v>20</v>
      </c>
      <c r="V18" s="18" t="str">
        <f t="shared" si="3"/>
        <v>03.2A-403</v>
      </c>
      <c r="W18" s="4"/>
      <c r="X18" s="8">
        <v>14</v>
      </c>
      <c r="Y18" s="9" t="s">
        <v>271</v>
      </c>
      <c r="Z18" s="9" t="s">
        <v>272</v>
      </c>
      <c r="AA18" s="10">
        <v>3.1973711969999998</v>
      </c>
      <c r="AB18" s="10">
        <v>106.792</v>
      </c>
      <c r="AC18" s="10">
        <v>3.7</v>
      </c>
      <c r="AD18" s="10">
        <v>50</v>
      </c>
      <c r="AE18" s="10">
        <v>0.3</v>
      </c>
      <c r="AF18" s="10">
        <v>2.2000000000000002</v>
      </c>
      <c r="AG18" s="10">
        <v>0.3</v>
      </c>
      <c r="AH18" s="10">
        <v>20</v>
      </c>
      <c r="AI18" s="10">
        <v>27</v>
      </c>
      <c r="AJ18" s="10">
        <v>87</v>
      </c>
      <c r="AK18" s="10">
        <v>142</v>
      </c>
      <c r="AL18" s="10">
        <v>135</v>
      </c>
      <c r="AM18" s="11" t="s">
        <v>284</v>
      </c>
      <c r="AN18" s="21">
        <f t="shared" si="9"/>
        <v>142</v>
      </c>
      <c r="AO18" s="21">
        <f t="shared" si="10"/>
        <v>135</v>
      </c>
      <c r="AQ18" s="14">
        <v>459</v>
      </c>
    </row>
    <row r="19" spans="1:43" ht="12" customHeight="1" x14ac:dyDescent="0.25">
      <c r="A19" s="14" t="s">
        <v>108</v>
      </c>
      <c r="B19" s="14">
        <v>403</v>
      </c>
      <c r="C19" s="14" t="s">
        <v>199</v>
      </c>
      <c r="D19" s="14" t="s">
        <v>53</v>
      </c>
      <c r="E19" s="14" t="s">
        <v>52</v>
      </c>
      <c r="F19" s="58">
        <v>71.295824488299999</v>
      </c>
      <c r="G19" s="13">
        <v>1.3157998476399999</v>
      </c>
      <c r="H19" s="13">
        <v>10.8196277618</v>
      </c>
      <c r="I19" s="58">
        <v>136.56854247999999</v>
      </c>
      <c r="J19" s="2"/>
      <c r="K19" s="7" t="s">
        <v>199</v>
      </c>
      <c r="L19" s="7" t="str">
        <f t="shared" si="0"/>
        <v>N</v>
      </c>
      <c r="M19" s="7" t="s">
        <v>216</v>
      </c>
      <c r="N19" s="7">
        <f t="shared" si="4"/>
        <v>1.3157998476399999</v>
      </c>
      <c r="O19" s="15">
        <f t="shared" si="5"/>
        <v>71.295824488299999</v>
      </c>
      <c r="P19" s="7">
        <f t="shared" si="1"/>
        <v>3.7</v>
      </c>
      <c r="Q19" s="7">
        <v>50</v>
      </c>
      <c r="R19" s="7">
        <f t="shared" si="6"/>
        <v>7.4</v>
      </c>
      <c r="S19" s="63">
        <f t="shared" si="7"/>
        <v>10.8196277618</v>
      </c>
      <c r="T19" s="7">
        <f t="shared" si="8"/>
        <v>129.16854247999999</v>
      </c>
      <c r="U19" s="7">
        <f t="shared" si="11"/>
        <v>20</v>
      </c>
      <c r="V19" s="18" t="str">
        <f t="shared" si="3"/>
        <v>03.2A-403</v>
      </c>
      <c r="W19" s="4"/>
      <c r="X19" s="8">
        <v>15</v>
      </c>
      <c r="Y19" s="9" t="s">
        <v>271</v>
      </c>
      <c r="Z19" s="9" t="s">
        <v>272</v>
      </c>
      <c r="AA19" s="10">
        <v>1.3157998479999999</v>
      </c>
      <c r="AB19" s="10">
        <v>71.296000000000006</v>
      </c>
      <c r="AC19" s="10">
        <v>3.7</v>
      </c>
      <c r="AD19" s="10">
        <v>50</v>
      </c>
      <c r="AE19" s="10">
        <v>7.4</v>
      </c>
      <c r="AF19" s="10">
        <v>10.8</v>
      </c>
      <c r="AG19" s="10">
        <v>129.1685425</v>
      </c>
      <c r="AH19" s="10">
        <v>20</v>
      </c>
      <c r="AI19" s="10">
        <v>0</v>
      </c>
      <c r="AJ19" s="10">
        <v>0</v>
      </c>
      <c r="AK19" s="10">
        <v>22</v>
      </c>
      <c r="AL19" s="10">
        <v>3</v>
      </c>
      <c r="AM19" s="11" t="s">
        <v>284</v>
      </c>
      <c r="AN19" s="21">
        <f t="shared" si="9"/>
        <v>22</v>
      </c>
      <c r="AO19" s="21">
        <f t="shared" si="10"/>
        <v>3</v>
      </c>
      <c r="AQ19" s="14">
        <v>458</v>
      </c>
    </row>
    <row r="20" spans="1:43" ht="12" customHeight="1" x14ac:dyDescent="0.25">
      <c r="A20" s="14" t="s">
        <v>79</v>
      </c>
      <c r="B20" s="14">
        <v>127</v>
      </c>
      <c r="C20" s="14" t="s">
        <v>199</v>
      </c>
      <c r="D20" s="14" t="s">
        <v>51</v>
      </c>
      <c r="E20" s="14" t="s">
        <v>52</v>
      </c>
      <c r="F20" s="58">
        <v>130.806730953</v>
      </c>
      <c r="G20" s="13">
        <v>18.795238965799999</v>
      </c>
      <c r="H20" s="13">
        <v>36.088409423800002</v>
      </c>
      <c r="I20" s="58">
        <v>0</v>
      </c>
      <c r="J20" s="2"/>
      <c r="K20" s="7" t="s">
        <v>199</v>
      </c>
      <c r="L20" s="7" t="str">
        <f t="shared" si="0"/>
        <v>N</v>
      </c>
      <c r="M20" s="7" t="s">
        <v>216</v>
      </c>
      <c r="N20" s="7">
        <f t="shared" si="4"/>
        <v>18.795238965799999</v>
      </c>
      <c r="O20" s="15">
        <f t="shared" si="5"/>
        <v>130.806730953</v>
      </c>
      <c r="P20" s="7">
        <f t="shared" si="1"/>
        <v>3.7</v>
      </c>
      <c r="Q20" s="7">
        <v>50</v>
      </c>
      <c r="R20" s="7">
        <f t="shared" si="6"/>
        <v>0.3</v>
      </c>
      <c r="S20" s="63">
        <f t="shared" si="7"/>
        <v>36.088409423800002</v>
      </c>
      <c r="T20" s="7">
        <f t="shared" si="8"/>
        <v>0.3</v>
      </c>
      <c r="U20" s="7">
        <f t="shared" si="11"/>
        <v>20</v>
      </c>
      <c r="V20" s="18" t="str">
        <f t="shared" si="3"/>
        <v>13N28-127</v>
      </c>
      <c r="W20" s="4"/>
      <c r="X20" s="8">
        <v>16</v>
      </c>
      <c r="Y20" s="9" t="s">
        <v>271</v>
      </c>
      <c r="Z20" s="9" t="s">
        <v>272</v>
      </c>
      <c r="AA20" s="10">
        <v>18.79523897</v>
      </c>
      <c r="AB20" s="10">
        <v>130.80699999999999</v>
      </c>
      <c r="AC20" s="10">
        <v>3.7</v>
      </c>
      <c r="AD20" s="10">
        <v>50</v>
      </c>
      <c r="AE20" s="10">
        <v>0.3</v>
      </c>
      <c r="AF20" s="10">
        <v>36.1</v>
      </c>
      <c r="AG20" s="10">
        <v>0.3</v>
      </c>
      <c r="AH20" s="10">
        <v>20</v>
      </c>
      <c r="AI20" s="10">
        <v>32</v>
      </c>
      <c r="AJ20" s="10">
        <v>89</v>
      </c>
      <c r="AK20" s="12">
        <v>4459</v>
      </c>
      <c r="AL20" s="12">
        <v>4023</v>
      </c>
      <c r="AM20" s="11" t="s">
        <v>285</v>
      </c>
      <c r="AN20" s="21">
        <f t="shared" si="9"/>
        <v>4459</v>
      </c>
      <c r="AO20" s="21">
        <f t="shared" si="10"/>
        <v>4023</v>
      </c>
      <c r="AQ20" s="14">
        <v>505</v>
      </c>
    </row>
    <row r="21" spans="1:43" ht="12" customHeight="1" x14ac:dyDescent="0.25">
      <c r="A21" s="14" t="s">
        <v>79</v>
      </c>
      <c r="B21" s="14">
        <v>127</v>
      </c>
      <c r="C21" s="14" t="s">
        <v>199</v>
      </c>
      <c r="D21" s="14" t="s">
        <v>51</v>
      </c>
      <c r="E21" s="14" t="s">
        <v>52</v>
      </c>
      <c r="F21" s="58">
        <v>92.175721676400002</v>
      </c>
      <c r="G21" s="13">
        <v>7.3099911534100004</v>
      </c>
      <c r="H21" s="13">
        <v>2.1264500618</v>
      </c>
      <c r="I21" s="58">
        <v>0</v>
      </c>
      <c r="J21" s="2"/>
      <c r="K21" s="7" t="s">
        <v>199</v>
      </c>
      <c r="L21" s="7" t="str">
        <f t="shared" si="0"/>
        <v>N</v>
      </c>
      <c r="M21" s="7" t="s">
        <v>216</v>
      </c>
      <c r="N21" s="7">
        <f t="shared" si="4"/>
        <v>7.3099911534100004</v>
      </c>
      <c r="O21" s="15">
        <f t="shared" si="5"/>
        <v>92.175721676400002</v>
      </c>
      <c r="P21" s="7">
        <f t="shared" si="1"/>
        <v>3.7</v>
      </c>
      <c r="Q21" s="7">
        <v>50</v>
      </c>
      <c r="R21" s="7">
        <f t="shared" si="6"/>
        <v>0.3</v>
      </c>
      <c r="S21" s="63">
        <f t="shared" si="7"/>
        <v>2.1264500618</v>
      </c>
      <c r="T21" s="7">
        <f t="shared" si="8"/>
        <v>0.3</v>
      </c>
      <c r="U21" s="7">
        <f t="shared" si="11"/>
        <v>20</v>
      </c>
      <c r="V21" s="18" t="str">
        <f t="shared" si="3"/>
        <v>13N28-127</v>
      </c>
      <c r="W21" s="4"/>
      <c r="X21" s="8">
        <v>17</v>
      </c>
      <c r="Y21" s="9" t="s">
        <v>271</v>
      </c>
      <c r="Z21" s="9" t="s">
        <v>272</v>
      </c>
      <c r="AA21" s="10">
        <v>7.3099911530000004</v>
      </c>
      <c r="AB21" s="10">
        <v>92.176000000000002</v>
      </c>
      <c r="AC21" s="10">
        <v>3.7</v>
      </c>
      <c r="AD21" s="10">
        <v>50</v>
      </c>
      <c r="AE21" s="10">
        <v>0.3</v>
      </c>
      <c r="AF21" s="10">
        <v>2.1</v>
      </c>
      <c r="AG21" s="10">
        <v>0.3</v>
      </c>
      <c r="AH21" s="10">
        <v>20</v>
      </c>
      <c r="AI21" s="10">
        <v>29</v>
      </c>
      <c r="AJ21" s="10">
        <v>87</v>
      </c>
      <c r="AK21" s="10">
        <v>585</v>
      </c>
      <c r="AL21" s="10">
        <v>516</v>
      </c>
      <c r="AM21" s="11" t="s">
        <v>285</v>
      </c>
      <c r="AN21" s="21">
        <f t="shared" si="9"/>
        <v>585</v>
      </c>
      <c r="AO21" s="21">
        <f t="shared" si="10"/>
        <v>516</v>
      </c>
      <c r="AQ21" s="14">
        <v>504</v>
      </c>
    </row>
    <row r="22" spans="1:43" ht="12" customHeight="1" x14ac:dyDescent="0.25">
      <c r="A22" s="14" t="s">
        <v>94</v>
      </c>
      <c r="B22" s="14">
        <v>234</v>
      </c>
      <c r="C22" s="14" t="s">
        <v>199</v>
      </c>
      <c r="D22" s="14" t="s">
        <v>51</v>
      </c>
      <c r="E22" s="14" t="s">
        <v>52</v>
      </c>
      <c r="F22" s="58">
        <v>39.278116750999999</v>
      </c>
      <c r="G22" s="13">
        <v>3.4428710739200001</v>
      </c>
      <c r="H22" s="13">
        <v>15.4304647446</v>
      </c>
      <c r="I22" s="58">
        <v>34.142135620099999</v>
      </c>
      <c r="J22" s="2"/>
      <c r="K22" s="7" t="s">
        <v>199</v>
      </c>
      <c r="L22" s="7" t="str">
        <f t="shared" si="0"/>
        <v>N</v>
      </c>
      <c r="M22" s="7" t="s">
        <v>216</v>
      </c>
      <c r="N22" s="7">
        <f t="shared" si="4"/>
        <v>3.4428710739200001</v>
      </c>
      <c r="O22" s="15">
        <f t="shared" si="5"/>
        <v>39.278116750999999</v>
      </c>
      <c r="P22" s="7">
        <f t="shared" si="1"/>
        <v>3.7</v>
      </c>
      <c r="Q22" s="7">
        <v>50</v>
      </c>
      <c r="R22" s="7">
        <f t="shared" si="6"/>
        <v>7.4</v>
      </c>
      <c r="S22" s="63">
        <f t="shared" si="7"/>
        <v>15.4304647446</v>
      </c>
      <c r="T22" s="7">
        <f t="shared" si="8"/>
        <v>26.742135620100001</v>
      </c>
      <c r="U22" s="7">
        <f t="shared" si="11"/>
        <v>20</v>
      </c>
      <c r="V22" s="18" t="str">
        <f t="shared" si="3"/>
        <v>13N29-234</v>
      </c>
      <c r="W22" s="4"/>
      <c r="X22" s="8">
        <v>18</v>
      </c>
      <c r="Y22" s="9" t="s">
        <v>271</v>
      </c>
      <c r="Z22" s="9" t="s">
        <v>272</v>
      </c>
      <c r="AA22" s="10">
        <v>3.4428710740000001</v>
      </c>
      <c r="AB22" s="10">
        <v>39.277999999999999</v>
      </c>
      <c r="AC22" s="10">
        <v>3.7</v>
      </c>
      <c r="AD22" s="10">
        <v>50</v>
      </c>
      <c r="AE22" s="10">
        <v>7.4</v>
      </c>
      <c r="AF22" s="10">
        <v>15.4</v>
      </c>
      <c r="AG22" s="10">
        <v>26.742135619999999</v>
      </c>
      <c r="AH22" s="10">
        <v>20</v>
      </c>
      <c r="AI22" s="10">
        <v>2</v>
      </c>
      <c r="AJ22" s="10">
        <v>1</v>
      </c>
      <c r="AK22" s="10">
        <v>28</v>
      </c>
      <c r="AL22" s="10">
        <v>9</v>
      </c>
      <c r="AM22" s="11" t="s">
        <v>286</v>
      </c>
      <c r="AN22" s="21">
        <f t="shared" si="9"/>
        <v>28</v>
      </c>
      <c r="AO22" s="21">
        <f t="shared" si="10"/>
        <v>9</v>
      </c>
      <c r="AQ22" s="14">
        <v>1</v>
      </c>
    </row>
    <row r="23" spans="1:43" ht="12" customHeight="1" x14ac:dyDescent="0.25">
      <c r="A23" s="14" t="s">
        <v>94</v>
      </c>
      <c r="B23" s="14">
        <v>234</v>
      </c>
      <c r="C23" s="14" t="s">
        <v>199</v>
      </c>
      <c r="D23" s="14" t="s">
        <v>51</v>
      </c>
      <c r="E23" s="14" t="s">
        <v>52</v>
      </c>
      <c r="F23" s="58">
        <v>73.125122187499997</v>
      </c>
      <c r="G23" s="13">
        <v>2.9991269407100001</v>
      </c>
      <c r="H23" s="13">
        <v>31.0700817108</v>
      </c>
      <c r="I23" s="58">
        <v>28.284271240199999</v>
      </c>
      <c r="J23" s="2"/>
      <c r="K23" s="7" t="s">
        <v>199</v>
      </c>
      <c r="L23" s="7" t="str">
        <f t="shared" si="0"/>
        <v>N</v>
      </c>
      <c r="M23" s="7" t="s">
        <v>216</v>
      </c>
      <c r="N23" s="7">
        <f t="shared" si="4"/>
        <v>2.9991269407100001</v>
      </c>
      <c r="O23" s="15">
        <f t="shared" si="5"/>
        <v>73.125122187499997</v>
      </c>
      <c r="P23" s="7">
        <f t="shared" si="1"/>
        <v>3.7</v>
      </c>
      <c r="Q23" s="7">
        <v>50</v>
      </c>
      <c r="R23" s="7">
        <f t="shared" si="6"/>
        <v>7.4</v>
      </c>
      <c r="S23" s="63">
        <f t="shared" si="7"/>
        <v>31.0700817108</v>
      </c>
      <c r="T23" s="7">
        <f t="shared" si="8"/>
        <v>20.8842712402</v>
      </c>
      <c r="U23" s="7">
        <f t="shared" si="11"/>
        <v>20</v>
      </c>
      <c r="V23" s="18" t="str">
        <f t="shared" si="3"/>
        <v>13N29-234</v>
      </c>
      <c r="W23" s="4"/>
      <c r="X23" s="8">
        <v>19</v>
      </c>
      <c r="Y23" s="9" t="s">
        <v>271</v>
      </c>
      <c r="Z23" s="9" t="s">
        <v>272</v>
      </c>
      <c r="AA23" s="10">
        <v>2.9991269410000001</v>
      </c>
      <c r="AB23" s="10">
        <v>73.125</v>
      </c>
      <c r="AC23" s="10">
        <v>3.7</v>
      </c>
      <c r="AD23" s="10">
        <v>50</v>
      </c>
      <c r="AE23" s="10">
        <v>7.4</v>
      </c>
      <c r="AF23" s="10">
        <v>31.1</v>
      </c>
      <c r="AG23" s="10">
        <v>20.88427124</v>
      </c>
      <c r="AH23" s="10">
        <v>20</v>
      </c>
      <c r="AI23" s="10">
        <v>9</v>
      </c>
      <c r="AJ23" s="10">
        <v>11</v>
      </c>
      <c r="AK23" s="10">
        <v>97</v>
      </c>
      <c r="AL23" s="10">
        <v>101</v>
      </c>
      <c r="AM23" s="11" t="s">
        <v>286</v>
      </c>
      <c r="AN23" s="21">
        <f t="shared" si="9"/>
        <v>97</v>
      </c>
      <c r="AO23" s="21">
        <f t="shared" si="10"/>
        <v>101</v>
      </c>
      <c r="AQ23" s="14">
        <v>14</v>
      </c>
    </row>
    <row r="24" spans="1:43" ht="12" customHeight="1" x14ac:dyDescent="0.25">
      <c r="A24" s="14" t="s">
        <v>94</v>
      </c>
      <c r="B24" s="14">
        <v>234</v>
      </c>
      <c r="C24" s="14" t="s">
        <v>199</v>
      </c>
      <c r="D24" s="14" t="s">
        <v>51</v>
      </c>
      <c r="E24" s="14" t="s">
        <v>52</v>
      </c>
      <c r="F24" s="58">
        <v>50.490831140300003</v>
      </c>
      <c r="G24" s="13">
        <v>0.39335535880099998</v>
      </c>
      <c r="H24" s="13">
        <v>16.5526866913</v>
      </c>
      <c r="I24" s="58">
        <v>14.142135620099999</v>
      </c>
      <c r="J24" s="2"/>
      <c r="K24" s="7" t="s">
        <v>199</v>
      </c>
      <c r="L24" s="7" t="str">
        <f t="shared" si="0"/>
        <v>N</v>
      </c>
      <c r="M24" s="7" t="s">
        <v>216</v>
      </c>
      <c r="N24" s="7">
        <f t="shared" si="4"/>
        <v>0.39335535880099998</v>
      </c>
      <c r="O24" s="15">
        <f t="shared" si="5"/>
        <v>50.490831140300003</v>
      </c>
      <c r="P24" s="7">
        <f t="shared" si="1"/>
        <v>3.7</v>
      </c>
      <c r="Q24" s="7">
        <v>50</v>
      </c>
      <c r="R24" s="7">
        <f t="shared" si="6"/>
        <v>7.4</v>
      </c>
      <c r="S24" s="63">
        <f t="shared" si="7"/>
        <v>16.5526866913</v>
      </c>
      <c r="T24" s="7">
        <f t="shared" si="8"/>
        <v>6.7421356200999991</v>
      </c>
      <c r="U24" s="7">
        <f t="shared" si="11"/>
        <v>20</v>
      </c>
      <c r="V24" s="18" t="str">
        <f t="shared" si="3"/>
        <v>13N29-234</v>
      </c>
      <c r="W24" s="4"/>
      <c r="X24" s="8">
        <v>20</v>
      </c>
      <c r="Y24" s="9" t="s">
        <v>271</v>
      </c>
      <c r="Z24" s="9" t="s">
        <v>272</v>
      </c>
      <c r="AA24" s="10">
        <v>0.39335535900000002</v>
      </c>
      <c r="AB24" s="10">
        <v>50.491</v>
      </c>
      <c r="AC24" s="10">
        <v>3.7</v>
      </c>
      <c r="AD24" s="10">
        <v>50</v>
      </c>
      <c r="AE24" s="10">
        <v>7.4</v>
      </c>
      <c r="AF24" s="10">
        <v>16.600000000000001</v>
      </c>
      <c r="AG24" s="10">
        <v>6.74213562</v>
      </c>
      <c r="AH24" s="10">
        <v>20</v>
      </c>
      <c r="AI24" s="10">
        <v>11</v>
      </c>
      <c r="AJ24" s="10">
        <v>18</v>
      </c>
      <c r="AK24" s="10">
        <v>10</v>
      </c>
      <c r="AL24" s="10">
        <v>9</v>
      </c>
      <c r="AM24" s="11" t="s">
        <v>286</v>
      </c>
      <c r="AN24" s="21">
        <f t="shared" si="9"/>
        <v>10</v>
      </c>
      <c r="AO24" s="21">
        <f t="shared" si="10"/>
        <v>9</v>
      </c>
      <c r="AQ24" s="14">
        <v>18</v>
      </c>
    </row>
    <row r="25" spans="1:43" ht="12" customHeight="1" x14ac:dyDescent="0.25">
      <c r="A25" s="14" t="s">
        <v>94</v>
      </c>
      <c r="B25" s="14">
        <v>234</v>
      </c>
      <c r="C25" s="14" t="s">
        <v>199</v>
      </c>
      <c r="D25" s="14" t="s">
        <v>51</v>
      </c>
      <c r="E25" s="14" t="s">
        <v>52</v>
      </c>
      <c r="F25" s="58">
        <v>95.527811761300001</v>
      </c>
      <c r="G25" s="13">
        <v>1.84841151226</v>
      </c>
      <c r="H25" s="13">
        <v>1.6141457557700001</v>
      </c>
      <c r="I25" s="58">
        <v>10</v>
      </c>
      <c r="J25" s="2"/>
      <c r="K25" s="7" t="s">
        <v>199</v>
      </c>
      <c r="L25" s="7" t="str">
        <f t="shared" si="0"/>
        <v>N</v>
      </c>
      <c r="M25" s="7" t="s">
        <v>216</v>
      </c>
      <c r="N25" s="7">
        <f t="shared" si="4"/>
        <v>1.84841151226</v>
      </c>
      <c r="O25" s="15">
        <f t="shared" si="5"/>
        <v>95.527811761300001</v>
      </c>
      <c r="P25" s="7">
        <f t="shared" si="1"/>
        <v>3.7</v>
      </c>
      <c r="Q25" s="7">
        <v>50</v>
      </c>
      <c r="R25" s="7">
        <f t="shared" si="6"/>
        <v>7.4</v>
      </c>
      <c r="S25" s="63">
        <f t="shared" si="7"/>
        <v>1.6141457557700001</v>
      </c>
      <c r="T25" s="7">
        <f t="shared" si="8"/>
        <v>2.5999999999999996</v>
      </c>
      <c r="U25" s="7">
        <f t="shared" si="11"/>
        <v>20</v>
      </c>
      <c r="V25" s="18" t="str">
        <f t="shared" si="3"/>
        <v>13N29-234</v>
      </c>
      <c r="W25" s="4"/>
      <c r="X25" s="8">
        <v>21</v>
      </c>
      <c r="Y25" s="9" t="s">
        <v>271</v>
      </c>
      <c r="Z25" s="9" t="s">
        <v>272</v>
      </c>
      <c r="AA25" s="10">
        <v>1.848411512</v>
      </c>
      <c r="AB25" s="10">
        <v>95.528000000000006</v>
      </c>
      <c r="AC25" s="10">
        <v>3.7</v>
      </c>
      <c r="AD25" s="10">
        <v>50</v>
      </c>
      <c r="AE25" s="10">
        <v>7.4</v>
      </c>
      <c r="AF25" s="10">
        <v>1.6</v>
      </c>
      <c r="AG25" s="10">
        <v>2.6</v>
      </c>
      <c r="AH25" s="10">
        <v>20</v>
      </c>
      <c r="AI25" s="10">
        <v>18</v>
      </c>
      <c r="AJ25" s="10">
        <v>46</v>
      </c>
      <c r="AK25" s="10">
        <v>53</v>
      </c>
      <c r="AL25" s="10">
        <v>70</v>
      </c>
      <c r="AM25" s="11" t="s">
        <v>286</v>
      </c>
      <c r="AN25" s="21">
        <f t="shared" si="9"/>
        <v>53</v>
      </c>
      <c r="AO25" s="21">
        <f t="shared" si="10"/>
        <v>70</v>
      </c>
      <c r="AQ25" s="14">
        <v>22</v>
      </c>
    </row>
    <row r="26" spans="1:43" ht="12" customHeight="1" x14ac:dyDescent="0.25">
      <c r="A26" s="14" t="s">
        <v>94</v>
      </c>
      <c r="B26" s="14">
        <v>234</v>
      </c>
      <c r="C26" s="14" t="s">
        <v>199</v>
      </c>
      <c r="D26" s="14" t="s">
        <v>51</v>
      </c>
      <c r="E26" s="14" t="s">
        <v>52</v>
      </c>
      <c r="F26" s="58">
        <v>79.808239387100002</v>
      </c>
      <c r="G26" s="13">
        <v>5.37941060092</v>
      </c>
      <c r="H26" s="13">
        <v>16.5526866913</v>
      </c>
      <c r="I26" s="58">
        <v>14.142135620099999</v>
      </c>
      <c r="J26" s="2"/>
      <c r="K26" s="7" t="s">
        <v>199</v>
      </c>
      <c r="L26" s="7" t="str">
        <f t="shared" si="0"/>
        <v>N</v>
      </c>
      <c r="M26" s="7" t="s">
        <v>216</v>
      </c>
      <c r="N26" s="7">
        <f t="shared" si="4"/>
        <v>5.37941060092</v>
      </c>
      <c r="O26" s="15">
        <f t="shared" si="5"/>
        <v>79.808239387100002</v>
      </c>
      <c r="P26" s="7">
        <f t="shared" si="1"/>
        <v>3.7</v>
      </c>
      <c r="Q26" s="7">
        <v>50</v>
      </c>
      <c r="R26" s="7">
        <f t="shared" si="6"/>
        <v>7.4</v>
      </c>
      <c r="S26" s="63">
        <f t="shared" si="7"/>
        <v>16.5526866913</v>
      </c>
      <c r="T26" s="7">
        <f t="shared" si="8"/>
        <v>6.7421356200999991</v>
      </c>
      <c r="U26" s="7">
        <f t="shared" si="11"/>
        <v>20</v>
      </c>
      <c r="V26" s="18" t="str">
        <f t="shared" si="3"/>
        <v>13N29-234</v>
      </c>
      <c r="W26" s="4"/>
      <c r="X26" s="8">
        <v>22</v>
      </c>
      <c r="Y26" s="9" t="s">
        <v>271</v>
      </c>
      <c r="Z26" s="9" t="s">
        <v>272</v>
      </c>
      <c r="AA26" s="10">
        <v>5.379410601</v>
      </c>
      <c r="AB26" s="10">
        <v>79.808000000000007</v>
      </c>
      <c r="AC26" s="10">
        <v>3.7</v>
      </c>
      <c r="AD26" s="10">
        <v>50</v>
      </c>
      <c r="AE26" s="10">
        <v>7.4</v>
      </c>
      <c r="AF26" s="10">
        <v>16.600000000000001</v>
      </c>
      <c r="AG26" s="10">
        <v>6.74213562</v>
      </c>
      <c r="AH26" s="10">
        <v>20</v>
      </c>
      <c r="AI26" s="10">
        <v>14</v>
      </c>
      <c r="AJ26" s="10">
        <v>29</v>
      </c>
      <c r="AK26" s="10">
        <v>289</v>
      </c>
      <c r="AL26" s="10">
        <v>239</v>
      </c>
      <c r="AM26" s="11" t="s">
        <v>286</v>
      </c>
      <c r="AN26" s="21">
        <f t="shared" si="9"/>
        <v>289</v>
      </c>
      <c r="AO26" s="21">
        <f t="shared" si="10"/>
        <v>239</v>
      </c>
      <c r="AQ26" s="14">
        <v>19</v>
      </c>
    </row>
    <row r="27" spans="1:43" ht="12" customHeight="1" x14ac:dyDescent="0.25">
      <c r="A27" s="14" t="s">
        <v>94</v>
      </c>
      <c r="B27" s="14">
        <v>234</v>
      </c>
      <c r="C27" s="14" t="s">
        <v>199</v>
      </c>
      <c r="D27" s="14" t="s">
        <v>51</v>
      </c>
      <c r="E27" s="14" t="s">
        <v>52</v>
      </c>
      <c r="F27" s="58">
        <v>49.9496845018</v>
      </c>
      <c r="G27" s="13">
        <v>1.4910023504600001</v>
      </c>
      <c r="H27" s="13">
        <v>32.527252197300001</v>
      </c>
      <c r="I27" s="58">
        <v>120.710678101</v>
      </c>
      <c r="J27" s="2"/>
      <c r="K27" s="7" t="s">
        <v>199</v>
      </c>
      <c r="L27" s="7" t="str">
        <f t="shared" si="0"/>
        <v>N</v>
      </c>
      <c r="M27" s="7" t="s">
        <v>216</v>
      </c>
      <c r="N27" s="7">
        <f t="shared" si="4"/>
        <v>1.4910023504600001</v>
      </c>
      <c r="O27" s="15">
        <f t="shared" si="5"/>
        <v>49.9496845018</v>
      </c>
      <c r="P27" s="7">
        <f t="shared" si="1"/>
        <v>3.7</v>
      </c>
      <c r="Q27" s="7">
        <v>50</v>
      </c>
      <c r="R27" s="7">
        <f t="shared" si="6"/>
        <v>7.4</v>
      </c>
      <c r="S27" s="63">
        <f t="shared" si="7"/>
        <v>32.527252197300001</v>
      </c>
      <c r="T27" s="7">
        <f t="shared" si="8"/>
        <v>113.31067810099999</v>
      </c>
      <c r="U27" s="7">
        <f t="shared" si="11"/>
        <v>20</v>
      </c>
      <c r="V27" s="18" t="str">
        <f t="shared" si="3"/>
        <v>13N29-234</v>
      </c>
      <c r="W27" s="4"/>
      <c r="X27" s="8">
        <v>23</v>
      </c>
      <c r="Y27" s="9" t="s">
        <v>271</v>
      </c>
      <c r="Z27" s="9" t="s">
        <v>272</v>
      </c>
      <c r="AA27" s="10">
        <v>1.49100235</v>
      </c>
      <c r="AB27" s="10">
        <v>49.95</v>
      </c>
      <c r="AC27" s="10">
        <v>3.7</v>
      </c>
      <c r="AD27" s="10">
        <v>50</v>
      </c>
      <c r="AE27" s="10">
        <v>7.4</v>
      </c>
      <c r="AF27" s="10">
        <v>32.5</v>
      </c>
      <c r="AG27" s="10">
        <v>113.3106781</v>
      </c>
      <c r="AH27" s="10">
        <v>20</v>
      </c>
      <c r="AI27" s="10">
        <v>2</v>
      </c>
      <c r="AJ27" s="10">
        <v>0</v>
      </c>
      <c r="AK27" s="10">
        <v>17</v>
      </c>
      <c r="AL27" s="10">
        <v>12</v>
      </c>
      <c r="AM27" s="11" t="s">
        <v>286</v>
      </c>
      <c r="AN27" s="21">
        <f t="shared" si="9"/>
        <v>17</v>
      </c>
      <c r="AO27" s="21">
        <f t="shared" si="10"/>
        <v>12</v>
      </c>
      <c r="AQ27" s="14">
        <v>10</v>
      </c>
    </row>
    <row r="28" spans="1:43" ht="12" customHeight="1" x14ac:dyDescent="0.25">
      <c r="A28" s="14" t="s">
        <v>94</v>
      </c>
      <c r="B28" s="14">
        <v>234</v>
      </c>
      <c r="C28" s="14" t="s">
        <v>199</v>
      </c>
      <c r="D28" s="14" t="s">
        <v>51</v>
      </c>
      <c r="E28" s="14" t="s">
        <v>52</v>
      </c>
      <c r="F28" s="58">
        <v>63.727803243799997</v>
      </c>
      <c r="G28" s="13">
        <v>4.41828163954</v>
      </c>
      <c r="H28" s="13">
        <v>24.8523445129</v>
      </c>
      <c r="I28" s="58">
        <v>14.142135620099999</v>
      </c>
      <c r="J28" s="2"/>
      <c r="K28" s="7" t="s">
        <v>199</v>
      </c>
      <c r="L28" s="7" t="str">
        <f t="shared" si="0"/>
        <v>N</v>
      </c>
      <c r="M28" s="7" t="s">
        <v>216</v>
      </c>
      <c r="N28" s="7">
        <f t="shared" si="4"/>
        <v>4.41828163954</v>
      </c>
      <c r="O28" s="15">
        <f t="shared" si="5"/>
        <v>63.727803243799997</v>
      </c>
      <c r="P28" s="7">
        <f t="shared" si="1"/>
        <v>3.7</v>
      </c>
      <c r="Q28" s="7">
        <v>50</v>
      </c>
      <c r="R28" s="7">
        <f t="shared" si="6"/>
        <v>7.4</v>
      </c>
      <c r="S28" s="63">
        <f t="shared" si="7"/>
        <v>24.8523445129</v>
      </c>
      <c r="T28" s="7">
        <f t="shared" si="8"/>
        <v>6.7421356200999991</v>
      </c>
      <c r="U28" s="7">
        <f t="shared" si="11"/>
        <v>20</v>
      </c>
      <c r="V28" s="18" t="str">
        <f t="shared" si="3"/>
        <v>13N29-234</v>
      </c>
      <c r="W28" s="4"/>
      <c r="X28" s="8">
        <v>24</v>
      </c>
      <c r="Y28" s="9" t="s">
        <v>271</v>
      </c>
      <c r="Z28" s="9" t="s">
        <v>272</v>
      </c>
      <c r="AA28" s="10">
        <v>4.41828164</v>
      </c>
      <c r="AB28" s="10">
        <v>63.728000000000002</v>
      </c>
      <c r="AC28" s="10">
        <v>3.7</v>
      </c>
      <c r="AD28" s="10">
        <v>50</v>
      </c>
      <c r="AE28" s="10">
        <v>7.4</v>
      </c>
      <c r="AF28" s="10">
        <v>24.9</v>
      </c>
      <c r="AG28" s="10">
        <v>6.74213562</v>
      </c>
      <c r="AH28" s="10">
        <v>20</v>
      </c>
      <c r="AI28" s="10">
        <v>14</v>
      </c>
      <c r="AJ28" s="10">
        <v>25</v>
      </c>
      <c r="AK28" s="10">
        <v>126</v>
      </c>
      <c r="AL28" s="10">
        <v>129</v>
      </c>
      <c r="AM28" s="11" t="s">
        <v>286</v>
      </c>
      <c r="AN28" s="21">
        <f t="shared" si="9"/>
        <v>126</v>
      </c>
      <c r="AO28" s="21">
        <f t="shared" si="10"/>
        <v>129</v>
      </c>
      <c r="AQ28" s="14">
        <v>16</v>
      </c>
    </row>
    <row r="29" spans="1:43" ht="12" customHeight="1" x14ac:dyDescent="0.25">
      <c r="A29" s="14" t="s">
        <v>94</v>
      </c>
      <c r="B29" s="14">
        <v>234</v>
      </c>
      <c r="C29" s="14" t="s">
        <v>199</v>
      </c>
      <c r="D29" s="14" t="s">
        <v>51</v>
      </c>
      <c r="E29" s="14" t="s">
        <v>52</v>
      </c>
      <c r="F29" s="58">
        <v>60.001805792799999</v>
      </c>
      <c r="G29" s="13">
        <v>1.75796304137</v>
      </c>
      <c r="H29" s="13">
        <v>32.181079864499999</v>
      </c>
      <c r="I29" s="58">
        <v>28.284271240199999</v>
      </c>
      <c r="J29" s="2"/>
      <c r="K29" s="7" t="s">
        <v>199</v>
      </c>
      <c r="L29" s="7" t="str">
        <f t="shared" si="0"/>
        <v>N</v>
      </c>
      <c r="M29" s="7" t="s">
        <v>216</v>
      </c>
      <c r="N29" s="7">
        <f t="shared" si="4"/>
        <v>1.75796304137</v>
      </c>
      <c r="O29" s="15">
        <f t="shared" si="5"/>
        <v>60.001805792799999</v>
      </c>
      <c r="P29" s="7">
        <f t="shared" si="1"/>
        <v>3.7</v>
      </c>
      <c r="Q29" s="7">
        <v>50</v>
      </c>
      <c r="R29" s="7">
        <f t="shared" si="6"/>
        <v>7.4</v>
      </c>
      <c r="S29" s="63">
        <f t="shared" si="7"/>
        <v>32.181079864499999</v>
      </c>
      <c r="T29" s="7">
        <f t="shared" si="8"/>
        <v>20.8842712402</v>
      </c>
      <c r="U29" s="7">
        <f t="shared" si="11"/>
        <v>20</v>
      </c>
      <c r="V29" s="18" t="str">
        <f t="shared" si="3"/>
        <v>13N29-234</v>
      </c>
      <c r="W29" s="4"/>
      <c r="X29" s="8">
        <v>25</v>
      </c>
      <c r="Y29" s="9" t="s">
        <v>271</v>
      </c>
      <c r="Z29" s="9" t="s">
        <v>272</v>
      </c>
      <c r="AA29" s="10">
        <v>1.757963041</v>
      </c>
      <c r="AB29" s="10">
        <v>60.002000000000002</v>
      </c>
      <c r="AC29" s="10">
        <v>3.7</v>
      </c>
      <c r="AD29" s="10">
        <v>50</v>
      </c>
      <c r="AE29" s="10">
        <v>7.4</v>
      </c>
      <c r="AF29" s="10">
        <v>32.200000000000003</v>
      </c>
      <c r="AG29" s="10">
        <v>20.88427124</v>
      </c>
      <c r="AH29" s="10">
        <v>20</v>
      </c>
      <c r="AI29" s="10">
        <v>9</v>
      </c>
      <c r="AJ29" s="10">
        <v>8</v>
      </c>
      <c r="AK29" s="10">
        <v>37</v>
      </c>
      <c r="AL29" s="10">
        <v>51</v>
      </c>
      <c r="AM29" s="11" t="s">
        <v>286</v>
      </c>
      <c r="AN29" s="21">
        <f t="shared" si="9"/>
        <v>37</v>
      </c>
      <c r="AO29" s="21">
        <f t="shared" si="10"/>
        <v>51</v>
      </c>
      <c r="AQ29" s="14">
        <v>6</v>
      </c>
    </row>
    <row r="30" spans="1:43" ht="12" customHeight="1" x14ac:dyDescent="0.25">
      <c r="A30" s="14" t="s">
        <v>94</v>
      </c>
      <c r="B30" s="14">
        <v>234</v>
      </c>
      <c r="C30" s="14" t="s">
        <v>199</v>
      </c>
      <c r="D30" s="14" t="s">
        <v>51</v>
      </c>
      <c r="E30" s="14" t="s">
        <v>52</v>
      </c>
      <c r="F30" s="58">
        <v>50.380247815300002</v>
      </c>
      <c r="G30" s="13">
        <v>4.7660008519500003</v>
      </c>
      <c r="H30" s="13">
        <v>24.8523445129</v>
      </c>
      <c r="I30" s="58">
        <v>14.142135620099999</v>
      </c>
      <c r="J30" s="2"/>
      <c r="K30" s="7" t="s">
        <v>199</v>
      </c>
      <c r="L30" s="7" t="str">
        <f t="shared" si="0"/>
        <v>N</v>
      </c>
      <c r="M30" s="7" t="s">
        <v>216</v>
      </c>
      <c r="N30" s="7">
        <f t="shared" si="4"/>
        <v>4.7660008519500003</v>
      </c>
      <c r="O30" s="15">
        <f t="shared" si="5"/>
        <v>50.380247815300002</v>
      </c>
      <c r="P30" s="7">
        <f t="shared" si="1"/>
        <v>3.7</v>
      </c>
      <c r="Q30" s="7">
        <v>50</v>
      </c>
      <c r="R30" s="7">
        <f t="shared" si="6"/>
        <v>7.4</v>
      </c>
      <c r="S30" s="63">
        <f t="shared" si="7"/>
        <v>24.8523445129</v>
      </c>
      <c r="T30" s="7">
        <f t="shared" si="8"/>
        <v>6.7421356200999991</v>
      </c>
      <c r="U30" s="7">
        <f t="shared" si="11"/>
        <v>20</v>
      </c>
      <c r="V30" s="18" t="str">
        <f t="shared" si="3"/>
        <v>13N29-234</v>
      </c>
      <c r="W30" s="4"/>
      <c r="X30" s="8">
        <v>26</v>
      </c>
      <c r="Y30" s="9" t="s">
        <v>271</v>
      </c>
      <c r="Z30" s="9" t="s">
        <v>272</v>
      </c>
      <c r="AA30" s="10">
        <v>4.7660008520000003</v>
      </c>
      <c r="AB30" s="10">
        <v>50.38</v>
      </c>
      <c r="AC30" s="10">
        <v>3.7</v>
      </c>
      <c r="AD30" s="10">
        <v>50</v>
      </c>
      <c r="AE30" s="10">
        <v>7.4</v>
      </c>
      <c r="AF30" s="10">
        <v>24.9</v>
      </c>
      <c r="AG30" s="10">
        <v>6.74213562</v>
      </c>
      <c r="AH30" s="10">
        <v>20</v>
      </c>
      <c r="AI30" s="10">
        <v>13</v>
      </c>
      <c r="AJ30" s="10">
        <v>20</v>
      </c>
      <c r="AK30" s="10">
        <v>114</v>
      </c>
      <c r="AL30" s="10">
        <v>101</v>
      </c>
      <c r="AM30" s="11" t="s">
        <v>286</v>
      </c>
      <c r="AN30" s="21">
        <f t="shared" si="9"/>
        <v>114</v>
      </c>
      <c r="AO30" s="21">
        <f t="shared" si="10"/>
        <v>101</v>
      </c>
      <c r="AQ30" s="14">
        <v>17</v>
      </c>
    </row>
    <row r="31" spans="1:43" ht="12" customHeight="1" x14ac:dyDescent="0.25">
      <c r="A31" s="14" t="s">
        <v>94</v>
      </c>
      <c r="B31" s="14">
        <v>234</v>
      </c>
      <c r="C31" s="14" t="s">
        <v>199</v>
      </c>
      <c r="D31" s="14" t="s">
        <v>51</v>
      </c>
      <c r="E31" s="14" t="s">
        <v>52</v>
      </c>
      <c r="F31" s="58">
        <v>101.21016715899999</v>
      </c>
      <c r="G31" s="13">
        <v>3.37348187032</v>
      </c>
      <c r="H31" s="13">
        <v>36.715286254900001</v>
      </c>
      <c r="I31" s="58">
        <v>167.279220581</v>
      </c>
      <c r="J31" s="2"/>
      <c r="K31" s="7" t="s">
        <v>199</v>
      </c>
      <c r="L31" s="7" t="str">
        <f t="shared" si="0"/>
        <v>N</v>
      </c>
      <c r="M31" s="7" t="s">
        <v>216</v>
      </c>
      <c r="N31" s="7">
        <f t="shared" si="4"/>
        <v>3.37348187032</v>
      </c>
      <c r="O31" s="15">
        <f t="shared" si="5"/>
        <v>101.21016715899999</v>
      </c>
      <c r="P31" s="7">
        <f t="shared" si="1"/>
        <v>3.7</v>
      </c>
      <c r="Q31" s="7">
        <v>50</v>
      </c>
      <c r="R31" s="7">
        <f t="shared" si="6"/>
        <v>7.4</v>
      </c>
      <c r="S31" s="63">
        <f t="shared" si="7"/>
        <v>36.715286254900001</v>
      </c>
      <c r="T31" s="7">
        <f t="shared" si="8"/>
        <v>159.879220581</v>
      </c>
      <c r="U31" s="7">
        <f t="shared" si="11"/>
        <v>20</v>
      </c>
      <c r="V31" s="18" t="str">
        <f t="shared" si="3"/>
        <v>13N29-234</v>
      </c>
      <c r="W31" s="4"/>
      <c r="X31" s="8">
        <v>27</v>
      </c>
      <c r="Y31" s="9" t="s">
        <v>271</v>
      </c>
      <c r="Z31" s="9" t="s">
        <v>272</v>
      </c>
      <c r="AA31" s="10">
        <v>3.37348187</v>
      </c>
      <c r="AB31" s="10">
        <v>101.21</v>
      </c>
      <c r="AC31" s="10">
        <v>3.7</v>
      </c>
      <c r="AD31" s="10">
        <v>50</v>
      </c>
      <c r="AE31" s="10">
        <v>7.4</v>
      </c>
      <c r="AF31" s="10">
        <v>36.700000000000003</v>
      </c>
      <c r="AG31" s="10">
        <v>159.8792206</v>
      </c>
      <c r="AH31" s="10">
        <v>20</v>
      </c>
      <c r="AI31" s="10">
        <v>2</v>
      </c>
      <c r="AJ31" s="10">
        <v>0</v>
      </c>
      <c r="AK31" s="10">
        <v>141</v>
      </c>
      <c r="AL31" s="10">
        <v>46</v>
      </c>
      <c r="AM31" s="11" t="s">
        <v>286</v>
      </c>
      <c r="AN31" s="21">
        <f t="shared" si="9"/>
        <v>141</v>
      </c>
      <c r="AO31" s="21">
        <f t="shared" si="10"/>
        <v>46</v>
      </c>
      <c r="AQ31" s="14">
        <v>7</v>
      </c>
    </row>
    <row r="32" spans="1:43" ht="12" customHeight="1" x14ac:dyDescent="0.25">
      <c r="A32" s="14" t="s">
        <v>94</v>
      </c>
      <c r="B32" s="14">
        <v>234</v>
      </c>
      <c r="C32" s="14" t="s">
        <v>199</v>
      </c>
      <c r="D32" s="14" t="s">
        <v>51</v>
      </c>
      <c r="E32" s="14" t="s">
        <v>52</v>
      </c>
      <c r="F32" s="58">
        <v>103.163806634</v>
      </c>
      <c r="G32" s="13">
        <v>3.3596495739300001</v>
      </c>
      <c r="H32" s="13">
        <v>18.4441165924</v>
      </c>
      <c r="I32" s="58">
        <v>14.142135620099999</v>
      </c>
      <c r="J32" s="2"/>
      <c r="K32" s="7" t="s">
        <v>199</v>
      </c>
      <c r="L32" s="7" t="str">
        <f t="shared" si="0"/>
        <v>N</v>
      </c>
      <c r="M32" s="7" t="s">
        <v>216</v>
      </c>
      <c r="N32" s="7">
        <f t="shared" si="4"/>
        <v>3.3596495739300001</v>
      </c>
      <c r="O32" s="15">
        <f t="shared" si="5"/>
        <v>103.163806634</v>
      </c>
      <c r="P32" s="7">
        <f t="shared" si="1"/>
        <v>3.7</v>
      </c>
      <c r="Q32" s="7">
        <v>50</v>
      </c>
      <c r="R32" s="7">
        <f t="shared" si="6"/>
        <v>7.4</v>
      </c>
      <c r="S32" s="63">
        <f t="shared" si="7"/>
        <v>18.4441165924</v>
      </c>
      <c r="T32" s="7">
        <f t="shared" si="8"/>
        <v>6.7421356200999991</v>
      </c>
      <c r="U32" s="7">
        <f t="shared" si="11"/>
        <v>20</v>
      </c>
      <c r="V32" s="18" t="str">
        <f t="shared" si="3"/>
        <v>13N29-234</v>
      </c>
      <c r="W32" s="4"/>
      <c r="X32" s="8">
        <v>28</v>
      </c>
      <c r="Y32" s="9" t="s">
        <v>271</v>
      </c>
      <c r="Z32" s="9" t="s">
        <v>272</v>
      </c>
      <c r="AA32" s="10">
        <v>3.3596495740000001</v>
      </c>
      <c r="AB32" s="10">
        <v>103.164</v>
      </c>
      <c r="AC32" s="10">
        <v>3.7</v>
      </c>
      <c r="AD32" s="10">
        <v>50</v>
      </c>
      <c r="AE32" s="10">
        <v>7.4</v>
      </c>
      <c r="AF32" s="10">
        <v>18.399999999999999</v>
      </c>
      <c r="AG32" s="10">
        <v>6.74213562</v>
      </c>
      <c r="AH32" s="10">
        <v>20</v>
      </c>
      <c r="AI32" s="10">
        <v>15</v>
      </c>
      <c r="AJ32" s="10">
        <v>35</v>
      </c>
      <c r="AK32" s="10">
        <v>189</v>
      </c>
      <c r="AL32" s="10">
        <v>213</v>
      </c>
      <c r="AM32" s="11" t="s">
        <v>286</v>
      </c>
      <c r="AN32" s="21">
        <f t="shared" si="9"/>
        <v>189</v>
      </c>
      <c r="AO32" s="21">
        <f t="shared" si="10"/>
        <v>213</v>
      </c>
      <c r="AQ32" s="14">
        <v>20</v>
      </c>
    </row>
    <row r="33" spans="1:43" ht="12" customHeight="1" x14ac:dyDescent="0.25">
      <c r="A33" s="14" t="s">
        <v>94</v>
      </c>
      <c r="B33" s="14">
        <v>234</v>
      </c>
      <c r="C33" s="14" t="s">
        <v>199</v>
      </c>
      <c r="D33" s="14" t="s">
        <v>51</v>
      </c>
      <c r="E33" s="14" t="s">
        <v>52</v>
      </c>
      <c r="F33" s="58">
        <v>198.93732786000001</v>
      </c>
      <c r="G33" s="13">
        <v>2.6818521830100002</v>
      </c>
      <c r="H33" s="13">
        <v>1.6141457557700001</v>
      </c>
      <c r="I33" s="58">
        <v>10</v>
      </c>
      <c r="J33" s="2"/>
      <c r="K33" s="7" t="s">
        <v>199</v>
      </c>
      <c r="L33" s="7" t="str">
        <f t="shared" si="0"/>
        <v>N</v>
      </c>
      <c r="M33" s="7" t="s">
        <v>216</v>
      </c>
      <c r="N33" s="7">
        <f t="shared" si="4"/>
        <v>2.6818521830100002</v>
      </c>
      <c r="O33" s="15">
        <f t="shared" si="5"/>
        <v>140</v>
      </c>
      <c r="P33" s="7">
        <f t="shared" si="1"/>
        <v>3.7</v>
      </c>
      <c r="Q33" s="7">
        <v>50</v>
      </c>
      <c r="R33" s="7">
        <f t="shared" si="6"/>
        <v>7.4</v>
      </c>
      <c r="S33" s="63">
        <f t="shared" si="7"/>
        <v>1.6141457557700001</v>
      </c>
      <c r="T33" s="7">
        <f t="shared" si="8"/>
        <v>2.5999999999999996</v>
      </c>
      <c r="U33" s="7">
        <f t="shared" si="11"/>
        <v>20</v>
      </c>
      <c r="V33" s="18" t="str">
        <f t="shared" si="3"/>
        <v>13N29-234</v>
      </c>
      <c r="W33" s="4"/>
      <c r="X33" s="8">
        <v>29</v>
      </c>
      <c r="Y33" s="9" t="s">
        <v>271</v>
      </c>
      <c r="Z33" s="9" t="s">
        <v>272</v>
      </c>
      <c r="AA33" s="10">
        <v>2.6818521830000002</v>
      </c>
      <c r="AB33" s="10">
        <v>140</v>
      </c>
      <c r="AC33" s="10">
        <v>3.7</v>
      </c>
      <c r="AD33" s="10">
        <v>50</v>
      </c>
      <c r="AE33" s="10">
        <v>7.4</v>
      </c>
      <c r="AF33" s="10">
        <v>1.6</v>
      </c>
      <c r="AG33" s="10">
        <v>2.6</v>
      </c>
      <c r="AH33" s="10">
        <v>20</v>
      </c>
      <c r="AI33" s="10">
        <v>19</v>
      </c>
      <c r="AJ33" s="10">
        <v>53</v>
      </c>
      <c r="AK33" s="10">
        <v>292</v>
      </c>
      <c r="AL33" s="10">
        <v>222</v>
      </c>
      <c r="AM33" s="11" t="s">
        <v>286</v>
      </c>
      <c r="AN33" s="21">
        <f t="shared" si="9"/>
        <v>414.92642667942857</v>
      </c>
      <c r="AO33" s="21">
        <f t="shared" si="10"/>
        <v>315.45776274942858</v>
      </c>
      <c r="AQ33" s="14">
        <v>21</v>
      </c>
    </row>
    <row r="34" spans="1:43" ht="12" customHeight="1" x14ac:dyDescent="0.25">
      <c r="A34" s="14" t="s">
        <v>94</v>
      </c>
      <c r="B34" s="14">
        <v>234</v>
      </c>
      <c r="C34" s="14" t="s">
        <v>199</v>
      </c>
      <c r="D34" s="14" t="s">
        <v>51</v>
      </c>
      <c r="E34" s="14" t="s">
        <v>52</v>
      </c>
      <c r="F34" s="58">
        <v>58.418462819299997</v>
      </c>
      <c r="G34" s="13">
        <v>6.36738178397</v>
      </c>
      <c r="H34" s="13">
        <v>31.879335403399999</v>
      </c>
      <c r="I34" s="58">
        <v>10</v>
      </c>
      <c r="J34" s="2"/>
      <c r="K34" s="7" t="s">
        <v>199</v>
      </c>
      <c r="L34" s="7" t="str">
        <f t="shared" si="0"/>
        <v>N</v>
      </c>
      <c r="M34" s="7" t="s">
        <v>216</v>
      </c>
      <c r="N34" s="7">
        <f t="shared" si="4"/>
        <v>6.36738178397</v>
      </c>
      <c r="O34" s="15">
        <f t="shared" si="5"/>
        <v>58.418462819299997</v>
      </c>
      <c r="P34" s="7">
        <f t="shared" si="1"/>
        <v>3.7</v>
      </c>
      <c r="Q34" s="7">
        <v>50</v>
      </c>
      <c r="R34" s="7">
        <f t="shared" si="6"/>
        <v>7.4</v>
      </c>
      <c r="S34" s="63">
        <f t="shared" si="7"/>
        <v>31.879335403399999</v>
      </c>
      <c r="T34" s="7">
        <f t="shared" si="8"/>
        <v>2.5999999999999996</v>
      </c>
      <c r="U34" s="7">
        <f t="shared" si="11"/>
        <v>20</v>
      </c>
      <c r="V34" s="18" t="str">
        <f t="shared" si="3"/>
        <v>13N29-234</v>
      </c>
      <c r="W34" s="4"/>
      <c r="X34" s="8">
        <v>30</v>
      </c>
      <c r="Y34" s="9" t="s">
        <v>271</v>
      </c>
      <c r="Z34" s="9" t="s">
        <v>272</v>
      </c>
      <c r="AA34" s="10">
        <v>6.367381784</v>
      </c>
      <c r="AB34" s="10">
        <v>58.417999999999999</v>
      </c>
      <c r="AC34" s="10">
        <v>3.7</v>
      </c>
      <c r="AD34" s="10">
        <v>50</v>
      </c>
      <c r="AE34" s="10">
        <v>7.4</v>
      </c>
      <c r="AF34" s="10">
        <v>31.9</v>
      </c>
      <c r="AG34" s="10">
        <v>2.6</v>
      </c>
      <c r="AH34" s="10">
        <v>20</v>
      </c>
      <c r="AI34" s="10">
        <v>18</v>
      </c>
      <c r="AJ34" s="10">
        <v>37</v>
      </c>
      <c r="AK34" s="10">
        <v>202</v>
      </c>
      <c r="AL34" s="10">
        <v>204</v>
      </c>
      <c r="AM34" s="11" t="s">
        <v>286</v>
      </c>
      <c r="AN34" s="21">
        <f t="shared" si="9"/>
        <v>202</v>
      </c>
      <c r="AO34" s="21">
        <f t="shared" si="10"/>
        <v>204</v>
      </c>
      <c r="AQ34" s="14">
        <v>15</v>
      </c>
    </row>
    <row r="35" spans="1:43" ht="12" customHeight="1" x14ac:dyDescent="0.25">
      <c r="A35" s="14" t="s">
        <v>94</v>
      </c>
      <c r="B35" s="14">
        <v>234</v>
      </c>
      <c r="C35" s="14" t="s">
        <v>199</v>
      </c>
      <c r="D35" s="14" t="s">
        <v>51</v>
      </c>
      <c r="E35" s="14" t="s">
        <v>52</v>
      </c>
      <c r="F35" s="58">
        <v>50.980821393500001</v>
      </c>
      <c r="G35" s="13">
        <v>5.6321922864499996</v>
      </c>
      <c r="H35" s="13">
        <v>66.919937133800005</v>
      </c>
      <c r="I35" s="58">
        <v>42.4264068604</v>
      </c>
      <c r="J35" s="2"/>
      <c r="K35" s="7" t="s">
        <v>199</v>
      </c>
      <c r="L35" s="7" t="str">
        <f t="shared" si="0"/>
        <v>N</v>
      </c>
      <c r="M35" s="7" t="s">
        <v>216</v>
      </c>
      <c r="N35" s="7">
        <f t="shared" si="4"/>
        <v>5.6321922864499996</v>
      </c>
      <c r="O35" s="15">
        <f t="shared" si="5"/>
        <v>50.980821393500001</v>
      </c>
      <c r="P35" s="7">
        <f t="shared" si="1"/>
        <v>3.7</v>
      </c>
      <c r="Q35" s="7">
        <v>50</v>
      </c>
      <c r="R35" s="7">
        <f t="shared" si="6"/>
        <v>7.4</v>
      </c>
      <c r="S35" s="63">
        <f t="shared" si="7"/>
        <v>66.919937133800005</v>
      </c>
      <c r="T35" s="7">
        <f t="shared" si="8"/>
        <v>35.026406860400002</v>
      </c>
      <c r="U35" s="7">
        <f t="shared" si="11"/>
        <v>20</v>
      </c>
      <c r="V35" s="18" t="str">
        <f t="shared" si="3"/>
        <v>13N29-234</v>
      </c>
      <c r="W35" s="4"/>
      <c r="X35" s="8">
        <v>31</v>
      </c>
      <c r="Y35" s="9" t="s">
        <v>271</v>
      </c>
      <c r="Z35" s="9" t="s">
        <v>272</v>
      </c>
      <c r="AA35" s="10">
        <v>5.6321922860000004</v>
      </c>
      <c r="AB35" s="10">
        <v>50.981000000000002</v>
      </c>
      <c r="AC35" s="10">
        <v>3.7</v>
      </c>
      <c r="AD35" s="10">
        <v>50</v>
      </c>
      <c r="AE35" s="10">
        <v>7.4</v>
      </c>
      <c r="AF35" s="10">
        <v>66.900000000000006</v>
      </c>
      <c r="AG35" s="10">
        <v>35.026406860000002</v>
      </c>
      <c r="AH35" s="10">
        <v>20</v>
      </c>
      <c r="AI35" s="10">
        <v>7</v>
      </c>
      <c r="AJ35" s="10">
        <v>2</v>
      </c>
      <c r="AK35" s="10">
        <v>138</v>
      </c>
      <c r="AL35" s="10">
        <v>81</v>
      </c>
      <c r="AM35" s="11" t="s">
        <v>286</v>
      </c>
      <c r="AN35" s="21">
        <f t="shared" si="9"/>
        <v>138</v>
      </c>
      <c r="AO35" s="21">
        <f t="shared" si="10"/>
        <v>81</v>
      </c>
      <c r="AQ35" s="14">
        <v>3</v>
      </c>
    </row>
    <row r="36" spans="1:43" ht="12" customHeight="1" x14ac:dyDescent="0.25">
      <c r="A36" s="14" t="s">
        <v>94</v>
      </c>
      <c r="B36" s="14">
        <v>234</v>
      </c>
      <c r="C36" s="14" t="s">
        <v>199</v>
      </c>
      <c r="D36" s="14" t="s">
        <v>51</v>
      </c>
      <c r="E36" s="14" t="s">
        <v>52</v>
      </c>
      <c r="F36" s="58">
        <v>60.929766543600003</v>
      </c>
      <c r="G36" s="13">
        <v>7.278768296</v>
      </c>
      <c r="H36" s="13">
        <v>12.3196735382</v>
      </c>
      <c r="I36" s="58">
        <v>0</v>
      </c>
      <c r="J36" s="2"/>
      <c r="K36" s="7" t="s">
        <v>199</v>
      </c>
      <c r="L36" s="7" t="str">
        <f t="shared" si="0"/>
        <v>N</v>
      </c>
      <c r="M36" s="7" t="s">
        <v>216</v>
      </c>
      <c r="N36" s="7">
        <f t="shared" si="4"/>
        <v>7.278768296</v>
      </c>
      <c r="O36" s="15">
        <f t="shared" si="5"/>
        <v>60.929766543600003</v>
      </c>
      <c r="P36" s="7">
        <f t="shared" si="1"/>
        <v>3.7</v>
      </c>
      <c r="Q36" s="7">
        <v>50</v>
      </c>
      <c r="R36" s="7">
        <f t="shared" si="6"/>
        <v>0.3</v>
      </c>
      <c r="S36" s="63">
        <f t="shared" si="7"/>
        <v>12.3196735382</v>
      </c>
      <c r="T36" s="7">
        <f t="shared" si="8"/>
        <v>0.3</v>
      </c>
      <c r="U36" s="7">
        <f t="shared" si="11"/>
        <v>20</v>
      </c>
      <c r="V36" s="18" t="str">
        <f t="shared" si="3"/>
        <v>13N29-234</v>
      </c>
      <c r="W36" s="4"/>
      <c r="X36" s="8">
        <v>32</v>
      </c>
      <c r="Y36" s="9" t="s">
        <v>271</v>
      </c>
      <c r="Z36" s="9" t="s">
        <v>272</v>
      </c>
      <c r="AA36" s="10">
        <v>7.278768296</v>
      </c>
      <c r="AB36" s="10">
        <v>60.93</v>
      </c>
      <c r="AC36" s="10">
        <v>3.7</v>
      </c>
      <c r="AD36" s="10">
        <v>50</v>
      </c>
      <c r="AE36" s="10">
        <v>0.3</v>
      </c>
      <c r="AF36" s="10">
        <v>12.3</v>
      </c>
      <c r="AG36" s="10">
        <v>0.3</v>
      </c>
      <c r="AH36" s="10">
        <v>20</v>
      </c>
      <c r="AI36" s="10">
        <v>28</v>
      </c>
      <c r="AJ36" s="10">
        <v>82</v>
      </c>
      <c r="AK36" s="10">
        <v>254</v>
      </c>
      <c r="AL36" s="10">
        <v>248</v>
      </c>
      <c r="AM36" s="11" t="s">
        <v>286</v>
      </c>
      <c r="AN36" s="21">
        <f t="shared" si="9"/>
        <v>254</v>
      </c>
      <c r="AO36" s="21">
        <f t="shared" si="10"/>
        <v>248</v>
      </c>
      <c r="AQ36" s="14">
        <v>9</v>
      </c>
    </row>
    <row r="37" spans="1:43" ht="12" customHeight="1" x14ac:dyDescent="0.25">
      <c r="A37" s="14" t="s">
        <v>94</v>
      </c>
      <c r="B37" s="14">
        <v>234</v>
      </c>
      <c r="C37" s="14" t="s">
        <v>199</v>
      </c>
      <c r="D37" s="14" t="s">
        <v>51</v>
      </c>
      <c r="E37" s="14" t="s">
        <v>52</v>
      </c>
      <c r="F37" s="58">
        <v>69.149329606500004</v>
      </c>
      <c r="G37" s="13">
        <v>0.14881601974</v>
      </c>
      <c r="H37" s="13">
        <v>34.2482528687</v>
      </c>
      <c r="I37" s="58">
        <v>28.284271240199999</v>
      </c>
      <c r="J37" s="2"/>
      <c r="K37" s="7" t="s">
        <v>199</v>
      </c>
      <c r="L37" s="7" t="str">
        <f t="shared" si="0"/>
        <v>N</v>
      </c>
      <c r="M37" s="7" t="s">
        <v>216</v>
      </c>
      <c r="N37" s="7">
        <f t="shared" si="4"/>
        <v>0.3</v>
      </c>
      <c r="O37" s="15">
        <f t="shared" si="5"/>
        <v>69.149329606500004</v>
      </c>
      <c r="P37" s="7">
        <f t="shared" si="1"/>
        <v>3.7</v>
      </c>
      <c r="Q37" s="7">
        <v>50</v>
      </c>
      <c r="R37" s="7">
        <f t="shared" si="6"/>
        <v>7.4</v>
      </c>
      <c r="S37" s="63">
        <f t="shared" si="7"/>
        <v>34.2482528687</v>
      </c>
      <c r="T37" s="7">
        <f t="shared" si="8"/>
        <v>20.8842712402</v>
      </c>
      <c r="U37" s="7">
        <f t="shared" si="11"/>
        <v>20</v>
      </c>
      <c r="V37" s="18" t="str">
        <f t="shared" si="3"/>
        <v>13N29-234</v>
      </c>
      <c r="W37" s="4"/>
      <c r="X37" s="8">
        <v>33</v>
      </c>
      <c r="Y37" s="9" t="s">
        <v>271</v>
      </c>
      <c r="Z37" s="9" t="s">
        <v>272</v>
      </c>
      <c r="AA37" s="10">
        <v>0.3</v>
      </c>
      <c r="AB37" s="10">
        <v>69.149000000000001</v>
      </c>
      <c r="AC37" s="10">
        <v>3.7</v>
      </c>
      <c r="AD37" s="10">
        <v>50</v>
      </c>
      <c r="AE37" s="10">
        <v>7.4</v>
      </c>
      <c r="AF37" s="10">
        <v>34.200000000000003</v>
      </c>
      <c r="AG37" s="10">
        <v>20.88427124</v>
      </c>
      <c r="AH37" s="10">
        <v>20</v>
      </c>
      <c r="AI37" s="10">
        <v>10</v>
      </c>
      <c r="AJ37" s="10">
        <v>10</v>
      </c>
      <c r="AK37" s="10">
        <v>24</v>
      </c>
      <c r="AL37" s="10">
        <v>26</v>
      </c>
      <c r="AM37" s="11" t="s">
        <v>286</v>
      </c>
      <c r="AN37" s="21">
        <f t="shared" si="9"/>
        <v>24</v>
      </c>
      <c r="AO37" s="21">
        <f t="shared" si="10"/>
        <v>26</v>
      </c>
      <c r="AQ37" s="14">
        <v>12</v>
      </c>
    </row>
    <row r="38" spans="1:43" ht="12" customHeight="1" x14ac:dyDescent="0.25">
      <c r="A38" s="14" t="s">
        <v>94</v>
      </c>
      <c r="B38" s="14">
        <v>234</v>
      </c>
      <c r="C38" s="14" t="s">
        <v>199</v>
      </c>
      <c r="D38" s="14" t="s">
        <v>51</v>
      </c>
      <c r="E38" s="14" t="s">
        <v>52</v>
      </c>
      <c r="F38" s="58">
        <v>101.80383729099999</v>
      </c>
      <c r="G38" s="13">
        <v>9.3255565434799994</v>
      </c>
      <c r="H38" s="13">
        <v>32.181079864499999</v>
      </c>
      <c r="I38" s="58">
        <v>28.284271240199999</v>
      </c>
      <c r="J38" s="2"/>
      <c r="K38" s="7" t="s">
        <v>199</v>
      </c>
      <c r="L38" s="7" t="str">
        <f t="shared" si="0"/>
        <v>N</v>
      </c>
      <c r="M38" s="7" t="s">
        <v>216</v>
      </c>
      <c r="N38" s="7">
        <f t="shared" si="4"/>
        <v>9.3255565434799994</v>
      </c>
      <c r="O38" s="15">
        <f t="shared" si="5"/>
        <v>101.80383729099999</v>
      </c>
      <c r="P38" s="7">
        <f t="shared" si="1"/>
        <v>3.7</v>
      </c>
      <c r="Q38" s="7">
        <v>50</v>
      </c>
      <c r="R38" s="7">
        <f t="shared" si="6"/>
        <v>7.4</v>
      </c>
      <c r="S38" s="63">
        <f t="shared" si="7"/>
        <v>32.181079864499999</v>
      </c>
      <c r="T38" s="7">
        <f t="shared" si="8"/>
        <v>20.8842712402</v>
      </c>
      <c r="U38" s="7">
        <f t="shared" si="11"/>
        <v>20</v>
      </c>
      <c r="V38" s="18" t="str">
        <f t="shared" si="3"/>
        <v>13N29-234</v>
      </c>
      <c r="W38" s="4"/>
      <c r="X38" s="8">
        <v>34</v>
      </c>
      <c r="Y38" s="9" t="s">
        <v>271</v>
      </c>
      <c r="Z38" s="9" t="s">
        <v>272</v>
      </c>
      <c r="AA38" s="10">
        <v>9.3255565429999994</v>
      </c>
      <c r="AB38" s="10">
        <v>101.804</v>
      </c>
      <c r="AC38" s="10">
        <v>3.7</v>
      </c>
      <c r="AD38" s="10">
        <v>50</v>
      </c>
      <c r="AE38" s="10">
        <v>7.4</v>
      </c>
      <c r="AF38" s="10">
        <v>32.200000000000003</v>
      </c>
      <c r="AG38" s="10">
        <v>20.88427124</v>
      </c>
      <c r="AH38" s="10">
        <v>20</v>
      </c>
      <c r="AI38" s="10">
        <v>12</v>
      </c>
      <c r="AJ38" s="10">
        <v>17</v>
      </c>
      <c r="AK38" s="12">
        <v>1088</v>
      </c>
      <c r="AL38" s="10">
        <v>488</v>
      </c>
      <c r="AM38" s="11" t="s">
        <v>286</v>
      </c>
      <c r="AN38" s="21">
        <f t="shared" si="9"/>
        <v>1088</v>
      </c>
      <c r="AO38" s="21">
        <f t="shared" si="10"/>
        <v>488</v>
      </c>
      <c r="AQ38" s="14">
        <v>5</v>
      </c>
    </row>
    <row r="39" spans="1:43" ht="12" customHeight="1" x14ac:dyDescent="0.25">
      <c r="A39" s="14" t="s">
        <v>94</v>
      </c>
      <c r="B39" s="14">
        <v>234</v>
      </c>
      <c r="C39" s="14" t="s">
        <v>199</v>
      </c>
      <c r="D39" s="14" t="s">
        <v>51</v>
      </c>
      <c r="E39" s="14" t="s">
        <v>52</v>
      </c>
      <c r="F39" s="58">
        <v>67.479453923299999</v>
      </c>
      <c r="G39" s="13">
        <v>1.48826405911</v>
      </c>
      <c r="H39" s="13">
        <v>35.643051147500003</v>
      </c>
      <c r="I39" s="58">
        <v>28.284271240199999</v>
      </c>
      <c r="J39" s="2"/>
      <c r="K39" s="7" t="s">
        <v>199</v>
      </c>
      <c r="L39" s="7" t="str">
        <f t="shared" si="0"/>
        <v>N</v>
      </c>
      <c r="M39" s="7" t="s">
        <v>216</v>
      </c>
      <c r="N39" s="7">
        <f t="shared" si="4"/>
        <v>1.48826405911</v>
      </c>
      <c r="O39" s="15">
        <f t="shared" si="5"/>
        <v>67.479453923299999</v>
      </c>
      <c r="P39" s="7">
        <f t="shared" si="1"/>
        <v>3.7</v>
      </c>
      <c r="Q39" s="7">
        <v>50</v>
      </c>
      <c r="R39" s="7">
        <f t="shared" si="6"/>
        <v>7.4</v>
      </c>
      <c r="S39" s="63">
        <f t="shared" si="7"/>
        <v>35.643051147500003</v>
      </c>
      <c r="T39" s="7">
        <f t="shared" si="8"/>
        <v>20.8842712402</v>
      </c>
      <c r="U39" s="7">
        <f t="shared" si="11"/>
        <v>20</v>
      </c>
      <c r="V39" s="18" t="str">
        <f t="shared" si="3"/>
        <v>13N29-234</v>
      </c>
      <c r="W39" s="4"/>
      <c r="X39" s="8">
        <v>35</v>
      </c>
      <c r="Y39" s="9" t="s">
        <v>271</v>
      </c>
      <c r="Z39" s="9" t="s">
        <v>272</v>
      </c>
      <c r="AA39" s="10">
        <v>1.488264059</v>
      </c>
      <c r="AB39" s="10">
        <v>67.478999999999999</v>
      </c>
      <c r="AC39" s="10">
        <v>3.7</v>
      </c>
      <c r="AD39" s="10">
        <v>50</v>
      </c>
      <c r="AE39" s="10">
        <v>7.4</v>
      </c>
      <c r="AF39" s="10">
        <v>35.6</v>
      </c>
      <c r="AG39" s="10">
        <v>20.88427124</v>
      </c>
      <c r="AH39" s="10">
        <v>20</v>
      </c>
      <c r="AI39" s="10">
        <v>10</v>
      </c>
      <c r="AJ39" s="10">
        <v>10</v>
      </c>
      <c r="AK39" s="10">
        <v>22</v>
      </c>
      <c r="AL39" s="10">
        <v>52</v>
      </c>
      <c r="AM39" s="11" t="s">
        <v>286</v>
      </c>
      <c r="AN39" s="21">
        <f t="shared" si="9"/>
        <v>22</v>
      </c>
      <c r="AO39" s="21">
        <f t="shared" si="10"/>
        <v>52</v>
      </c>
      <c r="AQ39" s="14">
        <v>11</v>
      </c>
    </row>
    <row r="40" spans="1:43" ht="12" customHeight="1" x14ac:dyDescent="0.25">
      <c r="A40" s="14" t="s">
        <v>94</v>
      </c>
      <c r="B40" s="14">
        <v>234</v>
      </c>
      <c r="C40" s="14" t="s">
        <v>199</v>
      </c>
      <c r="D40" s="14" t="s">
        <v>51</v>
      </c>
      <c r="E40" s="14" t="s">
        <v>52</v>
      </c>
      <c r="F40" s="58">
        <v>118.29229305600001</v>
      </c>
      <c r="G40" s="13">
        <v>8.2887324157200002</v>
      </c>
      <c r="H40" s="13">
        <v>15.4304647446</v>
      </c>
      <c r="I40" s="58">
        <v>34.142135620099999</v>
      </c>
      <c r="J40" s="2"/>
      <c r="K40" s="7" t="s">
        <v>199</v>
      </c>
      <c r="L40" s="7" t="str">
        <f t="shared" si="0"/>
        <v>N</v>
      </c>
      <c r="M40" s="7" t="s">
        <v>216</v>
      </c>
      <c r="N40" s="7">
        <f t="shared" si="4"/>
        <v>8.2887324157200002</v>
      </c>
      <c r="O40" s="15">
        <f t="shared" si="5"/>
        <v>118.29229305600001</v>
      </c>
      <c r="P40" s="7">
        <f t="shared" si="1"/>
        <v>3.7</v>
      </c>
      <c r="Q40" s="7">
        <v>50</v>
      </c>
      <c r="R40" s="7">
        <f t="shared" si="6"/>
        <v>7.4</v>
      </c>
      <c r="S40" s="63">
        <f t="shared" si="7"/>
        <v>15.4304647446</v>
      </c>
      <c r="T40" s="7">
        <f t="shared" si="8"/>
        <v>26.742135620100001</v>
      </c>
      <c r="U40" s="7">
        <f t="shared" si="11"/>
        <v>20</v>
      </c>
      <c r="V40" s="18" t="str">
        <f t="shared" si="3"/>
        <v>13N29-234</v>
      </c>
      <c r="W40" s="4"/>
      <c r="X40" s="8">
        <v>36</v>
      </c>
      <c r="Y40" s="9" t="s">
        <v>271</v>
      </c>
      <c r="Z40" s="9" t="s">
        <v>272</v>
      </c>
      <c r="AA40" s="10">
        <v>8.2887324160000002</v>
      </c>
      <c r="AB40" s="10">
        <v>118.292</v>
      </c>
      <c r="AC40" s="10">
        <v>3.7</v>
      </c>
      <c r="AD40" s="10">
        <v>50</v>
      </c>
      <c r="AE40" s="10">
        <v>7.4</v>
      </c>
      <c r="AF40" s="10">
        <v>15.4</v>
      </c>
      <c r="AG40" s="10">
        <v>26.742135619999999</v>
      </c>
      <c r="AH40" s="10">
        <v>20</v>
      </c>
      <c r="AI40" s="10">
        <v>7</v>
      </c>
      <c r="AJ40" s="10">
        <v>13</v>
      </c>
      <c r="AK40" s="12">
        <v>1165</v>
      </c>
      <c r="AL40" s="10">
        <v>207</v>
      </c>
      <c r="AM40" s="11" t="s">
        <v>286</v>
      </c>
      <c r="AN40" s="21">
        <f t="shared" si="9"/>
        <v>1165</v>
      </c>
      <c r="AO40" s="21">
        <f t="shared" si="10"/>
        <v>207</v>
      </c>
      <c r="AQ40" s="14">
        <v>2</v>
      </c>
    </row>
    <row r="41" spans="1:43" ht="12" customHeight="1" x14ac:dyDescent="0.25">
      <c r="A41" s="14" t="s">
        <v>94</v>
      </c>
      <c r="B41" s="14">
        <v>234</v>
      </c>
      <c r="C41" s="14" t="s">
        <v>199</v>
      </c>
      <c r="D41" s="14" t="s">
        <v>51</v>
      </c>
      <c r="E41" s="14" t="s">
        <v>52</v>
      </c>
      <c r="F41" s="58">
        <v>88.999751782199993</v>
      </c>
      <c r="G41" s="13">
        <v>8.3553933028300005</v>
      </c>
      <c r="H41" s="13">
        <v>66.919937133800005</v>
      </c>
      <c r="I41" s="58">
        <v>42.4264068604</v>
      </c>
      <c r="J41" s="2"/>
      <c r="K41" s="7" t="s">
        <v>199</v>
      </c>
      <c r="L41" s="7" t="str">
        <f t="shared" si="0"/>
        <v>N</v>
      </c>
      <c r="M41" s="7" t="s">
        <v>216</v>
      </c>
      <c r="N41" s="7">
        <f t="shared" si="4"/>
        <v>8.3553933028300005</v>
      </c>
      <c r="O41" s="15">
        <f t="shared" si="5"/>
        <v>88.999751782199993</v>
      </c>
      <c r="P41" s="7">
        <f t="shared" si="1"/>
        <v>3.7</v>
      </c>
      <c r="Q41" s="7">
        <v>50</v>
      </c>
      <c r="R41" s="7">
        <f t="shared" si="6"/>
        <v>7.4</v>
      </c>
      <c r="S41" s="63">
        <f t="shared" si="7"/>
        <v>66.919937133800005</v>
      </c>
      <c r="T41" s="7">
        <f t="shared" si="8"/>
        <v>35.026406860400002</v>
      </c>
      <c r="U41" s="7">
        <f t="shared" si="11"/>
        <v>20</v>
      </c>
      <c r="V41" s="18" t="str">
        <f t="shared" si="3"/>
        <v>13N29-234</v>
      </c>
      <c r="W41" s="4"/>
      <c r="X41" s="8">
        <v>37</v>
      </c>
      <c r="Y41" s="9" t="s">
        <v>271</v>
      </c>
      <c r="Z41" s="9" t="s">
        <v>272</v>
      </c>
      <c r="AA41" s="10">
        <v>8.3553933029999996</v>
      </c>
      <c r="AB41" s="10">
        <v>89</v>
      </c>
      <c r="AC41" s="10">
        <v>3.7</v>
      </c>
      <c r="AD41" s="10">
        <v>50</v>
      </c>
      <c r="AE41" s="10">
        <v>7.4</v>
      </c>
      <c r="AF41" s="10">
        <v>66.900000000000006</v>
      </c>
      <c r="AG41" s="10">
        <v>35.026406860000002</v>
      </c>
      <c r="AH41" s="10">
        <v>20</v>
      </c>
      <c r="AI41" s="10">
        <v>9</v>
      </c>
      <c r="AJ41" s="10">
        <v>8</v>
      </c>
      <c r="AK41" s="10">
        <v>686</v>
      </c>
      <c r="AL41" s="10">
        <v>349</v>
      </c>
      <c r="AM41" s="11" t="s">
        <v>286</v>
      </c>
      <c r="AN41" s="21">
        <f t="shared" si="9"/>
        <v>686</v>
      </c>
      <c r="AO41" s="21">
        <f t="shared" si="10"/>
        <v>349</v>
      </c>
      <c r="AQ41" s="14">
        <v>4</v>
      </c>
    </row>
    <row r="42" spans="1:43" ht="12" customHeight="1" x14ac:dyDescent="0.25">
      <c r="A42" s="14" t="s">
        <v>94</v>
      </c>
      <c r="B42" s="14">
        <v>234</v>
      </c>
      <c r="C42" s="14" t="s">
        <v>199</v>
      </c>
      <c r="D42" s="14" t="s">
        <v>51</v>
      </c>
      <c r="E42" s="14" t="s">
        <v>52</v>
      </c>
      <c r="F42" s="58">
        <v>48.0884815872</v>
      </c>
      <c r="G42" s="13">
        <v>4.2552074268800002</v>
      </c>
      <c r="H42" s="13">
        <v>11.2673559189</v>
      </c>
      <c r="I42" s="58">
        <v>14.142135620099999</v>
      </c>
      <c r="J42" s="2"/>
      <c r="K42" s="7" t="s">
        <v>199</v>
      </c>
      <c r="L42" s="7" t="str">
        <f t="shared" si="0"/>
        <v>N</v>
      </c>
      <c r="M42" s="7" t="s">
        <v>216</v>
      </c>
      <c r="N42" s="7">
        <f t="shared" si="4"/>
        <v>4.2552074268800002</v>
      </c>
      <c r="O42" s="15">
        <f t="shared" si="5"/>
        <v>48.0884815872</v>
      </c>
      <c r="P42" s="7">
        <f t="shared" si="1"/>
        <v>3.7</v>
      </c>
      <c r="Q42" s="7">
        <v>50</v>
      </c>
      <c r="R42" s="7">
        <f t="shared" si="6"/>
        <v>7.4</v>
      </c>
      <c r="S42" s="63">
        <f t="shared" si="7"/>
        <v>11.2673559189</v>
      </c>
      <c r="T42" s="7">
        <f t="shared" si="8"/>
        <v>6.7421356200999991</v>
      </c>
      <c r="U42" s="7">
        <f t="shared" si="11"/>
        <v>20</v>
      </c>
      <c r="V42" s="18" t="str">
        <f t="shared" si="3"/>
        <v>13N29-234</v>
      </c>
      <c r="W42" s="4"/>
      <c r="X42" s="8">
        <v>38</v>
      </c>
      <c r="Y42" s="9" t="s">
        <v>271</v>
      </c>
      <c r="Z42" s="9" t="s">
        <v>272</v>
      </c>
      <c r="AA42" s="10">
        <v>4.2552074270000002</v>
      </c>
      <c r="AB42" s="10">
        <v>48.088000000000001</v>
      </c>
      <c r="AC42" s="10">
        <v>3.7</v>
      </c>
      <c r="AD42" s="10">
        <v>50</v>
      </c>
      <c r="AE42" s="10">
        <v>7.4</v>
      </c>
      <c r="AF42" s="10">
        <v>11.3</v>
      </c>
      <c r="AG42" s="10">
        <v>6.74213562</v>
      </c>
      <c r="AH42" s="10">
        <v>20</v>
      </c>
      <c r="AI42" s="10">
        <v>10</v>
      </c>
      <c r="AJ42" s="10">
        <v>17</v>
      </c>
      <c r="AK42" s="10">
        <v>68</v>
      </c>
      <c r="AL42" s="10">
        <v>54</v>
      </c>
      <c r="AM42" s="11" t="s">
        <v>286</v>
      </c>
      <c r="AN42" s="21">
        <f t="shared" si="9"/>
        <v>68</v>
      </c>
      <c r="AO42" s="21">
        <f t="shared" si="10"/>
        <v>54</v>
      </c>
      <c r="AQ42" s="14">
        <v>0</v>
      </c>
    </row>
    <row r="43" spans="1:43" ht="12" customHeight="1" x14ac:dyDescent="0.25">
      <c r="A43" s="14" t="s">
        <v>94</v>
      </c>
      <c r="B43" s="14">
        <v>234</v>
      </c>
      <c r="C43" s="14" t="s">
        <v>199</v>
      </c>
      <c r="D43" s="14" t="s">
        <v>51</v>
      </c>
      <c r="E43" s="14" t="s">
        <v>52</v>
      </c>
      <c r="F43" s="58">
        <v>85.443455010199997</v>
      </c>
      <c r="G43" s="13">
        <v>5.1300603299700001</v>
      </c>
      <c r="H43" s="13">
        <v>12.3196735382</v>
      </c>
      <c r="I43" s="58">
        <v>0</v>
      </c>
      <c r="J43" s="2"/>
      <c r="K43" s="7" t="s">
        <v>199</v>
      </c>
      <c r="L43" s="7" t="str">
        <f t="shared" si="0"/>
        <v>N</v>
      </c>
      <c r="M43" s="7" t="s">
        <v>216</v>
      </c>
      <c r="N43" s="7">
        <f t="shared" si="4"/>
        <v>5.1300603299700001</v>
      </c>
      <c r="O43" s="15">
        <f t="shared" si="5"/>
        <v>85.443455010199997</v>
      </c>
      <c r="P43" s="7">
        <f t="shared" si="1"/>
        <v>3.7</v>
      </c>
      <c r="Q43" s="7">
        <v>50</v>
      </c>
      <c r="R43" s="7">
        <f t="shared" si="6"/>
        <v>0.3</v>
      </c>
      <c r="S43" s="63">
        <f t="shared" si="7"/>
        <v>12.3196735382</v>
      </c>
      <c r="T43" s="7">
        <f t="shared" si="8"/>
        <v>0.3</v>
      </c>
      <c r="U43" s="7">
        <f t="shared" si="11"/>
        <v>20</v>
      </c>
      <c r="V43" s="18" t="str">
        <f t="shared" si="3"/>
        <v>13N29-234</v>
      </c>
      <c r="W43" s="4"/>
      <c r="X43" s="8">
        <v>39</v>
      </c>
      <c r="Y43" s="9" t="s">
        <v>271</v>
      </c>
      <c r="Z43" s="9" t="s">
        <v>272</v>
      </c>
      <c r="AA43" s="10">
        <v>5.1300603300000001</v>
      </c>
      <c r="AB43" s="10">
        <v>85.442999999999998</v>
      </c>
      <c r="AC43" s="10">
        <v>3.7</v>
      </c>
      <c r="AD43" s="10">
        <v>50</v>
      </c>
      <c r="AE43" s="10">
        <v>0.3</v>
      </c>
      <c r="AF43" s="10">
        <v>12.3</v>
      </c>
      <c r="AG43" s="10">
        <v>0.3</v>
      </c>
      <c r="AH43" s="10">
        <v>20</v>
      </c>
      <c r="AI43" s="10">
        <v>28</v>
      </c>
      <c r="AJ43" s="10">
        <v>85</v>
      </c>
      <c r="AK43" s="10">
        <v>286</v>
      </c>
      <c r="AL43" s="10">
        <v>284</v>
      </c>
      <c r="AM43" s="11" t="s">
        <v>286</v>
      </c>
      <c r="AN43" s="21">
        <f t="shared" si="9"/>
        <v>286</v>
      </c>
      <c r="AO43" s="21">
        <f t="shared" si="10"/>
        <v>284</v>
      </c>
      <c r="AQ43" s="14">
        <v>8</v>
      </c>
    </row>
    <row r="44" spans="1:43" ht="12" customHeight="1" x14ac:dyDescent="0.25">
      <c r="A44" s="14" t="s">
        <v>94</v>
      </c>
      <c r="B44" s="14">
        <v>234</v>
      </c>
      <c r="C44" s="14" t="s">
        <v>199</v>
      </c>
      <c r="D44" s="14" t="s">
        <v>51</v>
      </c>
      <c r="E44" s="14" t="s">
        <v>52</v>
      </c>
      <c r="F44" s="58">
        <v>82.826040584200001</v>
      </c>
      <c r="G44" s="13">
        <v>0.115399769599</v>
      </c>
      <c r="H44" s="13">
        <v>31.0700817108</v>
      </c>
      <c r="I44" s="58">
        <v>28.284271240199999</v>
      </c>
      <c r="J44" s="2"/>
      <c r="K44" s="7" t="s">
        <v>199</v>
      </c>
      <c r="L44" s="7" t="str">
        <f t="shared" si="0"/>
        <v>N</v>
      </c>
      <c r="M44" s="7" t="s">
        <v>216</v>
      </c>
      <c r="N44" s="7">
        <f t="shared" si="4"/>
        <v>0.3</v>
      </c>
      <c r="O44" s="15">
        <f t="shared" si="5"/>
        <v>82.826040584200001</v>
      </c>
      <c r="P44" s="7">
        <f t="shared" si="1"/>
        <v>3.7</v>
      </c>
      <c r="Q44" s="7">
        <v>50</v>
      </c>
      <c r="R44" s="7">
        <f t="shared" si="6"/>
        <v>7.4</v>
      </c>
      <c r="S44" s="63">
        <f t="shared" si="7"/>
        <v>31.0700817108</v>
      </c>
      <c r="T44" s="7">
        <f t="shared" si="8"/>
        <v>20.8842712402</v>
      </c>
      <c r="U44" s="7">
        <f t="shared" si="11"/>
        <v>20</v>
      </c>
      <c r="V44" s="18" t="str">
        <f t="shared" si="3"/>
        <v>13N29-234</v>
      </c>
      <c r="W44" s="4"/>
      <c r="X44" s="8">
        <v>40</v>
      </c>
      <c r="Y44" s="9" t="s">
        <v>271</v>
      </c>
      <c r="Z44" s="9" t="s">
        <v>272</v>
      </c>
      <c r="AA44" s="10">
        <v>0.3</v>
      </c>
      <c r="AB44" s="10">
        <v>82.825999999999993</v>
      </c>
      <c r="AC44" s="10">
        <v>3.7</v>
      </c>
      <c r="AD44" s="10">
        <v>50</v>
      </c>
      <c r="AE44" s="10">
        <v>7.4</v>
      </c>
      <c r="AF44" s="10">
        <v>31.1</v>
      </c>
      <c r="AG44" s="10">
        <v>20.88427124</v>
      </c>
      <c r="AH44" s="10">
        <v>20</v>
      </c>
      <c r="AI44" s="10">
        <v>10</v>
      </c>
      <c r="AJ44" s="10">
        <v>12</v>
      </c>
      <c r="AK44" s="10">
        <v>24</v>
      </c>
      <c r="AL44" s="10">
        <v>24</v>
      </c>
      <c r="AM44" s="11" t="s">
        <v>286</v>
      </c>
      <c r="AN44" s="21">
        <f t="shared" si="9"/>
        <v>24</v>
      </c>
      <c r="AO44" s="21">
        <f t="shared" si="10"/>
        <v>24</v>
      </c>
      <c r="AQ44" s="14">
        <v>13</v>
      </c>
    </row>
    <row r="45" spans="1:43" ht="12" customHeight="1" x14ac:dyDescent="0.25">
      <c r="A45" s="14" t="s">
        <v>80</v>
      </c>
      <c r="B45" s="14">
        <v>142</v>
      </c>
      <c r="C45" s="14" t="s">
        <v>199</v>
      </c>
      <c r="D45" s="14" t="s">
        <v>54</v>
      </c>
      <c r="E45" s="14" t="s">
        <v>52</v>
      </c>
      <c r="F45" s="58">
        <v>13.798261892799999</v>
      </c>
      <c r="G45" s="13">
        <v>0.29990617893900001</v>
      </c>
      <c r="H45" s="13">
        <v>0.65720188617700004</v>
      </c>
      <c r="I45" s="58">
        <v>0</v>
      </c>
      <c r="J45" s="2"/>
      <c r="K45" s="7" t="s">
        <v>199</v>
      </c>
      <c r="L45" s="7" t="str">
        <f t="shared" si="0"/>
        <v>N</v>
      </c>
      <c r="M45" s="7" t="s">
        <v>216</v>
      </c>
      <c r="N45" s="7">
        <f t="shared" si="4"/>
        <v>0.3</v>
      </c>
      <c r="O45" s="15">
        <f t="shared" si="5"/>
        <v>13.798261892799999</v>
      </c>
      <c r="P45" s="7">
        <f t="shared" si="1"/>
        <v>5.5</v>
      </c>
      <c r="Q45" s="7">
        <v>50</v>
      </c>
      <c r="R45" s="7">
        <f t="shared" si="6"/>
        <v>0.3</v>
      </c>
      <c r="S45" s="63">
        <f t="shared" si="7"/>
        <v>0.65720188617700004</v>
      </c>
      <c r="T45" s="7">
        <f t="shared" si="8"/>
        <v>0.3</v>
      </c>
      <c r="U45" s="7">
        <f t="shared" si="11"/>
        <v>20</v>
      </c>
      <c r="V45" s="18" t="str">
        <f t="shared" si="3"/>
        <v>1414A-142</v>
      </c>
      <c r="W45" s="4"/>
      <c r="X45" s="8">
        <v>41</v>
      </c>
      <c r="Y45" s="9" t="s">
        <v>271</v>
      </c>
      <c r="Z45" s="9" t="s">
        <v>272</v>
      </c>
      <c r="AA45" s="10">
        <v>0.3</v>
      </c>
      <c r="AB45" s="10">
        <v>13.798</v>
      </c>
      <c r="AC45" s="10">
        <v>5.5</v>
      </c>
      <c r="AD45" s="10">
        <v>50</v>
      </c>
      <c r="AE45" s="10">
        <v>0.3</v>
      </c>
      <c r="AF45" s="10">
        <v>0.7</v>
      </c>
      <c r="AG45" s="10">
        <v>0.3</v>
      </c>
      <c r="AH45" s="10">
        <v>20</v>
      </c>
      <c r="AI45" s="10">
        <v>21</v>
      </c>
      <c r="AJ45" s="10">
        <v>58</v>
      </c>
      <c r="AK45" s="10">
        <v>0</v>
      </c>
      <c r="AL45" s="10">
        <v>0</v>
      </c>
      <c r="AM45" s="11" t="s">
        <v>287</v>
      </c>
      <c r="AN45" s="21">
        <f t="shared" si="9"/>
        <v>0</v>
      </c>
      <c r="AO45" s="21">
        <f t="shared" si="10"/>
        <v>0</v>
      </c>
      <c r="AQ45" s="14">
        <v>1174</v>
      </c>
    </row>
    <row r="46" spans="1:43" ht="12" customHeight="1" x14ac:dyDescent="0.25">
      <c r="A46" s="14" t="s">
        <v>80</v>
      </c>
      <c r="B46" s="14">
        <v>146</v>
      </c>
      <c r="C46" s="14" t="s">
        <v>199</v>
      </c>
      <c r="D46" s="14" t="s">
        <v>54</v>
      </c>
      <c r="E46" s="14" t="s">
        <v>52</v>
      </c>
      <c r="F46" s="58">
        <v>20.033243419200002</v>
      </c>
      <c r="G46" s="13">
        <v>3.7169667657599999E-2</v>
      </c>
      <c r="H46" s="13">
        <v>0.41030994057699999</v>
      </c>
      <c r="I46" s="58">
        <v>0</v>
      </c>
      <c r="J46" s="2"/>
      <c r="K46" s="7" t="s">
        <v>199</v>
      </c>
      <c r="L46" s="7" t="str">
        <f t="shared" si="0"/>
        <v>N</v>
      </c>
      <c r="M46" s="7" t="s">
        <v>216</v>
      </c>
      <c r="N46" s="7">
        <f t="shared" si="4"/>
        <v>0.3</v>
      </c>
      <c r="O46" s="15">
        <f t="shared" si="5"/>
        <v>20.033243419200002</v>
      </c>
      <c r="P46" s="7">
        <f t="shared" si="1"/>
        <v>5.5</v>
      </c>
      <c r="Q46" s="7">
        <v>50</v>
      </c>
      <c r="R46" s="7">
        <f t="shared" si="6"/>
        <v>0.3</v>
      </c>
      <c r="S46" s="63">
        <f t="shared" si="7"/>
        <v>0.41030994057699999</v>
      </c>
      <c r="T46" s="7">
        <f t="shared" si="8"/>
        <v>0.3</v>
      </c>
      <c r="U46" s="7">
        <f t="shared" si="11"/>
        <v>20</v>
      </c>
      <c r="V46" s="18" t="str">
        <f t="shared" si="3"/>
        <v>1414A-146</v>
      </c>
      <c r="W46" s="4"/>
      <c r="X46" s="8">
        <v>42</v>
      </c>
      <c r="Y46" s="9" t="s">
        <v>271</v>
      </c>
      <c r="Z46" s="9" t="s">
        <v>272</v>
      </c>
      <c r="AA46" s="10">
        <v>0.3</v>
      </c>
      <c r="AB46" s="10">
        <v>20.033000000000001</v>
      </c>
      <c r="AC46" s="10">
        <v>5.5</v>
      </c>
      <c r="AD46" s="10">
        <v>50</v>
      </c>
      <c r="AE46" s="10">
        <v>0.3</v>
      </c>
      <c r="AF46" s="10">
        <v>0.4</v>
      </c>
      <c r="AG46" s="10">
        <v>0.3</v>
      </c>
      <c r="AH46" s="10">
        <v>20</v>
      </c>
      <c r="AI46" s="10">
        <v>23</v>
      </c>
      <c r="AJ46" s="10">
        <v>65</v>
      </c>
      <c r="AK46" s="10">
        <v>0</v>
      </c>
      <c r="AL46" s="10">
        <v>0</v>
      </c>
      <c r="AM46" s="11" t="s">
        <v>288</v>
      </c>
      <c r="AN46" s="21">
        <f t="shared" si="9"/>
        <v>0</v>
      </c>
      <c r="AO46" s="21">
        <f t="shared" si="10"/>
        <v>0</v>
      </c>
      <c r="AQ46" s="14">
        <v>258</v>
      </c>
    </row>
    <row r="47" spans="1:43" ht="12" customHeight="1" x14ac:dyDescent="0.25">
      <c r="A47" s="14" t="s">
        <v>80</v>
      </c>
      <c r="B47" s="14">
        <v>144</v>
      </c>
      <c r="C47" s="14" t="s">
        <v>199</v>
      </c>
      <c r="D47" s="14" t="s">
        <v>54</v>
      </c>
      <c r="E47" s="14" t="s">
        <v>52</v>
      </c>
      <c r="F47" s="58">
        <v>14.017605274299999</v>
      </c>
      <c r="G47" s="13">
        <v>2.7918993461800001</v>
      </c>
      <c r="H47" s="13">
        <v>4.0082168579099999</v>
      </c>
      <c r="I47" s="58">
        <v>24.142135620099999</v>
      </c>
      <c r="J47" s="2"/>
      <c r="K47" s="7" t="s">
        <v>199</v>
      </c>
      <c r="L47" s="7" t="str">
        <f t="shared" si="0"/>
        <v>N</v>
      </c>
      <c r="M47" s="7" t="s">
        <v>216</v>
      </c>
      <c r="N47" s="7">
        <f t="shared" si="4"/>
        <v>2.7918993461800001</v>
      </c>
      <c r="O47" s="15">
        <f t="shared" si="5"/>
        <v>14.017605274299999</v>
      </c>
      <c r="P47" s="7">
        <f t="shared" si="1"/>
        <v>5.5</v>
      </c>
      <c r="Q47" s="7">
        <v>50</v>
      </c>
      <c r="R47" s="7">
        <f t="shared" si="6"/>
        <v>11</v>
      </c>
      <c r="S47" s="63">
        <f t="shared" si="7"/>
        <v>4.0082168579099999</v>
      </c>
      <c r="T47" s="7">
        <f t="shared" si="8"/>
        <v>13.142135620099999</v>
      </c>
      <c r="U47" s="7">
        <f t="shared" si="11"/>
        <v>20</v>
      </c>
      <c r="V47" s="18" t="str">
        <f t="shared" si="3"/>
        <v>1414A-144</v>
      </c>
      <c r="W47" s="4"/>
      <c r="X47" s="8">
        <v>43</v>
      </c>
      <c r="Y47" s="9" t="s">
        <v>271</v>
      </c>
      <c r="Z47" s="9" t="s">
        <v>272</v>
      </c>
      <c r="AA47" s="10">
        <v>2.7918993460000001</v>
      </c>
      <c r="AB47" s="10">
        <v>14.018000000000001</v>
      </c>
      <c r="AC47" s="10">
        <v>5.5</v>
      </c>
      <c r="AD47" s="10">
        <v>50</v>
      </c>
      <c r="AE47" s="10">
        <v>11</v>
      </c>
      <c r="AF47" s="10">
        <v>4</v>
      </c>
      <c r="AG47" s="10">
        <v>13.142135619999999</v>
      </c>
      <c r="AH47" s="10">
        <v>20</v>
      </c>
      <c r="AI47" s="10">
        <v>1</v>
      </c>
      <c r="AJ47" s="10">
        <v>0</v>
      </c>
      <c r="AK47" s="10">
        <v>11</v>
      </c>
      <c r="AL47" s="10">
        <v>1</v>
      </c>
      <c r="AM47" s="11" t="s">
        <v>289</v>
      </c>
      <c r="AN47" s="21">
        <f t="shared" si="9"/>
        <v>11</v>
      </c>
      <c r="AO47" s="21">
        <f t="shared" si="10"/>
        <v>1</v>
      </c>
      <c r="AQ47" s="14">
        <v>771</v>
      </c>
    </row>
    <row r="48" spans="1:43" ht="12" customHeight="1" x14ac:dyDescent="0.25">
      <c r="A48" s="14" t="s">
        <v>80</v>
      </c>
      <c r="B48" s="14">
        <v>147</v>
      </c>
      <c r="C48" s="14" t="s">
        <v>199</v>
      </c>
      <c r="D48" s="14" t="s">
        <v>54</v>
      </c>
      <c r="E48" s="14" t="s">
        <v>52</v>
      </c>
      <c r="F48" s="58">
        <v>110.185497845</v>
      </c>
      <c r="G48" s="13">
        <v>8.3311208640200002E-2</v>
      </c>
      <c r="H48" s="13">
        <v>0.39816102385500002</v>
      </c>
      <c r="I48" s="58">
        <v>80.710678100600006</v>
      </c>
      <c r="J48" s="2"/>
      <c r="K48" s="7" t="s">
        <v>199</v>
      </c>
      <c r="L48" s="7" t="str">
        <f t="shared" si="0"/>
        <v>N</v>
      </c>
      <c r="M48" s="7" t="s">
        <v>216</v>
      </c>
      <c r="N48" s="7">
        <f t="shared" si="4"/>
        <v>0.3</v>
      </c>
      <c r="O48" s="15">
        <f t="shared" si="5"/>
        <v>110.185497845</v>
      </c>
      <c r="P48" s="7">
        <f t="shared" si="1"/>
        <v>5.5</v>
      </c>
      <c r="Q48" s="7">
        <v>50</v>
      </c>
      <c r="R48" s="7">
        <f t="shared" si="6"/>
        <v>11</v>
      </c>
      <c r="S48" s="63">
        <f t="shared" si="7"/>
        <v>0.39816102385500002</v>
      </c>
      <c r="T48" s="7">
        <f t="shared" si="8"/>
        <v>69.710678100600006</v>
      </c>
      <c r="U48" s="7">
        <f t="shared" si="11"/>
        <v>20</v>
      </c>
      <c r="V48" s="18" t="str">
        <f t="shared" si="3"/>
        <v>1414A-147</v>
      </c>
      <c r="W48" s="4"/>
      <c r="X48" s="8">
        <v>44</v>
      </c>
      <c r="Y48" s="9" t="s">
        <v>271</v>
      </c>
      <c r="Z48" s="9" t="s">
        <v>272</v>
      </c>
      <c r="AA48" s="10">
        <v>0.3</v>
      </c>
      <c r="AB48" s="10">
        <v>110.185</v>
      </c>
      <c r="AC48" s="10">
        <v>5.5</v>
      </c>
      <c r="AD48" s="10">
        <v>50</v>
      </c>
      <c r="AE48" s="10">
        <v>11</v>
      </c>
      <c r="AF48" s="10">
        <v>0.4</v>
      </c>
      <c r="AG48" s="10">
        <v>69.710678099999996</v>
      </c>
      <c r="AH48" s="10">
        <v>20</v>
      </c>
      <c r="AI48" s="10">
        <v>1</v>
      </c>
      <c r="AJ48" s="10">
        <v>1</v>
      </c>
      <c r="AK48" s="10">
        <v>76</v>
      </c>
      <c r="AL48" s="10">
        <v>0</v>
      </c>
      <c r="AM48" s="11" t="s">
        <v>290</v>
      </c>
      <c r="AN48" s="21">
        <f t="shared" si="9"/>
        <v>76</v>
      </c>
      <c r="AO48" s="21">
        <f t="shared" si="10"/>
        <v>0</v>
      </c>
      <c r="AQ48" s="14">
        <v>492</v>
      </c>
    </row>
    <row r="49" spans="1:43" ht="12" customHeight="1" x14ac:dyDescent="0.25">
      <c r="A49" s="14" t="s">
        <v>80</v>
      </c>
      <c r="B49" s="14">
        <v>143</v>
      </c>
      <c r="C49" s="14" t="s">
        <v>199</v>
      </c>
      <c r="D49" s="14" t="s">
        <v>54</v>
      </c>
      <c r="E49" s="14" t="s">
        <v>52</v>
      </c>
      <c r="F49" s="58">
        <v>27.780852270600001</v>
      </c>
      <c r="G49" s="13">
        <v>3.1584394583200002</v>
      </c>
      <c r="H49" s="13">
        <v>1.0840505361599999</v>
      </c>
      <c r="I49" s="58">
        <v>20</v>
      </c>
      <c r="J49" s="2"/>
      <c r="K49" s="7" t="s">
        <v>199</v>
      </c>
      <c r="L49" s="7" t="str">
        <f t="shared" si="0"/>
        <v>N</v>
      </c>
      <c r="M49" s="7" t="s">
        <v>216</v>
      </c>
      <c r="N49" s="7">
        <f t="shared" si="4"/>
        <v>3.1584394583200002</v>
      </c>
      <c r="O49" s="15">
        <f t="shared" si="5"/>
        <v>27.780852270600001</v>
      </c>
      <c r="P49" s="7">
        <f t="shared" si="1"/>
        <v>5.5</v>
      </c>
      <c r="Q49" s="7">
        <v>50</v>
      </c>
      <c r="R49" s="7">
        <f t="shared" si="6"/>
        <v>11</v>
      </c>
      <c r="S49" s="63">
        <f t="shared" si="7"/>
        <v>1.0840505361599999</v>
      </c>
      <c r="T49" s="7">
        <f t="shared" si="8"/>
        <v>9</v>
      </c>
      <c r="U49" s="7">
        <f t="shared" si="11"/>
        <v>20</v>
      </c>
      <c r="V49" s="18" t="str">
        <f t="shared" si="3"/>
        <v>1414A-143</v>
      </c>
      <c r="W49" s="4"/>
      <c r="X49" s="8">
        <v>45</v>
      </c>
      <c r="Y49" s="9" t="s">
        <v>271</v>
      </c>
      <c r="Z49" s="9" t="s">
        <v>272</v>
      </c>
      <c r="AA49" s="10">
        <v>3.1584394580000001</v>
      </c>
      <c r="AB49" s="10">
        <v>27.780999999999999</v>
      </c>
      <c r="AC49" s="10">
        <v>5.5</v>
      </c>
      <c r="AD49" s="10">
        <v>50</v>
      </c>
      <c r="AE49" s="10">
        <v>11</v>
      </c>
      <c r="AF49" s="10">
        <v>1.1000000000000001</v>
      </c>
      <c r="AG49" s="10">
        <v>9</v>
      </c>
      <c r="AH49" s="10">
        <v>20</v>
      </c>
      <c r="AI49" s="10">
        <v>4</v>
      </c>
      <c r="AJ49" s="10">
        <v>5</v>
      </c>
      <c r="AK49" s="10">
        <v>24</v>
      </c>
      <c r="AL49" s="10">
        <v>5</v>
      </c>
      <c r="AM49" s="11" t="s">
        <v>291</v>
      </c>
      <c r="AN49" s="21">
        <f t="shared" si="9"/>
        <v>24</v>
      </c>
      <c r="AO49" s="21">
        <f t="shared" si="10"/>
        <v>5</v>
      </c>
      <c r="AQ49" s="14">
        <v>243</v>
      </c>
    </row>
    <row r="50" spans="1:43" ht="12" customHeight="1" x14ac:dyDescent="0.25">
      <c r="A50" s="14" t="s">
        <v>80</v>
      </c>
      <c r="B50" s="14">
        <v>145</v>
      </c>
      <c r="C50" s="14" t="s">
        <v>199</v>
      </c>
      <c r="D50" s="14" t="s">
        <v>54</v>
      </c>
      <c r="E50" s="14" t="s">
        <v>52</v>
      </c>
      <c r="F50" s="58">
        <v>41.583942949700003</v>
      </c>
      <c r="G50" s="13">
        <v>0.23513479738599999</v>
      </c>
      <c r="H50" s="13">
        <v>0.41030994057699999</v>
      </c>
      <c r="I50" s="58">
        <v>0</v>
      </c>
      <c r="J50" s="2"/>
      <c r="K50" s="7" t="s">
        <v>199</v>
      </c>
      <c r="L50" s="7" t="str">
        <f t="shared" si="0"/>
        <v>N</v>
      </c>
      <c r="M50" s="7" t="s">
        <v>216</v>
      </c>
      <c r="N50" s="7">
        <f t="shared" si="4"/>
        <v>0.3</v>
      </c>
      <c r="O50" s="15">
        <f t="shared" si="5"/>
        <v>41.583942949700003</v>
      </c>
      <c r="P50" s="7">
        <f t="shared" si="1"/>
        <v>5.5</v>
      </c>
      <c r="Q50" s="7">
        <v>50</v>
      </c>
      <c r="R50" s="7">
        <f t="shared" si="6"/>
        <v>0.3</v>
      </c>
      <c r="S50" s="63">
        <f t="shared" si="7"/>
        <v>0.41030994057699999</v>
      </c>
      <c r="T50" s="7">
        <f t="shared" si="8"/>
        <v>0.3</v>
      </c>
      <c r="U50" s="7">
        <f t="shared" si="11"/>
        <v>20</v>
      </c>
      <c r="V50" s="18" t="str">
        <f t="shared" si="3"/>
        <v>1414A-145</v>
      </c>
      <c r="W50" s="4"/>
      <c r="X50" s="8">
        <v>46</v>
      </c>
      <c r="Y50" s="9" t="s">
        <v>271</v>
      </c>
      <c r="Z50" s="9" t="s">
        <v>272</v>
      </c>
      <c r="AA50" s="10">
        <v>0.3</v>
      </c>
      <c r="AB50" s="10">
        <v>41.584000000000003</v>
      </c>
      <c r="AC50" s="10">
        <v>5.5</v>
      </c>
      <c r="AD50" s="10">
        <v>50</v>
      </c>
      <c r="AE50" s="10">
        <v>0.3</v>
      </c>
      <c r="AF50" s="10">
        <v>0.4</v>
      </c>
      <c r="AG50" s="10">
        <v>0.3</v>
      </c>
      <c r="AH50" s="10">
        <v>20</v>
      </c>
      <c r="AI50" s="10">
        <v>25</v>
      </c>
      <c r="AJ50" s="10">
        <v>76</v>
      </c>
      <c r="AK50" s="10">
        <v>1</v>
      </c>
      <c r="AL50" s="10">
        <v>1</v>
      </c>
      <c r="AM50" s="11" t="s">
        <v>292</v>
      </c>
      <c r="AN50" s="21">
        <f t="shared" si="9"/>
        <v>1</v>
      </c>
      <c r="AO50" s="21">
        <f t="shared" si="10"/>
        <v>1</v>
      </c>
      <c r="AQ50" s="14">
        <v>491</v>
      </c>
    </row>
    <row r="51" spans="1:43" ht="12" customHeight="1" x14ac:dyDescent="0.25">
      <c r="A51" s="14" t="s">
        <v>95</v>
      </c>
      <c r="B51" s="14">
        <v>250</v>
      </c>
      <c r="C51" s="14" t="s">
        <v>199</v>
      </c>
      <c r="D51" s="14" t="s">
        <v>54</v>
      </c>
      <c r="E51" s="14" t="s">
        <v>52</v>
      </c>
      <c r="F51" s="58">
        <v>61.5839721189</v>
      </c>
      <c r="G51" s="13">
        <v>4.4507794734199999</v>
      </c>
      <c r="H51" s="13">
        <v>0.36698099970800002</v>
      </c>
      <c r="I51" s="58">
        <v>0</v>
      </c>
      <c r="J51" s="2"/>
      <c r="K51" s="7" t="s">
        <v>199</v>
      </c>
      <c r="L51" s="7" t="str">
        <f t="shared" si="0"/>
        <v>N</v>
      </c>
      <c r="M51" s="7" t="s">
        <v>216</v>
      </c>
      <c r="N51" s="7">
        <f t="shared" si="4"/>
        <v>4.4507794734199999</v>
      </c>
      <c r="O51" s="15">
        <f t="shared" si="5"/>
        <v>61.5839721189</v>
      </c>
      <c r="P51" s="7">
        <f t="shared" si="1"/>
        <v>5.5</v>
      </c>
      <c r="Q51" s="7">
        <v>50</v>
      </c>
      <c r="R51" s="7">
        <f t="shared" si="6"/>
        <v>0.3</v>
      </c>
      <c r="S51" s="63">
        <f t="shared" si="7"/>
        <v>0.36698099970800002</v>
      </c>
      <c r="T51" s="7">
        <f t="shared" si="8"/>
        <v>0.3</v>
      </c>
      <c r="U51" s="7">
        <f t="shared" si="11"/>
        <v>20</v>
      </c>
      <c r="V51" s="18" t="str">
        <f t="shared" si="3"/>
        <v>1414B-250</v>
      </c>
      <c r="W51" s="4"/>
      <c r="X51" s="8">
        <v>47</v>
      </c>
      <c r="Y51" s="9" t="s">
        <v>271</v>
      </c>
      <c r="Z51" s="9" t="s">
        <v>272</v>
      </c>
      <c r="AA51" s="10">
        <v>4.4507794729999999</v>
      </c>
      <c r="AB51" s="10">
        <v>61.584000000000003</v>
      </c>
      <c r="AC51" s="10">
        <v>5.5</v>
      </c>
      <c r="AD51" s="10">
        <v>50</v>
      </c>
      <c r="AE51" s="10">
        <v>0.3</v>
      </c>
      <c r="AF51" s="10">
        <v>0.4</v>
      </c>
      <c r="AG51" s="10">
        <v>0.3</v>
      </c>
      <c r="AH51" s="10">
        <v>20</v>
      </c>
      <c r="AI51" s="10">
        <v>28</v>
      </c>
      <c r="AJ51" s="10">
        <v>83</v>
      </c>
      <c r="AK51" s="10">
        <v>103</v>
      </c>
      <c r="AL51" s="10">
        <v>88</v>
      </c>
      <c r="AM51" s="11" t="s">
        <v>293</v>
      </c>
      <c r="AN51" s="21">
        <f t="shared" si="9"/>
        <v>103</v>
      </c>
      <c r="AO51" s="21">
        <f t="shared" si="10"/>
        <v>88</v>
      </c>
      <c r="AQ51" s="14">
        <v>37</v>
      </c>
    </row>
    <row r="52" spans="1:43" ht="12" customHeight="1" x14ac:dyDescent="0.25">
      <c r="A52" s="14" t="s">
        <v>95</v>
      </c>
      <c r="B52" s="14">
        <v>250</v>
      </c>
      <c r="C52" s="14" t="s">
        <v>199</v>
      </c>
      <c r="D52" s="14" t="s">
        <v>54</v>
      </c>
      <c r="E52" s="14" t="s">
        <v>52</v>
      </c>
      <c r="F52" s="58">
        <v>93.917042226500001</v>
      </c>
      <c r="G52" s="13">
        <v>8.1659188451400002</v>
      </c>
      <c r="H52" s="13">
        <v>16.7854824066</v>
      </c>
      <c r="I52" s="58">
        <v>0</v>
      </c>
      <c r="J52" s="2"/>
      <c r="K52" s="7" t="s">
        <v>199</v>
      </c>
      <c r="L52" s="7" t="str">
        <f t="shared" si="0"/>
        <v>N</v>
      </c>
      <c r="M52" s="7" t="s">
        <v>216</v>
      </c>
      <c r="N52" s="7">
        <f t="shared" si="4"/>
        <v>8.1659188451400002</v>
      </c>
      <c r="O52" s="15">
        <f t="shared" si="5"/>
        <v>93.917042226500001</v>
      </c>
      <c r="P52" s="7">
        <f t="shared" si="1"/>
        <v>5.5</v>
      </c>
      <c r="Q52" s="7">
        <v>50</v>
      </c>
      <c r="R52" s="7">
        <f t="shared" si="6"/>
        <v>0.3</v>
      </c>
      <c r="S52" s="63">
        <f t="shared" si="7"/>
        <v>16.7854824066</v>
      </c>
      <c r="T52" s="7">
        <f t="shared" si="8"/>
        <v>0.3</v>
      </c>
      <c r="U52" s="7">
        <f t="shared" si="11"/>
        <v>20</v>
      </c>
      <c r="V52" s="18" t="str">
        <f t="shared" si="3"/>
        <v>1414B-250</v>
      </c>
      <c r="W52" s="4"/>
      <c r="X52" s="8">
        <v>48</v>
      </c>
      <c r="Y52" s="9" t="s">
        <v>271</v>
      </c>
      <c r="Z52" s="9" t="s">
        <v>272</v>
      </c>
      <c r="AA52" s="10">
        <v>8.1659188450000002</v>
      </c>
      <c r="AB52" s="10">
        <v>93.917000000000002</v>
      </c>
      <c r="AC52" s="10">
        <v>5.5</v>
      </c>
      <c r="AD52" s="10">
        <v>50</v>
      </c>
      <c r="AE52" s="10">
        <v>0.3</v>
      </c>
      <c r="AF52" s="10">
        <v>16.8</v>
      </c>
      <c r="AG52" s="10">
        <v>0.3</v>
      </c>
      <c r="AH52" s="10">
        <v>20</v>
      </c>
      <c r="AI52" s="10">
        <v>29</v>
      </c>
      <c r="AJ52" s="10">
        <v>86</v>
      </c>
      <c r="AK52" s="12">
        <v>1208</v>
      </c>
      <c r="AL52" s="12">
        <v>1176</v>
      </c>
      <c r="AM52" s="11" t="s">
        <v>293</v>
      </c>
      <c r="AN52" s="21">
        <f t="shared" si="9"/>
        <v>1208</v>
      </c>
      <c r="AO52" s="21">
        <f t="shared" si="10"/>
        <v>1176</v>
      </c>
      <c r="AQ52" s="14">
        <v>39</v>
      </c>
    </row>
    <row r="53" spans="1:43" ht="12" customHeight="1" x14ac:dyDescent="0.25">
      <c r="A53" s="14" t="s">
        <v>95</v>
      </c>
      <c r="B53" s="14">
        <v>250</v>
      </c>
      <c r="C53" s="14" t="s">
        <v>199</v>
      </c>
      <c r="D53" s="14" t="s">
        <v>54</v>
      </c>
      <c r="E53" s="14" t="s">
        <v>52</v>
      </c>
      <c r="F53" s="58">
        <v>130.091917448</v>
      </c>
      <c r="G53" s="13">
        <v>1.7289833327999999</v>
      </c>
      <c r="H53" s="13">
        <v>16.7854824066</v>
      </c>
      <c r="I53" s="58">
        <v>0</v>
      </c>
      <c r="J53" s="2"/>
      <c r="K53" s="7" t="s">
        <v>199</v>
      </c>
      <c r="L53" s="7" t="str">
        <f t="shared" si="0"/>
        <v>N</v>
      </c>
      <c r="M53" s="7" t="s">
        <v>216</v>
      </c>
      <c r="N53" s="7">
        <f t="shared" si="4"/>
        <v>1.7289833327999999</v>
      </c>
      <c r="O53" s="15">
        <f t="shared" si="5"/>
        <v>130.091917448</v>
      </c>
      <c r="P53" s="7">
        <f t="shared" si="1"/>
        <v>5.5</v>
      </c>
      <c r="Q53" s="7">
        <v>50</v>
      </c>
      <c r="R53" s="7">
        <f t="shared" si="6"/>
        <v>0.3</v>
      </c>
      <c r="S53" s="63">
        <f t="shared" si="7"/>
        <v>16.7854824066</v>
      </c>
      <c r="T53" s="7">
        <f t="shared" si="8"/>
        <v>0.3</v>
      </c>
      <c r="U53" s="7">
        <f t="shared" si="11"/>
        <v>20</v>
      </c>
      <c r="V53" s="18" t="str">
        <f t="shared" si="3"/>
        <v>1414B-250</v>
      </c>
      <c r="W53" s="4"/>
      <c r="X53" s="8">
        <v>49</v>
      </c>
      <c r="Y53" s="9" t="s">
        <v>271</v>
      </c>
      <c r="Z53" s="9" t="s">
        <v>272</v>
      </c>
      <c r="AA53" s="10">
        <v>1.728983333</v>
      </c>
      <c r="AB53" s="10">
        <v>130.09200000000001</v>
      </c>
      <c r="AC53" s="10">
        <v>5.5</v>
      </c>
      <c r="AD53" s="10">
        <v>50</v>
      </c>
      <c r="AE53" s="10">
        <v>0.3</v>
      </c>
      <c r="AF53" s="10">
        <v>16.8</v>
      </c>
      <c r="AG53" s="10">
        <v>0.3</v>
      </c>
      <c r="AH53" s="10">
        <v>20</v>
      </c>
      <c r="AI53" s="10">
        <v>25</v>
      </c>
      <c r="AJ53" s="10">
        <v>87</v>
      </c>
      <c r="AK53" s="10">
        <v>150</v>
      </c>
      <c r="AL53" s="10">
        <v>153</v>
      </c>
      <c r="AM53" s="11" t="s">
        <v>293</v>
      </c>
      <c r="AN53" s="21">
        <f t="shared" si="9"/>
        <v>150</v>
      </c>
      <c r="AO53" s="21">
        <f t="shared" si="10"/>
        <v>153</v>
      </c>
      <c r="AQ53" s="14">
        <v>38</v>
      </c>
    </row>
    <row r="54" spans="1:43" ht="12" customHeight="1" x14ac:dyDescent="0.25">
      <c r="A54" s="14" t="s">
        <v>193</v>
      </c>
      <c r="B54" s="14">
        <v>809</v>
      </c>
      <c r="C54" s="14" t="s">
        <v>199</v>
      </c>
      <c r="D54" s="14" t="s">
        <v>54</v>
      </c>
      <c r="E54" s="14" t="s">
        <v>52</v>
      </c>
      <c r="F54" s="58">
        <v>148.94221617900001</v>
      </c>
      <c r="G54" s="13">
        <v>3.2291516290099999E-2</v>
      </c>
      <c r="H54" s="13">
        <v>0.74447286129000001</v>
      </c>
      <c r="I54" s="58">
        <v>0</v>
      </c>
      <c r="J54" s="2"/>
      <c r="K54" s="7" t="s">
        <v>199</v>
      </c>
      <c r="L54" s="7" t="str">
        <f t="shared" si="0"/>
        <v>N</v>
      </c>
      <c r="M54" s="7" t="s">
        <v>216</v>
      </c>
      <c r="N54" s="7">
        <f t="shared" si="4"/>
        <v>0.3</v>
      </c>
      <c r="O54" s="15">
        <f t="shared" si="5"/>
        <v>140</v>
      </c>
      <c r="P54" s="7">
        <f t="shared" si="1"/>
        <v>5.5</v>
      </c>
      <c r="Q54" s="7">
        <v>50</v>
      </c>
      <c r="R54" s="7">
        <f t="shared" si="6"/>
        <v>0.3</v>
      </c>
      <c r="S54" s="63">
        <f t="shared" si="7"/>
        <v>0.74447286129000001</v>
      </c>
      <c r="T54" s="7">
        <f t="shared" si="8"/>
        <v>0.3</v>
      </c>
      <c r="U54" s="7">
        <f t="shared" si="11"/>
        <v>20</v>
      </c>
      <c r="V54" s="18" t="str">
        <f t="shared" si="3"/>
        <v>1414C-809</v>
      </c>
      <c r="W54" s="4"/>
      <c r="X54" s="8">
        <v>50</v>
      </c>
      <c r="Y54" s="9" t="s">
        <v>271</v>
      </c>
      <c r="Z54" s="9" t="s">
        <v>272</v>
      </c>
      <c r="AA54" s="10">
        <v>0.3</v>
      </c>
      <c r="AB54" s="10">
        <v>140</v>
      </c>
      <c r="AC54" s="10">
        <v>5.5</v>
      </c>
      <c r="AD54" s="10">
        <v>50</v>
      </c>
      <c r="AE54" s="10">
        <v>0.3</v>
      </c>
      <c r="AF54" s="10">
        <v>0.7</v>
      </c>
      <c r="AG54" s="10">
        <v>0.3</v>
      </c>
      <c r="AH54" s="10">
        <v>20</v>
      </c>
      <c r="AI54" s="10">
        <v>24</v>
      </c>
      <c r="AJ54" s="10">
        <v>86</v>
      </c>
      <c r="AK54" s="10">
        <v>3</v>
      </c>
      <c r="AL54" s="10">
        <v>3</v>
      </c>
      <c r="AM54" s="11" t="s">
        <v>294</v>
      </c>
      <c r="AN54" s="21">
        <f t="shared" si="9"/>
        <v>3.1916189181214287</v>
      </c>
      <c r="AO54" s="21">
        <f t="shared" si="10"/>
        <v>3.1916189181214287</v>
      </c>
      <c r="AQ54" s="14">
        <v>637</v>
      </c>
    </row>
    <row r="55" spans="1:43" ht="12" customHeight="1" x14ac:dyDescent="0.25">
      <c r="A55" s="14" t="s">
        <v>194</v>
      </c>
      <c r="B55" s="14">
        <v>810</v>
      </c>
      <c r="C55" s="14" t="s">
        <v>199</v>
      </c>
      <c r="D55" s="14" t="s">
        <v>54</v>
      </c>
      <c r="E55" s="14" t="s">
        <v>52</v>
      </c>
      <c r="F55" s="58">
        <v>73.071000887699995</v>
      </c>
      <c r="G55" s="13">
        <v>0.44671075532799998</v>
      </c>
      <c r="H55" s="13">
        <v>4.5290379524200004</v>
      </c>
      <c r="I55" s="58">
        <v>205.56349182100001</v>
      </c>
      <c r="J55" s="2"/>
      <c r="K55" s="7" t="s">
        <v>199</v>
      </c>
      <c r="L55" s="7" t="str">
        <f t="shared" si="0"/>
        <v>N</v>
      </c>
      <c r="M55" s="7" t="s">
        <v>216</v>
      </c>
      <c r="N55" s="7">
        <f t="shared" si="4"/>
        <v>0.44671075532799998</v>
      </c>
      <c r="O55" s="15">
        <f t="shared" si="5"/>
        <v>73.071000887699995</v>
      </c>
      <c r="P55" s="7">
        <f t="shared" si="1"/>
        <v>5.5</v>
      </c>
      <c r="Q55" s="7">
        <v>50</v>
      </c>
      <c r="R55" s="7">
        <f t="shared" si="6"/>
        <v>11</v>
      </c>
      <c r="S55" s="63">
        <f t="shared" si="7"/>
        <v>4.5290379524200004</v>
      </c>
      <c r="T55" s="7">
        <f t="shared" si="8"/>
        <v>194.56349182100001</v>
      </c>
      <c r="U55" s="7">
        <f t="shared" si="11"/>
        <v>20</v>
      </c>
      <c r="V55" s="18" t="str">
        <f t="shared" si="3"/>
        <v>1414D-810</v>
      </c>
      <c r="W55" s="4"/>
      <c r="X55" s="8">
        <v>51</v>
      </c>
      <c r="Y55" s="9" t="s">
        <v>271</v>
      </c>
      <c r="Z55" s="9" t="s">
        <v>272</v>
      </c>
      <c r="AA55" s="10">
        <v>0.44671075500000001</v>
      </c>
      <c r="AB55" s="10">
        <v>73.070999999999998</v>
      </c>
      <c r="AC55" s="10">
        <v>5.5</v>
      </c>
      <c r="AD55" s="10">
        <v>50</v>
      </c>
      <c r="AE55" s="10">
        <v>11</v>
      </c>
      <c r="AF55" s="10">
        <v>4.5</v>
      </c>
      <c r="AG55" s="10">
        <v>194.56349180000001</v>
      </c>
      <c r="AH55" s="10">
        <v>20</v>
      </c>
      <c r="AI55" s="10">
        <v>0</v>
      </c>
      <c r="AJ55" s="10">
        <v>0</v>
      </c>
      <c r="AK55" s="10">
        <v>45</v>
      </c>
      <c r="AL55" s="10">
        <v>0</v>
      </c>
      <c r="AM55" s="11" t="s">
        <v>295</v>
      </c>
      <c r="AN55" s="21">
        <f t="shared" si="9"/>
        <v>45</v>
      </c>
      <c r="AO55" s="21">
        <f t="shared" si="10"/>
        <v>0</v>
      </c>
      <c r="AQ55" s="14">
        <v>256</v>
      </c>
    </row>
    <row r="56" spans="1:43" ht="12" customHeight="1" x14ac:dyDescent="0.25">
      <c r="A56" s="14" t="s">
        <v>194</v>
      </c>
      <c r="B56" s="14">
        <v>810</v>
      </c>
      <c r="C56" s="14" t="s">
        <v>199</v>
      </c>
      <c r="D56" s="14" t="s">
        <v>54</v>
      </c>
      <c r="E56" s="14" t="s">
        <v>52</v>
      </c>
      <c r="F56" s="58">
        <v>31.539626734900001</v>
      </c>
      <c r="G56" s="13">
        <v>6.6570508827700006E-2</v>
      </c>
      <c r="H56" s="13">
        <v>0.36698099970800002</v>
      </c>
      <c r="I56" s="58">
        <v>0</v>
      </c>
      <c r="J56" s="2"/>
      <c r="K56" s="7" t="s">
        <v>199</v>
      </c>
      <c r="L56" s="7" t="str">
        <f t="shared" si="0"/>
        <v>N</v>
      </c>
      <c r="M56" s="7" t="s">
        <v>216</v>
      </c>
      <c r="N56" s="7">
        <f t="shared" si="4"/>
        <v>0.3</v>
      </c>
      <c r="O56" s="15">
        <f t="shared" si="5"/>
        <v>31.539626734900001</v>
      </c>
      <c r="P56" s="7">
        <f t="shared" si="1"/>
        <v>5.5</v>
      </c>
      <c r="Q56" s="7">
        <v>50</v>
      </c>
      <c r="R56" s="7">
        <f t="shared" si="6"/>
        <v>0.3</v>
      </c>
      <c r="S56" s="63">
        <f t="shared" si="7"/>
        <v>0.36698099970800002</v>
      </c>
      <c r="T56" s="7">
        <f t="shared" si="8"/>
        <v>0.3</v>
      </c>
      <c r="U56" s="7">
        <f t="shared" si="11"/>
        <v>20</v>
      </c>
      <c r="V56" s="18" t="str">
        <f t="shared" si="3"/>
        <v>1414D-810</v>
      </c>
      <c r="W56" s="4"/>
      <c r="X56" s="8">
        <v>52</v>
      </c>
      <c r="Y56" s="9" t="s">
        <v>271</v>
      </c>
      <c r="Z56" s="9" t="s">
        <v>272</v>
      </c>
      <c r="AA56" s="10">
        <v>0.3</v>
      </c>
      <c r="AB56" s="10">
        <v>31.54</v>
      </c>
      <c r="AC56" s="10">
        <v>5.5</v>
      </c>
      <c r="AD56" s="10">
        <v>50</v>
      </c>
      <c r="AE56" s="10">
        <v>0.3</v>
      </c>
      <c r="AF56" s="10">
        <v>0.4</v>
      </c>
      <c r="AG56" s="10">
        <v>0.3</v>
      </c>
      <c r="AH56" s="10">
        <v>20</v>
      </c>
      <c r="AI56" s="10">
        <v>25</v>
      </c>
      <c r="AJ56" s="10">
        <v>72</v>
      </c>
      <c r="AK56" s="10">
        <v>1</v>
      </c>
      <c r="AL56" s="10">
        <v>0</v>
      </c>
      <c r="AM56" s="11" t="s">
        <v>295</v>
      </c>
      <c r="AN56" s="21">
        <f t="shared" si="9"/>
        <v>1</v>
      </c>
      <c r="AO56" s="21">
        <f t="shared" si="10"/>
        <v>0</v>
      </c>
      <c r="AQ56" s="14">
        <v>255</v>
      </c>
    </row>
    <row r="57" spans="1:43" ht="12" customHeight="1" x14ac:dyDescent="0.25">
      <c r="A57" s="14" t="s">
        <v>194</v>
      </c>
      <c r="B57" s="14">
        <v>810</v>
      </c>
      <c r="C57" s="14" t="s">
        <v>199</v>
      </c>
      <c r="D57" s="14" t="s">
        <v>54</v>
      </c>
      <c r="E57" s="14" t="s">
        <v>52</v>
      </c>
      <c r="F57" s="58">
        <v>77.137286577400005</v>
      </c>
      <c r="G57" s="13">
        <v>0.49453350893999998</v>
      </c>
      <c r="H57" s="13">
        <v>4.5290379524200004</v>
      </c>
      <c r="I57" s="58">
        <v>205.56349182100001</v>
      </c>
      <c r="J57" s="2"/>
      <c r="K57" s="7" t="s">
        <v>199</v>
      </c>
      <c r="L57" s="7" t="str">
        <f t="shared" si="0"/>
        <v>N</v>
      </c>
      <c r="M57" s="7" t="s">
        <v>216</v>
      </c>
      <c r="N57" s="7">
        <f t="shared" si="4"/>
        <v>0.49453350893999998</v>
      </c>
      <c r="O57" s="15">
        <f t="shared" si="5"/>
        <v>77.137286577400005</v>
      </c>
      <c r="P57" s="7">
        <f t="shared" si="1"/>
        <v>5.5</v>
      </c>
      <c r="Q57" s="7">
        <v>50</v>
      </c>
      <c r="R57" s="7">
        <f t="shared" si="6"/>
        <v>11</v>
      </c>
      <c r="S57" s="63">
        <f t="shared" si="7"/>
        <v>4.5290379524200004</v>
      </c>
      <c r="T57" s="7">
        <f t="shared" si="8"/>
        <v>194.56349182100001</v>
      </c>
      <c r="U57" s="7">
        <f t="shared" si="11"/>
        <v>20</v>
      </c>
      <c r="V57" s="18" t="str">
        <f t="shared" si="3"/>
        <v>1414D-810</v>
      </c>
      <c r="W57" s="4"/>
      <c r="X57" s="8">
        <v>53</v>
      </c>
      <c r="Y57" s="9" t="s">
        <v>271</v>
      </c>
      <c r="Z57" s="9" t="s">
        <v>272</v>
      </c>
      <c r="AA57" s="10">
        <v>0.49453350899999998</v>
      </c>
      <c r="AB57" s="10">
        <v>77.137</v>
      </c>
      <c r="AC57" s="10">
        <v>5.5</v>
      </c>
      <c r="AD57" s="10">
        <v>50</v>
      </c>
      <c r="AE57" s="10">
        <v>11</v>
      </c>
      <c r="AF57" s="10">
        <v>4.5</v>
      </c>
      <c r="AG57" s="10">
        <v>194.56349180000001</v>
      </c>
      <c r="AH57" s="10">
        <v>20</v>
      </c>
      <c r="AI57" s="10">
        <v>0</v>
      </c>
      <c r="AJ57" s="10">
        <v>0</v>
      </c>
      <c r="AK57" s="10">
        <v>50</v>
      </c>
      <c r="AL57" s="10">
        <v>0</v>
      </c>
      <c r="AM57" s="11" t="s">
        <v>295</v>
      </c>
      <c r="AN57" s="21">
        <f t="shared" si="9"/>
        <v>50</v>
      </c>
      <c r="AO57" s="21">
        <f t="shared" si="10"/>
        <v>0</v>
      </c>
      <c r="AQ57" s="14">
        <v>257</v>
      </c>
    </row>
    <row r="58" spans="1:43" ht="12" customHeight="1" x14ac:dyDescent="0.25">
      <c r="A58" s="14" t="s">
        <v>194</v>
      </c>
      <c r="B58" s="14">
        <v>810</v>
      </c>
      <c r="C58" s="14" t="s">
        <v>199</v>
      </c>
      <c r="D58" s="14" t="s">
        <v>54</v>
      </c>
      <c r="E58" s="14" t="s">
        <v>52</v>
      </c>
      <c r="F58" s="58">
        <v>80.857119877100004</v>
      </c>
      <c r="G58" s="13">
        <v>9.4054549698700002E-2</v>
      </c>
      <c r="H58" s="13">
        <v>0.36698099970800002</v>
      </c>
      <c r="I58" s="58">
        <v>0</v>
      </c>
      <c r="J58" s="2"/>
      <c r="K58" s="7" t="s">
        <v>199</v>
      </c>
      <c r="L58" s="7" t="str">
        <f t="shared" si="0"/>
        <v>N</v>
      </c>
      <c r="M58" s="7" t="s">
        <v>216</v>
      </c>
      <c r="N58" s="7">
        <f t="shared" si="4"/>
        <v>0.3</v>
      </c>
      <c r="O58" s="15">
        <f t="shared" si="5"/>
        <v>80.857119877100004</v>
      </c>
      <c r="P58" s="7">
        <f t="shared" si="1"/>
        <v>5.5</v>
      </c>
      <c r="Q58" s="7">
        <v>50</v>
      </c>
      <c r="R58" s="7">
        <f t="shared" si="6"/>
        <v>0.3</v>
      </c>
      <c r="S58" s="63">
        <f t="shared" si="7"/>
        <v>0.36698099970800002</v>
      </c>
      <c r="T58" s="7">
        <f t="shared" si="8"/>
        <v>0.3</v>
      </c>
      <c r="U58" s="7">
        <f t="shared" si="11"/>
        <v>20</v>
      </c>
      <c r="V58" s="18" t="str">
        <f t="shared" si="3"/>
        <v>1414D-810</v>
      </c>
      <c r="W58" s="4"/>
      <c r="X58" s="8">
        <v>54</v>
      </c>
      <c r="Y58" s="9" t="s">
        <v>271</v>
      </c>
      <c r="Z58" s="9" t="s">
        <v>272</v>
      </c>
      <c r="AA58" s="10">
        <v>0.3</v>
      </c>
      <c r="AB58" s="10">
        <v>80.856999999999999</v>
      </c>
      <c r="AC58" s="10">
        <v>5.5</v>
      </c>
      <c r="AD58" s="10">
        <v>50</v>
      </c>
      <c r="AE58" s="10">
        <v>0.3</v>
      </c>
      <c r="AF58" s="10">
        <v>0.4</v>
      </c>
      <c r="AG58" s="10">
        <v>0.3</v>
      </c>
      <c r="AH58" s="10">
        <v>20</v>
      </c>
      <c r="AI58" s="10">
        <v>25</v>
      </c>
      <c r="AJ58" s="10">
        <v>83</v>
      </c>
      <c r="AK58" s="10">
        <v>1</v>
      </c>
      <c r="AL58" s="10">
        <v>1</v>
      </c>
      <c r="AM58" s="11" t="s">
        <v>295</v>
      </c>
      <c r="AN58" s="21">
        <f t="shared" si="9"/>
        <v>1</v>
      </c>
      <c r="AO58" s="21">
        <f t="shared" si="10"/>
        <v>1</v>
      </c>
      <c r="AQ58" s="14">
        <v>254</v>
      </c>
    </row>
    <row r="59" spans="1:43" ht="12" customHeight="1" x14ac:dyDescent="0.25">
      <c r="A59" s="14" t="s">
        <v>81</v>
      </c>
      <c r="B59" s="14">
        <v>151</v>
      </c>
      <c r="C59" s="14" t="s">
        <v>199</v>
      </c>
      <c r="D59" s="14" t="s">
        <v>54</v>
      </c>
      <c r="E59" s="14" t="s">
        <v>52</v>
      </c>
      <c r="F59" s="58">
        <v>79.969164189200001</v>
      </c>
      <c r="G59" s="13">
        <v>1.13279136925</v>
      </c>
      <c r="H59" s="13">
        <v>15.649215698200001</v>
      </c>
      <c r="I59" s="58">
        <v>24.142135620099999</v>
      </c>
      <c r="J59" s="2"/>
      <c r="K59" s="7" t="s">
        <v>199</v>
      </c>
      <c r="L59" s="7" t="str">
        <f t="shared" si="0"/>
        <v>N</v>
      </c>
      <c r="M59" s="7" t="s">
        <v>216</v>
      </c>
      <c r="N59" s="7">
        <f t="shared" si="4"/>
        <v>1.13279136925</v>
      </c>
      <c r="O59" s="15">
        <f t="shared" si="5"/>
        <v>79.969164189200001</v>
      </c>
      <c r="P59" s="7">
        <f t="shared" si="1"/>
        <v>5.5</v>
      </c>
      <c r="Q59" s="7">
        <v>50</v>
      </c>
      <c r="R59" s="7">
        <f t="shared" si="6"/>
        <v>11</v>
      </c>
      <c r="S59" s="63">
        <f t="shared" si="7"/>
        <v>15.649215698200001</v>
      </c>
      <c r="T59" s="7">
        <f t="shared" si="8"/>
        <v>13.142135620099999</v>
      </c>
      <c r="U59" s="7">
        <f t="shared" si="11"/>
        <v>20</v>
      </c>
      <c r="V59" s="18" t="str">
        <f t="shared" si="3"/>
        <v>1418-151</v>
      </c>
      <c r="W59" s="4"/>
      <c r="X59" s="8">
        <v>55</v>
      </c>
      <c r="Y59" s="9" t="s">
        <v>271</v>
      </c>
      <c r="Z59" s="9" t="s">
        <v>272</v>
      </c>
      <c r="AA59" s="10">
        <v>1.132791369</v>
      </c>
      <c r="AB59" s="10">
        <v>79.968999999999994</v>
      </c>
      <c r="AC59" s="10">
        <v>5.5</v>
      </c>
      <c r="AD59" s="10">
        <v>50</v>
      </c>
      <c r="AE59" s="10">
        <v>11</v>
      </c>
      <c r="AF59" s="10">
        <v>15.6</v>
      </c>
      <c r="AG59" s="10">
        <v>13.142135619999999</v>
      </c>
      <c r="AH59" s="10">
        <v>20</v>
      </c>
      <c r="AI59" s="10">
        <v>9</v>
      </c>
      <c r="AJ59" s="10">
        <v>15</v>
      </c>
      <c r="AK59" s="10">
        <v>38</v>
      </c>
      <c r="AL59" s="10">
        <v>101</v>
      </c>
      <c r="AM59" s="11" t="s">
        <v>296</v>
      </c>
      <c r="AN59" s="21">
        <f t="shared" si="9"/>
        <v>38</v>
      </c>
      <c r="AO59" s="21">
        <f t="shared" si="10"/>
        <v>101</v>
      </c>
      <c r="AQ59" s="14">
        <v>1312</v>
      </c>
    </row>
    <row r="60" spans="1:43" ht="12" customHeight="1" x14ac:dyDescent="0.25">
      <c r="A60" s="14" t="s">
        <v>81</v>
      </c>
      <c r="B60" s="14">
        <v>151</v>
      </c>
      <c r="C60" s="14" t="s">
        <v>199</v>
      </c>
      <c r="D60" s="14" t="s">
        <v>54</v>
      </c>
      <c r="E60" s="14" t="s">
        <v>52</v>
      </c>
      <c r="F60" s="58">
        <v>65.546503265799998</v>
      </c>
      <c r="G60" s="13">
        <v>0.25458277968300003</v>
      </c>
      <c r="H60" s="13">
        <v>15.649215698200001</v>
      </c>
      <c r="I60" s="58">
        <v>24.142135620099999</v>
      </c>
      <c r="J60" s="2"/>
      <c r="K60" s="7" t="s">
        <v>199</v>
      </c>
      <c r="L60" s="7" t="str">
        <f t="shared" si="0"/>
        <v>N</v>
      </c>
      <c r="M60" s="7" t="s">
        <v>216</v>
      </c>
      <c r="N60" s="7">
        <f t="shared" si="4"/>
        <v>0.3</v>
      </c>
      <c r="O60" s="15">
        <f t="shared" si="5"/>
        <v>65.546503265799998</v>
      </c>
      <c r="P60" s="7">
        <f t="shared" si="1"/>
        <v>5.5</v>
      </c>
      <c r="Q60" s="7">
        <v>50</v>
      </c>
      <c r="R60" s="7">
        <f t="shared" si="6"/>
        <v>11</v>
      </c>
      <c r="S60" s="63">
        <f t="shared" si="7"/>
        <v>15.649215698200001</v>
      </c>
      <c r="T60" s="7">
        <f t="shared" si="8"/>
        <v>13.142135620099999</v>
      </c>
      <c r="U60" s="7">
        <f t="shared" si="11"/>
        <v>20</v>
      </c>
      <c r="V60" s="18" t="str">
        <f t="shared" si="3"/>
        <v>1418-151</v>
      </c>
      <c r="W60" s="4"/>
      <c r="X60" s="8">
        <v>56</v>
      </c>
      <c r="Y60" s="9" t="s">
        <v>271</v>
      </c>
      <c r="Z60" s="9" t="s">
        <v>272</v>
      </c>
      <c r="AA60" s="10">
        <v>0.3</v>
      </c>
      <c r="AB60" s="10">
        <v>65.546999999999997</v>
      </c>
      <c r="AC60" s="10">
        <v>5.5</v>
      </c>
      <c r="AD60" s="10">
        <v>50</v>
      </c>
      <c r="AE60" s="10">
        <v>11</v>
      </c>
      <c r="AF60" s="10">
        <v>15.6</v>
      </c>
      <c r="AG60" s="10">
        <v>13.142135619999999</v>
      </c>
      <c r="AH60" s="10">
        <v>20</v>
      </c>
      <c r="AI60" s="10">
        <v>8</v>
      </c>
      <c r="AJ60" s="10">
        <v>12</v>
      </c>
      <c r="AK60" s="10">
        <v>44</v>
      </c>
      <c r="AL60" s="10">
        <v>36</v>
      </c>
      <c r="AM60" s="11" t="s">
        <v>296</v>
      </c>
      <c r="AN60" s="21">
        <f t="shared" si="9"/>
        <v>44</v>
      </c>
      <c r="AO60" s="21">
        <f t="shared" si="10"/>
        <v>36</v>
      </c>
      <c r="AQ60" s="14">
        <v>1311</v>
      </c>
    </row>
    <row r="61" spans="1:43" ht="12" customHeight="1" x14ac:dyDescent="0.25">
      <c r="A61" s="14" t="s">
        <v>81</v>
      </c>
      <c r="B61" s="14">
        <v>149</v>
      </c>
      <c r="C61" s="14" t="s">
        <v>199</v>
      </c>
      <c r="D61" s="14" t="s">
        <v>54</v>
      </c>
      <c r="E61" s="14" t="s">
        <v>52</v>
      </c>
      <c r="F61" s="58">
        <v>18.643681666300001</v>
      </c>
      <c r="G61" s="13">
        <v>0.66915892597299997</v>
      </c>
      <c r="H61" s="13">
        <v>1.40966939926</v>
      </c>
      <c r="I61" s="58">
        <v>78.284271240199999</v>
      </c>
      <c r="J61" s="2"/>
      <c r="K61" s="7" t="s">
        <v>199</v>
      </c>
      <c r="L61" s="7" t="str">
        <f t="shared" si="0"/>
        <v>N</v>
      </c>
      <c r="M61" s="7" t="s">
        <v>216</v>
      </c>
      <c r="N61" s="7">
        <f t="shared" si="4"/>
        <v>0.66915892597299997</v>
      </c>
      <c r="O61" s="15">
        <f t="shared" si="5"/>
        <v>18.643681666300001</v>
      </c>
      <c r="P61" s="7">
        <f t="shared" si="1"/>
        <v>5.5</v>
      </c>
      <c r="Q61" s="7">
        <v>50</v>
      </c>
      <c r="R61" s="7">
        <f t="shared" si="6"/>
        <v>11</v>
      </c>
      <c r="S61" s="63">
        <f t="shared" si="7"/>
        <v>1.40966939926</v>
      </c>
      <c r="T61" s="7">
        <f t="shared" si="8"/>
        <v>67.284271240199999</v>
      </c>
      <c r="U61" s="7">
        <f t="shared" si="11"/>
        <v>20</v>
      </c>
      <c r="V61" s="18" t="str">
        <f t="shared" si="3"/>
        <v>1418-149</v>
      </c>
      <c r="W61" s="4"/>
      <c r="X61" s="8">
        <v>57</v>
      </c>
      <c r="Y61" s="9" t="s">
        <v>271</v>
      </c>
      <c r="Z61" s="9" t="s">
        <v>272</v>
      </c>
      <c r="AA61" s="10">
        <v>0.66915892600000004</v>
      </c>
      <c r="AB61" s="10">
        <v>18.643999999999998</v>
      </c>
      <c r="AC61" s="10">
        <v>5.5</v>
      </c>
      <c r="AD61" s="10">
        <v>50</v>
      </c>
      <c r="AE61" s="10">
        <v>11</v>
      </c>
      <c r="AF61" s="10">
        <v>1.4</v>
      </c>
      <c r="AG61" s="10">
        <v>67.284271239999995</v>
      </c>
      <c r="AH61" s="10">
        <v>20</v>
      </c>
      <c r="AI61" s="10">
        <v>0</v>
      </c>
      <c r="AJ61" s="10">
        <v>0</v>
      </c>
      <c r="AK61" s="10">
        <v>10</v>
      </c>
      <c r="AL61" s="10">
        <v>0</v>
      </c>
      <c r="AM61" s="11" t="s">
        <v>297</v>
      </c>
      <c r="AN61" s="21">
        <f t="shared" si="9"/>
        <v>10</v>
      </c>
      <c r="AO61" s="21">
        <f t="shared" si="10"/>
        <v>0</v>
      </c>
      <c r="AQ61" s="14">
        <v>1280</v>
      </c>
    </row>
    <row r="62" spans="1:43" ht="12" customHeight="1" x14ac:dyDescent="0.25">
      <c r="A62" s="14" t="s">
        <v>195</v>
      </c>
      <c r="B62" s="14">
        <v>850</v>
      </c>
      <c r="C62" s="14" t="s">
        <v>199</v>
      </c>
      <c r="D62" s="14" t="s">
        <v>54</v>
      </c>
      <c r="E62" s="14" t="s">
        <v>52</v>
      </c>
      <c r="F62" s="58">
        <v>41.233678343199998</v>
      </c>
      <c r="G62" s="13">
        <v>0.85497844034100001</v>
      </c>
      <c r="H62" s="13">
        <v>0.183277308941</v>
      </c>
      <c r="I62" s="58">
        <v>0</v>
      </c>
      <c r="J62" s="2"/>
      <c r="K62" s="7" t="s">
        <v>199</v>
      </c>
      <c r="L62" s="7" t="str">
        <f t="shared" si="0"/>
        <v>N</v>
      </c>
      <c r="M62" s="7" t="s">
        <v>216</v>
      </c>
      <c r="N62" s="7">
        <f t="shared" si="4"/>
        <v>0.85497844034100001</v>
      </c>
      <c r="O62" s="15">
        <f t="shared" si="5"/>
        <v>41.233678343199998</v>
      </c>
      <c r="P62" s="7">
        <f t="shared" si="1"/>
        <v>5.5</v>
      </c>
      <c r="Q62" s="7">
        <v>50</v>
      </c>
      <c r="R62" s="7">
        <f t="shared" si="6"/>
        <v>0.3</v>
      </c>
      <c r="S62" s="63">
        <f t="shared" si="7"/>
        <v>0.183277308941</v>
      </c>
      <c r="T62" s="7">
        <f t="shared" si="8"/>
        <v>0.3</v>
      </c>
      <c r="U62" s="7">
        <f t="shared" si="11"/>
        <v>20</v>
      </c>
      <c r="V62" s="18" t="str">
        <f t="shared" si="3"/>
        <v>1418A-850</v>
      </c>
      <c r="W62" s="4"/>
      <c r="X62" s="8">
        <v>58</v>
      </c>
      <c r="Y62" s="9" t="s">
        <v>271</v>
      </c>
      <c r="Z62" s="9" t="s">
        <v>272</v>
      </c>
      <c r="AA62" s="10">
        <v>0.85497844000000001</v>
      </c>
      <c r="AB62" s="10">
        <v>41.234000000000002</v>
      </c>
      <c r="AC62" s="10">
        <v>5.5</v>
      </c>
      <c r="AD62" s="10">
        <v>50</v>
      </c>
      <c r="AE62" s="10">
        <v>0.3</v>
      </c>
      <c r="AF62" s="10">
        <v>0.2</v>
      </c>
      <c r="AG62" s="10">
        <v>0.3</v>
      </c>
      <c r="AH62" s="10">
        <v>20</v>
      </c>
      <c r="AI62" s="10">
        <v>26</v>
      </c>
      <c r="AJ62" s="10">
        <v>77</v>
      </c>
      <c r="AK62" s="10">
        <v>21</v>
      </c>
      <c r="AL62" s="10">
        <v>18</v>
      </c>
      <c r="AM62" s="11" t="s">
        <v>298</v>
      </c>
      <c r="AN62" s="21">
        <f t="shared" si="9"/>
        <v>21</v>
      </c>
      <c r="AO62" s="21">
        <f t="shared" si="10"/>
        <v>18</v>
      </c>
      <c r="AQ62" s="14">
        <v>239</v>
      </c>
    </row>
    <row r="63" spans="1:43" ht="12" customHeight="1" x14ac:dyDescent="0.25">
      <c r="A63" s="14" t="s">
        <v>195</v>
      </c>
      <c r="B63" s="14">
        <v>848</v>
      </c>
      <c r="C63" s="14" t="s">
        <v>199</v>
      </c>
      <c r="D63" s="14" t="s">
        <v>54</v>
      </c>
      <c r="E63" s="14" t="s">
        <v>52</v>
      </c>
      <c r="F63" s="58">
        <v>9.1427390366800001</v>
      </c>
      <c r="G63" s="13">
        <v>1.73170413552</v>
      </c>
      <c r="H63" s="13">
        <v>2.1118004322099999</v>
      </c>
      <c r="I63" s="58">
        <v>0</v>
      </c>
      <c r="J63" s="2"/>
      <c r="K63" s="7" t="s">
        <v>199</v>
      </c>
      <c r="L63" s="7" t="str">
        <f t="shared" si="0"/>
        <v>N</v>
      </c>
      <c r="M63" s="7" t="s">
        <v>216</v>
      </c>
      <c r="N63" s="7">
        <f t="shared" si="4"/>
        <v>1.73170413552</v>
      </c>
      <c r="O63" s="15">
        <f t="shared" si="5"/>
        <v>9.1427390366800001</v>
      </c>
      <c r="P63" s="7">
        <f t="shared" si="1"/>
        <v>5.5</v>
      </c>
      <c r="Q63" s="7">
        <v>50</v>
      </c>
      <c r="R63" s="7">
        <f t="shared" si="6"/>
        <v>0.3</v>
      </c>
      <c r="S63" s="63">
        <f t="shared" si="7"/>
        <v>2.1118004322099999</v>
      </c>
      <c r="T63" s="7">
        <f t="shared" si="8"/>
        <v>0.3</v>
      </c>
      <c r="U63" s="7">
        <f t="shared" si="11"/>
        <v>20</v>
      </c>
      <c r="V63" s="18" t="str">
        <f t="shared" si="3"/>
        <v>1418A-848</v>
      </c>
      <c r="W63" s="4"/>
      <c r="X63" s="8">
        <v>59</v>
      </c>
      <c r="Y63" s="9" t="s">
        <v>271</v>
      </c>
      <c r="Z63" s="9" t="s">
        <v>272</v>
      </c>
      <c r="AA63" s="10">
        <v>1.7317041360000001</v>
      </c>
      <c r="AB63" s="10">
        <v>9.1430000000000007</v>
      </c>
      <c r="AC63" s="10">
        <v>5.5</v>
      </c>
      <c r="AD63" s="10">
        <v>50</v>
      </c>
      <c r="AE63" s="10">
        <v>0.3</v>
      </c>
      <c r="AF63" s="10">
        <v>2.1</v>
      </c>
      <c r="AG63" s="10">
        <v>0.3</v>
      </c>
      <c r="AH63" s="10">
        <v>20</v>
      </c>
      <c r="AI63" s="10">
        <v>19</v>
      </c>
      <c r="AJ63" s="10">
        <v>48</v>
      </c>
      <c r="AK63" s="10">
        <v>6</v>
      </c>
      <c r="AL63" s="10">
        <v>5</v>
      </c>
      <c r="AM63" s="11" t="s">
        <v>299</v>
      </c>
      <c r="AN63" s="21">
        <f t="shared" si="9"/>
        <v>6</v>
      </c>
      <c r="AO63" s="21">
        <f t="shared" si="10"/>
        <v>5</v>
      </c>
      <c r="AQ63" s="14">
        <v>862</v>
      </c>
    </row>
    <row r="64" spans="1:43" ht="12" customHeight="1" x14ac:dyDescent="0.25">
      <c r="A64" s="14" t="s">
        <v>195</v>
      </c>
      <c r="B64" s="14">
        <v>850</v>
      </c>
      <c r="C64" s="14" t="s">
        <v>199</v>
      </c>
      <c r="D64" s="14" t="s">
        <v>54</v>
      </c>
      <c r="E64" s="14" t="s">
        <v>52</v>
      </c>
      <c r="F64" s="58">
        <v>84.568987728799996</v>
      </c>
      <c r="G64" s="13">
        <v>0.28955419306300001</v>
      </c>
      <c r="H64" s="13">
        <v>1.5360820293399999</v>
      </c>
      <c r="I64" s="58">
        <v>0</v>
      </c>
      <c r="J64" s="2"/>
      <c r="K64" s="7" t="s">
        <v>199</v>
      </c>
      <c r="L64" s="7" t="str">
        <f t="shared" si="0"/>
        <v>N</v>
      </c>
      <c r="M64" s="7" t="s">
        <v>216</v>
      </c>
      <c r="N64" s="7">
        <f t="shared" si="4"/>
        <v>0.3</v>
      </c>
      <c r="O64" s="15">
        <f t="shared" si="5"/>
        <v>84.568987728799996</v>
      </c>
      <c r="P64" s="7">
        <f t="shared" si="1"/>
        <v>5.5</v>
      </c>
      <c r="Q64" s="7">
        <v>50</v>
      </c>
      <c r="R64" s="7">
        <f t="shared" si="6"/>
        <v>0.3</v>
      </c>
      <c r="S64" s="63">
        <f t="shared" si="7"/>
        <v>1.5360820293399999</v>
      </c>
      <c r="T64" s="7">
        <f t="shared" si="8"/>
        <v>0.3</v>
      </c>
      <c r="U64" s="7">
        <f t="shared" si="11"/>
        <v>20</v>
      </c>
      <c r="V64" s="18" t="str">
        <f t="shared" si="3"/>
        <v>1418A-850</v>
      </c>
      <c r="W64" s="4"/>
      <c r="X64" s="8">
        <v>60</v>
      </c>
      <c r="Y64" s="9" t="s">
        <v>271</v>
      </c>
      <c r="Z64" s="9" t="s">
        <v>272</v>
      </c>
      <c r="AA64" s="10">
        <v>0.3</v>
      </c>
      <c r="AB64" s="10">
        <v>84.569000000000003</v>
      </c>
      <c r="AC64" s="10">
        <v>5.5</v>
      </c>
      <c r="AD64" s="10">
        <v>50</v>
      </c>
      <c r="AE64" s="10">
        <v>0.3</v>
      </c>
      <c r="AF64" s="10">
        <v>1.5</v>
      </c>
      <c r="AG64" s="10">
        <v>0.3</v>
      </c>
      <c r="AH64" s="10">
        <v>20</v>
      </c>
      <c r="AI64" s="10">
        <v>25</v>
      </c>
      <c r="AJ64" s="10">
        <v>83</v>
      </c>
      <c r="AK64" s="10">
        <v>1</v>
      </c>
      <c r="AL64" s="10">
        <v>1</v>
      </c>
      <c r="AM64" s="11" t="s">
        <v>298</v>
      </c>
      <c r="AN64" s="21">
        <f t="shared" si="9"/>
        <v>1</v>
      </c>
      <c r="AO64" s="21">
        <f t="shared" si="10"/>
        <v>1</v>
      </c>
      <c r="AQ64" s="14">
        <v>238</v>
      </c>
    </row>
    <row r="65" spans="1:43" ht="12" customHeight="1" x14ac:dyDescent="0.25">
      <c r="A65" s="14" t="s">
        <v>96</v>
      </c>
      <c r="B65" s="14">
        <v>257</v>
      </c>
      <c r="C65" s="14" t="s">
        <v>199</v>
      </c>
      <c r="D65" s="14" t="s">
        <v>51</v>
      </c>
      <c r="E65" s="14" t="s">
        <v>52</v>
      </c>
      <c r="F65" s="58">
        <v>103.69068950800001</v>
      </c>
      <c r="G65" s="13">
        <v>2.0868010139700002</v>
      </c>
      <c r="H65" s="13">
        <v>5.2449145317100001</v>
      </c>
      <c r="I65" s="58">
        <v>0</v>
      </c>
      <c r="J65" s="2"/>
      <c r="K65" s="7" t="s">
        <v>199</v>
      </c>
      <c r="L65" s="7" t="str">
        <f t="shared" si="0"/>
        <v>N</v>
      </c>
      <c r="M65" s="7" t="s">
        <v>216</v>
      </c>
      <c r="N65" s="7">
        <f t="shared" si="4"/>
        <v>2.0868010139700002</v>
      </c>
      <c r="O65" s="15">
        <f t="shared" si="5"/>
        <v>103.69068950800001</v>
      </c>
      <c r="P65" s="7">
        <f t="shared" si="1"/>
        <v>3.7</v>
      </c>
      <c r="Q65" s="7">
        <v>50</v>
      </c>
      <c r="R65" s="7">
        <f t="shared" si="6"/>
        <v>0.3</v>
      </c>
      <c r="S65" s="63">
        <f t="shared" si="7"/>
        <v>5.2449145317100001</v>
      </c>
      <c r="T65" s="7">
        <f t="shared" si="8"/>
        <v>0.3</v>
      </c>
      <c r="U65" s="7">
        <f t="shared" si="11"/>
        <v>20</v>
      </c>
      <c r="V65" s="18" t="str">
        <f t="shared" si="3"/>
        <v>14N34-257</v>
      </c>
      <c r="W65" s="4"/>
      <c r="X65" s="8">
        <v>61</v>
      </c>
      <c r="Y65" s="9" t="s">
        <v>271</v>
      </c>
      <c r="Z65" s="9" t="s">
        <v>272</v>
      </c>
      <c r="AA65" s="10">
        <v>2.0868010140000002</v>
      </c>
      <c r="AB65" s="10">
        <v>103.691</v>
      </c>
      <c r="AC65" s="10">
        <v>3.7</v>
      </c>
      <c r="AD65" s="10">
        <v>50</v>
      </c>
      <c r="AE65" s="10">
        <v>0.3</v>
      </c>
      <c r="AF65" s="10">
        <v>5.2</v>
      </c>
      <c r="AG65" s="10">
        <v>0.3</v>
      </c>
      <c r="AH65" s="10">
        <v>20</v>
      </c>
      <c r="AI65" s="10">
        <v>26</v>
      </c>
      <c r="AJ65" s="10">
        <v>86</v>
      </c>
      <c r="AK65" s="10">
        <v>60</v>
      </c>
      <c r="AL65" s="10">
        <v>61</v>
      </c>
      <c r="AM65" s="11" t="s">
        <v>300</v>
      </c>
      <c r="AN65" s="21">
        <f t="shared" si="9"/>
        <v>60</v>
      </c>
      <c r="AO65" s="21">
        <f t="shared" si="10"/>
        <v>61</v>
      </c>
      <c r="AQ65" s="14">
        <v>194</v>
      </c>
    </row>
    <row r="66" spans="1:43" ht="12" customHeight="1" x14ac:dyDescent="0.25">
      <c r="A66" s="14" t="s">
        <v>96</v>
      </c>
      <c r="B66" s="14">
        <v>257</v>
      </c>
      <c r="C66" s="14" t="s">
        <v>199</v>
      </c>
      <c r="D66" s="14" t="s">
        <v>51</v>
      </c>
      <c r="E66" s="14" t="s">
        <v>52</v>
      </c>
      <c r="F66" s="58">
        <v>65.914701882499998</v>
      </c>
      <c r="G66" s="13">
        <v>0.64595793935300005</v>
      </c>
      <c r="H66" s="13">
        <v>7.7641263008100001</v>
      </c>
      <c r="I66" s="58">
        <v>186.56854247999999</v>
      </c>
      <c r="J66" s="2"/>
      <c r="K66" s="7" t="s">
        <v>199</v>
      </c>
      <c r="L66" s="7" t="str">
        <f t="shared" si="0"/>
        <v>N</v>
      </c>
      <c r="M66" s="7" t="s">
        <v>216</v>
      </c>
      <c r="N66" s="7">
        <f t="shared" si="4"/>
        <v>0.64595793935300005</v>
      </c>
      <c r="O66" s="15">
        <f t="shared" si="5"/>
        <v>65.914701882499998</v>
      </c>
      <c r="P66" s="7">
        <f t="shared" si="1"/>
        <v>3.7</v>
      </c>
      <c r="Q66" s="7">
        <v>50</v>
      </c>
      <c r="R66" s="7">
        <f t="shared" si="6"/>
        <v>7.4</v>
      </c>
      <c r="S66" s="63">
        <f t="shared" si="7"/>
        <v>7.7641263008100001</v>
      </c>
      <c r="T66" s="7">
        <f t="shared" si="8"/>
        <v>179.16854247999999</v>
      </c>
      <c r="U66" s="7">
        <f t="shared" si="11"/>
        <v>20</v>
      </c>
      <c r="V66" s="18" t="str">
        <f t="shared" si="3"/>
        <v>14N34-257</v>
      </c>
      <c r="W66" s="4"/>
      <c r="X66" s="8">
        <v>62</v>
      </c>
      <c r="Y66" s="9" t="s">
        <v>271</v>
      </c>
      <c r="Z66" s="9" t="s">
        <v>272</v>
      </c>
      <c r="AA66" s="10">
        <v>0.64595793899999998</v>
      </c>
      <c r="AB66" s="10">
        <v>65.915000000000006</v>
      </c>
      <c r="AC66" s="10">
        <v>3.7</v>
      </c>
      <c r="AD66" s="10">
        <v>50</v>
      </c>
      <c r="AE66" s="10">
        <v>7.4</v>
      </c>
      <c r="AF66" s="10">
        <v>7.8</v>
      </c>
      <c r="AG66" s="10">
        <v>179.1685425</v>
      </c>
      <c r="AH66" s="10">
        <v>20</v>
      </c>
      <c r="AI66" s="10">
        <v>0</v>
      </c>
      <c r="AJ66" s="10">
        <v>0</v>
      </c>
      <c r="AK66" s="10">
        <v>21</v>
      </c>
      <c r="AL66" s="10">
        <v>0</v>
      </c>
      <c r="AM66" s="11" t="s">
        <v>300</v>
      </c>
      <c r="AN66" s="21">
        <f t="shared" si="9"/>
        <v>21</v>
      </c>
      <c r="AO66" s="21">
        <f t="shared" si="10"/>
        <v>0</v>
      </c>
      <c r="AQ66" s="14">
        <v>192</v>
      </c>
    </row>
    <row r="67" spans="1:43" ht="12" customHeight="1" x14ac:dyDescent="0.25">
      <c r="A67" s="14" t="s">
        <v>96</v>
      </c>
      <c r="B67" s="14">
        <v>257</v>
      </c>
      <c r="C67" s="14" t="s">
        <v>199</v>
      </c>
      <c r="D67" s="14" t="s">
        <v>51</v>
      </c>
      <c r="E67" s="14" t="s">
        <v>52</v>
      </c>
      <c r="F67" s="58">
        <v>479.51344174799999</v>
      </c>
      <c r="G67" s="13">
        <v>6.98836130805</v>
      </c>
      <c r="H67" s="13">
        <v>1.60475385189</v>
      </c>
      <c r="I67" s="58">
        <v>14.142135620099999</v>
      </c>
      <c r="J67" s="2"/>
      <c r="K67" s="7" t="s">
        <v>199</v>
      </c>
      <c r="L67" s="7" t="str">
        <f t="shared" si="0"/>
        <v>N</v>
      </c>
      <c r="M67" s="7" t="s">
        <v>216</v>
      </c>
      <c r="N67" s="7">
        <f t="shared" si="4"/>
        <v>6.98836130805</v>
      </c>
      <c r="O67" s="15">
        <f t="shared" si="5"/>
        <v>140</v>
      </c>
      <c r="P67" s="7">
        <f t="shared" si="1"/>
        <v>3.7</v>
      </c>
      <c r="Q67" s="7">
        <v>50</v>
      </c>
      <c r="R67" s="7">
        <f t="shared" si="6"/>
        <v>7.4</v>
      </c>
      <c r="S67" s="63">
        <f t="shared" si="7"/>
        <v>1.60475385189</v>
      </c>
      <c r="T67" s="7">
        <f t="shared" si="8"/>
        <v>6.7421356200999991</v>
      </c>
      <c r="U67" s="7">
        <f t="shared" si="11"/>
        <v>20</v>
      </c>
      <c r="V67" s="18" t="str">
        <f t="shared" si="3"/>
        <v>14N34-257</v>
      </c>
      <c r="W67" s="4"/>
      <c r="X67" s="8">
        <v>63</v>
      </c>
      <c r="Y67" s="9" t="s">
        <v>271</v>
      </c>
      <c r="Z67" s="9" t="s">
        <v>272</v>
      </c>
      <c r="AA67" s="10">
        <v>6.988361308</v>
      </c>
      <c r="AB67" s="10">
        <v>140</v>
      </c>
      <c r="AC67" s="10">
        <v>3.7</v>
      </c>
      <c r="AD67" s="10">
        <v>50</v>
      </c>
      <c r="AE67" s="10">
        <v>7.4</v>
      </c>
      <c r="AF67" s="10">
        <v>1.6</v>
      </c>
      <c r="AG67" s="10">
        <v>6.74213562</v>
      </c>
      <c r="AH67" s="10">
        <v>20</v>
      </c>
      <c r="AI67" s="10">
        <v>15</v>
      </c>
      <c r="AJ67" s="10">
        <v>42</v>
      </c>
      <c r="AK67" s="12">
        <v>1360</v>
      </c>
      <c r="AL67" s="10">
        <v>269</v>
      </c>
      <c r="AM67" s="11" t="s">
        <v>300</v>
      </c>
      <c r="AN67" s="21">
        <f t="shared" si="9"/>
        <v>4658.1305769805713</v>
      </c>
      <c r="AO67" s="21">
        <f t="shared" si="10"/>
        <v>921.35082735865706</v>
      </c>
      <c r="AQ67" s="14">
        <v>195</v>
      </c>
    </row>
    <row r="68" spans="1:43" ht="12" customHeight="1" x14ac:dyDescent="0.25">
      <c r="A68" s="14" t="s">
        <v>96</v>
      </c>
      <c r="B68" s="14">
        <v>257</v>
      </c>
      <c r="C68" s="14" t="s">
        <v>199</v>
      </c>
      <c r="D68" s="14" t="s">
        <v>51</v>
      </c>
      <c r="E68" s="14" t="s">
        <v>52</v>
      </c>
      <c r="F68" s="58">
        <v>285.51323634300002</v>
      </c>
      <c r="G68" s="13">
        <v>10.3847995291</v>
      </c>
      <c r="H68" s="13">
        <v>11.7140388489</v>
      </c>
      <c r="I68" s="58">
        <v>76.5685424805</v>
      </c>
      <c r="J68" s="2"/>
      <c r="K68" s="7" t="s">
        <v>199</v>
      </c>
      <c r="L68" s="7" t="str">
        <f t="shared" si="0"/>
        <v>N</v>
      </c>
      <c r="M68" s="7" t="s">
        <v>216</v>
      </c>
      <c r="N68" s="7">
        <f t="shared" si="4"/>
        <v>10.3847995291</v>
      </c>
      <c r="O68" s="15">
        <f t="shared" si="5"/>
        <v>140</v>
      </c>
      <c r="P68" s="7">
        <f t="shared" si="1"/>
        <v>3.7</v>
      </c>
      <c r="Q68" s="7">
        <v>50</v>
      </c>
      <c r="R68" s="7">
        <f t="shared" si="6"/>
        <v>7.4</v>
      </c>
      <c r="S68" s="63">
        <f t="shared" si="7"/>
        <v>11.7140388489</v>
      </c>
      <c r="T68" s="7">
        <f t="shared" si="8"/>
        <v>69.168542480499994</v>
      </c>
      <c r="U68" s="7">
        <f t="shared" si="11"/>
        <v>20</v>
      </c>
      <c r="V68" s="18" t="str">
        <f t="shared" si="3"/>
        <v>14N34-257</v>
      </c>
      <c r="W68" s="4"/>
      <c r="X68" s="8">
        <v>64</v>
      </c>
      <c r="Y68" s="9" t="s">
        <v>271</v>
      </c>
      <c r="Z68" s="9" t="s">
        <v>272</v>
      </c>
      <c r="AA68" s="10">
        <v>10.38479953</v>
      </c>
      <c r="AB68" s="10">
        <v>140</v>
      </c>
      <c r="AC68" s="10">
        <v>3.7</v>
      </c>
      <c r="AD68" s="10">
        <v>50</v>
      </c>
      <c r="AE68" s="10">
        <v>7.4</v>
      </c>
      <c r="AF68" s="10">
        <v>11.7</v>
      </c>
      <c r="AG68" s="10">
        <v>69.168542479999999</v>
      </c>
      <c r="AH68" s="10">
        <v>20</v>
      </c>
      <c r="AI68" s="10">
        <v>2</v>
      </c>
      <c r="AJ68" s="10">
        <v>3</v>
      </c>
      <c r="AK68" s="12">
        <v>2213</v>
      </c>
      <c r="AL68" s="10">
        <v>61</v>
      </c>
      <c r="AM68" s="11" t="s">
        <v>300</v>
      </c>
      <c r="AN68" s="21">
        <f t="shared" si="9"/>
        <v>4513.1485144789931</v>
      </c>
      <c r="AO68" s="21">
        <f t="shared" si="10"/>
        <v>124.40219583516431</v>
      </c>
      <c r="AQ68" s="14">
        <v>191</v>
      </c>
    </row>
    <row r="69" spans="1:43" ht="12" customHeight="1" x14ac:dyDescent="0.25">
      <c r="A69" s="14" t="s">
        <v>96</v>
      </c>
      <c r="B69" s="14">
        <v>257</v>
      </c>
      <c r="C69" s="14" t="s">
        <v>199</v>
      </c>
      <c r="D69" s="14" t="s">
        <v>51</v>
      </c>
      <c r="E69" s="14" t="s">
        <v>52</v>
      </c>
      <c r="F69" s="58">
        <v>30.826047915299998</v>
      </c>
      <c r="G69" s="13">
        <v>0.86327407498399999</v>
      </c>
      <c r="H69" s="13">
        <v>5.2449145317100001</v>
      </c>
      <c r="I69" s="58">
        <v>0</v>
      </c>
      <c r="J69" s="2"/>
      <c r="K69" s="7" t="s">
        <v>199</v>
      </c>
      <c r="L69" s="7" t="str">
        <f t="shared" ref="L69:L132" si="12">IF(E69="AC - Asphalt","P",IF(E69="BST - bituminous surface","P",IF(E69="P - paved","P","N")))</f>
        <v>N</v>
      </c>
      <c r="M69" s="7" t="s">
        <v>216</v>
      </c>
      <c r="N69" s="7">
        <f t="shared" si="4"/>
        <v>0.86327407498399999</v>
      </c>
      <c r="O69" s="15">
        <f t="shared" si="5"/>
        <v>30.826047915299998</v>
      </c>
      <c r="P69" s="7">
        <f t="shared" ref="P69:P132" si="13">IF(D69="0 - not maintained",3.7,IF(D69="1 - Basic custodial care (closed)",3.7,IF(D69="2 - High clearance vehicles",3.7,IF(D69="3 - Suitable for passenger cars",5.5,IF(D69="4 - Moderate degree of user comfort",7.3,7.3)))))</f>
        <v>3.7</v>
      </c>
      <c r="Q69" s="7">
        <v>50</v>
      </c>
      <c r="R69" s="7">
        <f t="shared" si="6"/>
        <v>0.3</v>
      </c>
      <c r="S69" s="63">
        <f t="shared" si="7"/>
        <v>5.2449145317100001</v>
      </c>
      <c r="T69" s="7">
        <f t="shared" si="8"/>
        <v>0.3</v>
      </c>
      <c r="U69" s="7">
        <f t="shared" si="11"/>
        <v>20</v>
      </c>
      <c r="V69" s="18" t="str">
        <f t="shared" ref="V69:V132" si="14">A69&amp;"-"&amp;B69</f>
        <v>14N34-257</v>
      </c>
      <c r="W69" s="4"/>
      <c r="X69" s="8">
        <v>65</v>
      </c>
      <c r="Y69" s="9" t="s">
        <v>271</v>
      </c>
      <c r="Z69" s="9" t="s">
        <v>272</v>
      </c>
      <c r="AA69" s="10">
        <v>0.86327407499999997</v>
      </c>
      <c r="AB69" s="10">
        <v>30.826000000000001</v>
      </c>
      <c r="AC69" s="10">
        <v>3.7</v>
      </c>
      <c r="AD69" s="10">
        <v>50</v>
      </c>
      <c r="AE69" s="10">
        <v>0.3</v>
      </c>
      <c r="AF69" s="10">
        <v>5.2</v>
      </c>
      <c r="AG69" s="10">
        <v>0.3</v>
      </c>
      <c r="AH69" s="10">
        <v>20</v>
      </c>
      <c r="AI69" s="10">
        <v>25</v>
      </c>
      <c r="AJ69" s="10">
        <v>71</v>
      </c>
      <c r="AK69" s="10">
        <v>11</v>
      </c>
      <c r="AL69" s="10">
        <v>11</v>
      </c>
      <c r="AM69" s="11" t="s">
        <v>300</v>
      </c>
      <c r="AN69" s="21">
        <f t="shared" si="9"/>
        <v>11</v>
      </c>
      <c r="AO69" s="21">
        <f t="shared" si="10"/>
        <v>11</v>
      </c>
      <c r="AQ69" s="14">
        <v>159</v>
      </c>
    </row>
    <row r="70" spans="1:43" ht="12" customHeight="1" x14ac:dyDescent="0.25">
      <c r="A70" s="14" t="s">
        <v>96</v>
      </c>
      <c r="B70" s="14">
        <v>257</v>
      </c>
      <c r="C70" s="14" t="s">
        <v>199</v>
      </c>
      <c r="D70" s="14" t="s">
        <v>51</v>
      </c>
      <c r="E70" s="14" t="s">
        <v>52</v>
      </c>
      <c r="F70" s="58">
        <v>105.683916275</v>
      </c>
      <c r="G70" s="13">
        <v>1.5057244811599999</v>
      </c>
      <c r="H70" s="13">
        <v>4.2165932655300002</v>
      </c>
      <c r="I70" s="58">
        <v>14.142135620099999</v>
      </c>
      <c r="J70" s="2"/>
      <c r="K70" s="7" t="s">
        <v>199</v>
      </c>
      <c r="L70" s="7" t="str">
        <f t="shared" si="12"/>
        <v>N</v>
      </c>
      <c r="M70" s="7" t="s">
        <v>216</v>
      </c>
      <c r="N70" s="7">
        <f t="shared" ref="N70:N133" si="15">IF(G70&lt;0.3,0.3,G70)</f>
        <v>1.5057244811599999</v>
      </c>
      <c r="O70" s="15">
        <f t="shared" ref="O70:O133" si="16">IF(F70&gt;140,140,F70)</f>
        <v>105.683916275</v>
      </c>
      <c r="P70" s="7">
        <f t="shared" si="13"/>
        <v>3.7</v>
      </c>
      <c r="Q70" s="7">
        <v>50</v>
      </c>
      <c r="R70" s="7">
        <f t="shared" ref="R70:R133" si="17">IF(I70&lt;0.3,0.3,(IF((I70-0.3)&lt;P70*2,(I70-0.3),P70*2)))</f>
        <v>7.4</v>
      </c>
      <c r="S70" s="63">
        <f t="shared" ref="S70:S133" si="18">H70</f>
        <v>4.2165932655300002</v>
      </c>
      <c r="T70" s="7">
        <f t="shared" ref="T70:T133" si="19">IF((I70-R70)&lt;0.3,0.3,IF(I70&gt;300,300,I70-R70))</f>
        <v>6.7421356200999991</v>
      </c>
      <c r="U70" s="7">
        <f t="shared" ref="U70:U133" si="20">IF(L70="g",50,20)</f>
        <v>20</v>
      </c>
      <c r="V70" s="18" t="str">
        <f t="shared" si="14"/>
        <v>14N34-257</v>
      </c>
      <c r="W70" s="4"/>
      <c r="X70" s="8">
        <v>66</v>
      </c>
      <c r="Y70" s="9" t="s">
        <v>271</v>
      </c>
      <c r="Z70" s="9" t="s">
        <v>272</v>
      </c>
      <c r="AA70" s="10">
        <v>1.5057244809999999</v>
      </c>
      <c r="AB70" s="10">
        <v>105.684</v>
      </c>
      <c r="AC70" s="10">
        <v>3.7</v>
      </c>
      <c r="AD70" s="10">
        <v>50</v>
      </c>
      <c r="AE70" s="10">
        <v>7.4</v>
      </c>
      <c r="AF70" s="10">
        <v>4.2</v>
      </c>
      <c r="AG70" s="10">
        <v>6.74213562</v>
      </c>
      <c r="AH70" s="10">
        <v>20</v>
      </c>
      <c r="AI70" s="10">
        <v>13</v>
      </c>
      <c r="AJ70" s="10">
        <v>34</v>
      </c>
      <c r="AK70" s="10">
        <v>78</v>
      </c>
      <c r="AL70" s="10">
        <v>87</v>
      </c>
      <c r="AM70" s="11" t="s">
        <v>300</v>
      </c>
      <c r="AN70" s="21">
        <f t="shared" ref="AN70:AN133" si="21">F70/O70*AK70</f>
        <v>78</v>
      </c>
      <c r="AO70" s="21">
        <f t="shared" ref="AO70:AO133" si="22">F70/O70*AL70</f>
        <v>87</v>
      </c>
      <c r="AQ70" s="14">
        <v>196</v>
      </c>
    </row>
    <row r="71" spans="1:43" ht="12" customHeight="1" x14ac:dyDescent="0.25">
      <c r="A71" s="14" t="s">
        <v>96</v>
      </c>
      <c r="B71" s="14">
        <v>257</v>
      </c>
      <c r="C71" s="14" t="s">
        <v>199</v>
      </c>
      <c r="D71" s="14" t="s">
        <v>51</v>
      </c>
      <c r="E71" s="14" t="s">
        <v>52</v>
      </c>
      <c r="F71" s="58">
        <v>114.661975634</v>
      </c>
      <c r="G71" s="13">
        <v>3.93288312453</v>
      </c>
      <c r="H71" s="13">
        <v>11.295625686599999</v>
      </c>
      <c r="I71" s="58">
        <v>164.85281372099999</v>
      </c>
      <c r="J71" s="2"/>
      <c r="K71" s="7" t="s">
        <v>199</v>
      </c>
      <c r="L71" s="7" t="str">
        <f t="shared" si="12"/>
        <v>N</v>
      </c>
      <c r="M71" s="7" t="s">
        <v>216</v>
      </c>
      <c r="N71" s="7">
        <f t="shared" si="15"/>
        <v>3.93288312453</v>
      </c>
      <c r="O71" s="15">
        <f t="shared" si="16"/>
        <v>114.661975634</v>
      </c>
      <c r="P71" s="7">
        <f t="shared" si="13"/>
        <v>3.7</v>
      </c>
      <c r="Q71" s="7">
        <v>50</v>
      </c>
      <c r="R71" s="7">
        <f t="shared" si="17"/>
        <v>7.4</v>
      </c>
      <c r="S71" s="63">
        <f t="shared" si="18"/>
        <v>11.295625686599999</v>
      </c>
      <c r="T71" s="7">
        <f t="shared" si="19"/>
        <v>157.45281372099998</v>
      </c>
      <c r="U71" s="7">
        <f t="shared" si="20"/>
        <v>20</v>
      </c>
      <c r="V71" s="18" t="str">
        <f t="shared" si="14"/>
        <v>14N34-257</v>
      </c>
      <c r="W71" s="4"/>
      <c r="X71" s="8">
        <v>67</v>
      </c>
      <c r="Y71" s="9" t="s">
        <v>271</v>
      </c>
      <c r="Z71" s="9" t="s">
        <v>272</v>
      </c>
      <c r="AA71" s="10">
        <v>3.932883125</v>
      </c>
      <c r="AB71" s="10">
        <v>114.66200000000001</v>
      </c>
      <c r="AC71" s="10">
        <v>3.7</v>
      </c>
      <c r="AD71" s="10">
        <v>50</v>
      </c>
      <c r="AE71" s="10">
        <v>7.4</v>
      </c>
      <c r="AF71" s="10">
        <v>11.3</v>
      </c>
      <c r="AG71" s="10">
        <v>157.45281370000001</v>
      </c>
      <c r="AH71" s="10">
        <v>20</v>
      </c>
      <c r="AI71" s="10">
        <v>1</v>
      </c>
      <c r="AJ71" s="10">
        <v>0</v>
      </c>
      <c r="AK71" s="10">
        <v>372</v>
      </c>
      <c r="AL71" s="10">
        <v>6</v>
      </c>
      <c r="AM71" s="11" t="s">
        <v>300</v>
      </c>
      <c r="AN71" s="21">
        <f t="shared" si="21"/>
        <v>372</v>
      </c>
      <c r="AO71" s="21">
        <f t="shared" si="22"/>
        <v>6</v>
      </c>
      <c r="AQ71" s="14">
        <v>193</v>
      </c>
    </row>
    <row r="72" spans="1:43" ht="12" customHeight="1" x14ac:dyDescent="0.25">
      <c r="A72" s="14" t="s">
        <v>97</v>
      </c>
      <c r="B72" s="14">
        <v>552</v>
      </c>
      <c r="C72" s="14" t="s">
        <v>199</v>
      </c>
      <c r="D72" s="14" t="s">
        <v>53</v>
      </c>
      <c r="E72" s="14" t="s">
        <v>52</v>
      </c>
      <c r="F72" s="58">
        <v>202.142145365</v>
      </c>
      <c r="G72" s="13">
        <v>9.39793745421</v>
      </c>
      <c r="H72" s="13">
        <v>5.1574683189400004</v>
      </c>
      <c r="I72" s="58">
        <v>348.70065307599998</v>
      </c>
      <c r="J72" s="2"/>
      <c r="K72" s="7" t="s">
        <v>199</v>
      </c>
      <c r="L72" s="7" t="str">
        <f t="shared" si="12"/>
        <v>N</v>
      </c>
      <c r="M72" s="7" t="s">
        <v>216</v>
      </c>
      <c r="N72" s="7">
        <f t="shared" si="15"/>
        <v>9.39793745421</v>
      </c>
      <c r="O72" s="15">
        <f t="shared" si="16"/>
        <v>140</v>
      </c>
      <c r="P72" s="7">
        <f t="shared" si="13"/>
        <v>3.7</v>
      </c>
      <c r="Q72" s="7">
        <v>50</v>
      </c>
      <c r="R72" s="7">
        <f t="shared" si="17"/>
        <v>7.4</v>
      </c>
      <c r="S72" s="63">
        <f t="shared" si="18"/>
        <v>5.1574683189400004</v>
      </c>
      <c r="T72" s="7">
        <f t="shared" si="19"/>
        <v>300</v>
      </c>
      <c r="U72" s="7">
        <f t="shared" si="20"/>
        <v>20</v>
      </c>
      <c r="V72" s="18" t="str">
        <f t="shared" si="14"/>
        <v>14N34.2-552</v>
      </c>
      <c r="W72" s="4"/>
      <c r="X72" s="8">
        <v>68</v>
      </c>
      <c r="Y72" s="9" t="s">
        <v>271</v>
      </c>
      <c r="Z72" s="9" t="s">
        <v>272</v>
      </c>
      <c r="AA72" s="10">
        <v>9.3979374539999991</v>
      </c>
      <c r="AB72" s="10">
        <v>140</v>
      </c>
      <c r="AC72" s="10">
        <v>3.7</v>
      </c>
      <c r="AD72" s="10">
        <v>50</v>
      </c>
      <c r="AE72" s="10">
        <v>7.4</v>
      </c>
      <c r="AF72" s="10">
        <v>5.2</v>
      </c>
      <c r="AG72" s="10">
        <v>300</v>
      </c>
      <c r="AH72" s="10">
        <v>20</v>
      </c>
      <c r="AI72" s="10">
        <v>0</v>
      </c>
      <c r="AJ72" s="10">
        <v>0</v>
      </c>
      <c r="AK72" s="12">
        <v>2014</v>
      </c>
      <c r="AL72" s="10">
        <v>0</v>
      </c>
      <c r="AM72" s="11" t="s">
        <v>301</v>
      </c>
      <c r="AN72" s="21">
        <f t="shared" si="21"/>
        <v>2907.9591483222143</v>
      </c>
      <c r="AO72" s="21">
        <f t="shared" si="22"/>
        <v>0</v>
      </c>
      <c r="AQ72" s="14">
        <v>968</v>
      </c>
    </row>
    <row r="73" spans="1:43" ht="12" customHeight="1" x14ac:dyDescent="0.25">
      <c r="A73" s="14" t="s">
        <v>97</v>
      </c>
      <c r="B73" s="14">
        <v>552</v>
      </c>
      <c r="C73" s="14" t="s">
        <v>199</v>
      </c>
      <c r="D73" s="14" t="s">
        <v>53</v>
      </c>
      <c r="E73" s="14" t="s">
        <v>52</v>
      </c>
      <c r="F73" s="58">
        <v>46.585697787999997</v>
      </c>
      <c r="G73" s="13">
        <v>0.10088304400500001</v>
      </c>
      <c r="H73" s="13">
        <v>14.9672412872</v>
      </c>
      <c r="I73" s="58">
        <v>0</v>
      </c>
      <c r="J73" s="2"/>
      <c r="K73" s="7" t="s">
        <v>199</v>
      </c>
      <c r="L73" s="7" t="str">
        <f t="shared" si="12"/>
        <v>N</v>
      </c>
      <c r="M73" s="7" t="s">
        <v>216</v>
      </c>
      <c r="N73" s="7">
        <f t="shared" si="15"/>
        <v>0.3</v>
      </c>
      <c r="O73" s="15">
        <f t="shared" si="16"/>
        <v>46.585697787999997</v>
      </c>
      <c r="P73" s="7">
        <f t="shared" si="13"/>
        <v>3.7</v>
      </c>
      <c r="Q73" s="7">
        <v>50</v>
      </c>
      <c r="R73" s="7">
        <f t="shared" si="17"/>
        <v>0.3</v>
      </c>
      <c r="S73" s="63">
        <f t="shared" si="18"/>
        <v>14.9672412872</v>
      </c>
      <c r="T73" s="7">
        <f t="shared" si="19"/>
        <v>0.3</v>
      </c>
      <c r="U73" s="7">
        <f t="shared" si="20"/>
        <v>20</v>
      </c>
      <c r="V73" s="18" t="str">
        <f t="shared" si="14"/>
        <v>14N34.2-552</v>
      </c>
      <c r="W73" s="4"/>
      <c r="X73" s="8">
        <v>69</v>
      </c>
      <c r="Y73" s="9" t="s">
        <v>271</v>
      </c>
      <c r="Z73" s="9" t="s">
        <v>272</v>
      </c>
      <c r="AA73" s="10">
        <v>0.3</v>
      </c>
      <c r="AB73" s="10">
        <v>46.585999999999999</v>
      </c>
      <c r="AC73" s="10">
        <v>3.7</v>
      </c>
      <c r="AD73" s="10">
        <v>50</v>
      </c>
      <c r="AE73" s="10">
        <v>0.3</v>
      </c>
      <c r="AF73" s="10">
        <v>15</v>
      </c>
      <c r="AG73" s="10">
        <v>0.3</v>
      </c>
      <c r="AH73" s="10">
        <v>20</v>
      </c>
      <c r="AI73" s="10">
        <v>24</v>
      </c>
      <c r="AJ73" s="10">
        <v>75</v>
      </c>
      <c r="AK73" s="10">
        <v>0</v>
      </c>
      <c r="AL73" s="10">
        <v>1</v>
      </c>
      <c r="AM73" s="11" t="s">
        <v>301</v>
      </c>
      <c r="AN73" s="21">
        <f t="shared" si="21"/>
        <v>0</v>
      </c>
      <c r="AO73" s="21">
        <f t="shared" si="22"/>
        <v>1</v>
      </c>
      <c r="AQ73" s="14">
        <v>969</v>
      </c>
    </row>
    <row r="74" spans="1:43" ht="12" customHeight="1" x14ac:dyDescent="0.25">
      <c r="A74" s="14" t="s">
        <v>110</v>
      </c>
      <c r="B74" s="14">
        <v>553</v>
      </c>
      <c r="C74" s="14" t="s">
        <v>199</v>
      </c>
      <c r="D74" s="14" t="s">
        <v>53</v>
      </c>
      <c r="E74" s="14" t="s">
        <v>52</v>
      </c>
      <c r="F74" s="58">
        <v>213.97298041900001</v>
      </c>
      <c r="G74" s="13">
        <v>7.5870574398199997</v>
      </c>
      <c r="H74" s="13">
        <v>4.1875109672499997</v>
      </c>
      <c r="I74" s="58">
        <v>1271.24902344</v>
      </c>
      <c r="J74" s="2"/>
      <c r="K74" s="7" t="s">
        <v>199</v>
      </c>
      <c r="L74" s="7" t="str">
        <f t="shared" si="12"/>
        <v>N</v>
      </c>
      <c r="M74" s="7" t="s">
        <v>216</v>
      </c>
      <c r="N74" s="7">
        <f t="shared" si="15"/>
        <v>7.5870574398199997</v>
      </c>
      <c r="O74" s="15">
        <f t="shared" si="16"/>
        <v>140</v>
      </c>
      <c r="P74" s="7">
        <f t="shared" si="13"/>
        <v>3.7</v>
      </c>
      <c r="Q74" s="7">
        <v>50</v>
      </c>
      <c r="R74" s="7">
        <f t="shared" si="17"/>
        <v>7.4</v>
      </c>
      <c r="S74" s="63">
        <f t="shared" si="18"/>
        <v>4.1875109672499997</v>
      </c>
      <c r="T74" s="7">
        <f t="shared" si="19"/>
        <v>300</v>
      </c>
      <c r="U74" s="7">
        <f t="shared" si="20"/>
        <v>20</v>
      </c>
      <c r="V74" s="18" t="str">
        <f t="shared" si="14"/>
        <v>14N34.3-553</v>
      </c>
      <c r="W74" s="4"/>
      <c r="X74" s="8">
        <v>70</v>
      </c>
      <c r="Y74" s="9" t="s">
        <v>271</v>
      </c>
      <c r="Z74" s="9" t="s">
        <v>272</v>
      </c>
      <c r="AA74" s="10">
        <v>7.5870574399999997</v>
      </c>
      <c r="AB74" s="10">
        <v>140</v>
      </c>
      <c r="AC74" s="10">
        <v>3.7</v>
      </c>
      <c r="AD74" s="10">
        <v>50</v>
      </c>
      <c r="AE74" s="10">
        <v>7.4</v>
      </c>
      <c r="AF74" s="10">
        <v>4.2</v>
      </c>
      <c r="AG74" s="10">
        <v>300</v>
      </c>
      <c r="AH74" s="10">
        <v>20</v>
      </c>
      <c r="AI74" s="10">
        <v>0</v>
      </c>
      <c r="AJ74" s="10">
        <v>0</v>
      </c>
      <c r="AK74" s="12">
        <v>1737</v>
      </c>
      <c r="AL74" s="10">
        <v>0</v>
      </c>
      <c r="AM74" s="11" t="s">
        <v>302</v>
      </c>
      <c r="AN74" s="21">
        <f t="shared" si="21"/>
        <v>2654.7933356271647</v>
      </c>
      <c r="AO74" s="21">
        <f t="shared" si="22"/>
        <v>0</v>
      </c>
      <c r="AQ74" s="14">
        <v>64</v>
      </c>
    </row>
    <row r="75" spans="1:43" ht="12" customHeight="1" x14ac:dyDescent="0.25">
      <c r="A75" s="14" t="s">
        <v>110</v>
      </c>
      <c r="B75" s="14">
        <v>553</v>
      </c>
      <c r="C75" s="14" t="s">
        <v>199</v>
      </c>
      <c r="D75" s="14" t="s">
        <v>53</v>
      </c>
      <c r="E75" s="14" t="s">
        <v>52</v>
      </c>
      <c r="F75" s="58">
        <v>133.329228382</v>
      </c>
      <c r="G75" s="13">
        <v>9.1205810890599999</v>
      </c>
      <c r="H75" s="13">
        <v>12.7942800522</v>
      </c>
      <c r="I75" s="58">
        <v>0</v>
      </c>
      <c r="J75" s="2"/>
      <c r="K75" s="7" t="s">
        <v>199</v>
      </c>
      <c r="L75" s="7" t="str">
        <f t="shared" si="12"/>
        <v>N</v>
      </c>
      <c r="M75" s="7" t="s">
        <v>216</v>
      </c>
      <c r="N75" s="7">
        <f t="shared" si="15"/>
        <v>9.1205810890599999</v>
      </c>
      <c r="O75" s="15">
        <f t="shared" si="16"/>
        <v>133.329228382</v>
      </c>
      <c r="P75" s="7">
        <f t="shared" si="13"/>
        <v>3.7</v>
      </c>
      <c r="Q75" s="7">
        <v>50</v>
      </c>
      <c r="R75" s="7">
        <f t="shared" si="17"/>
        <v>0.3</v>
      </c>
      <c r="S75" s="63">
        <f t="shared" si="18"/>
        <v>12.7942800522</v>
      </c>
      <c r="T75" s="7">
        <f t="shared" si="19"/>
        <v>0.3</v>
      </c>
      <c r="U75" s="7">
        <f t="shared" si="20"/>
        <v>20</v>
      </c>
      <c r="V75" s="18" t="str">
        <f t="shared" si="14"/>
        <v>14N34.3-553</v>
      </c>
      <c r="W75" s="4"/>
      <c r="X75" s="8">
        <v>71</v>
      </c>
      <c r="Y75" s="9" t="s">
        <v>271</v>
      </c>
      <c r="Z75" s="9" t="s">
        <v>272</v>
      </c>
      <c r="AA75" s="10">
        <v>9.1205810889999999</v>
      </c>
      <c r="AB75" s="10">
        <v>133.32900000000001</v>
      </c>
      <c r="AC75" s="10">
        <v>3.7</v>
      </c>
      <c r="AD75" s="10">
        <v>50</v>
      </c>
      <c r="AE75" s="10">
        <v>0.3</v>
      </c>
      <c r="AF75" s="10">
        <v>12.8</v>
      </c>
      <c r="AG75" s="10">
        <v>0.3</v>
      </c>
      <c r="AH75" s="10">
        <v>20</v>
      </c>
      <c r="AI75" s="10">
        <v>29</v>
      </c>
      <c r="AJ75" s="10">
        <v>90</v>
      </c>
      <c r="AK75" s="12">
        <v>1844</v>
      </c>
      <c r="AL75" s="12">
        <v>1727</v>
      </c>
      <c r="AM75" s="11" t="s">
        <v>302</v>
      </c>
      <c r="AN75" s="21">
        <f t="shared" si="21"/>
        <v>1844</v>
      </c>
      <c r="AO75" s="21">
        <f t="shared" si="22"/>
        <v>1727</v>
      </c>
      <c r="AQ75" s="14">
        <v>66</v>
      </c>
    </row>
    <row r="76" spans="1:43" ht="12" customHeight="1" x14ac:dyDescent="0.25">
      <c r="A76" s="14" t="s">
        <v>110</v>
      </c>
      <c r="B76" s="14">
        <v>553</v>
      </c>
      <c r="C76" s="14" t="s">
        <v>199</v>
      </c>
      <c r="D76" s="14" t="s">
        <v>53</v>
      </c>
      <c r="E76" s="14" t="s">
        <v>52</v>
      </c>
      <c r="F76" s="58">
        <v>268.46368655700002</v>
      </c>
      <c r="G76" s="13">
        <v>12.9673940585</v>
      </c>
      <c r="H76" s="13">
        <v>10.821935653700001</v>
      </c>
      <c r="I76" s="58">
        <v>263.13708496100003</v>
      </c>
      <c r="J76" s="2"/>
      <c r="K76" s="7" t="s">
        <v>199</v>
      </c>
      <c r="L76" s="7" t="str">
        <f t="shared" si="12"/>
        <v>N</v>
      </c>
      <c r="M76" s="7" t="s">
        <v>216</v>
      </c>
      <c r="N76" s="7">
        <f t="shared" si="15"/>
        <v>12.9673940585</v>
      </c>
      <c r="O76" s="15">
        <f t="shared" si="16"/>
        <v>140</v>
      </c>
      <c r="P76" s="7">
        <f t="shared" si="13"/>
        <v>3.7</v>
      </c>
      <c r="Q76" s="7">
        <v>50</v>
      </c>
      <c r="R76" s="7">
        <f t="shared" si="17"/>
        <v>7.4</v>
      </c>
      <c r="S76" s="63">
        <f t="shared" si="18"/>
        <v>10.821935653700001</v>
      </c>
      <c r="T76" s="7">
        <f t="shared" si="19"/>
        <v>255.73708496100002</v>
      </c>
      <c r="U76" s="7">
        <f t="shared" si="20"/>
        <v>20</v>
      </c>
      <c r="V76" s="18" t="str">
        <f t="shared" si="14"/>
        <v>14N34.3-553</v>
      </c>
      <c r="W76" s="4"/>
      <c r="X76" s="8">
        <v>72</v>
      </c>
      <c r="Y76" s="9" t="s">
        <v>271</v>
      </c>
      <c r="Z76" s="9" t="s">
        <v>272</v>
      </c>
      <c r="AA76" s="10">
        <v>12.96739406</v>
      </c>
      <c r="AB76" s="10">
        <v>140</v>
      </c>
      <c r="AC76" s="10">
        <v>3.7</v>
      </c>
      <c r="AD76" s="10">
        <v>50</v>
      </c>
      <c r="AE76" s="10">
        <v>7.4</v>
      </c>
      <c r="AF76" s="10">
        <v>10.8</v>
      </c>
      <c r="AG76" s="10">
        <v>255.73708500000001</v>
      </c>
      <c r="AH76" s="10">
        <v>20</v>
      </c>
      <c r="AI76" s="10">
        <v>0</v>
      </c>
      <c r="AJ76" s="10">
        <v>0</v>
      </c>
      <c r="AK76" s="12">
        <v>3255</v>
      </c>
      <c r="AL76" s="10">
        <v>4</v>
      </c>
      <c r="AM76" s="11" t="s">
        <v>302</v>
      </c>
      <c r="AN76" s="21">
        <f t="shared" si="21"/>
        <v>6241.7807124502506</v>
      </c>
      <c r="AO76" s="21">
        <f t="shared" si="22"/>
        <v>7.6703910444857151</v>
      </c>
      <c r="AQ76" s="14">
        <v>65</v>
      </c>
    </row>
    <row r="77" spans="1:43" ht="12" customHeight="1" x14ac:dyDescent="0.25">
      <c r="A77" s="14" t="s">
        <v>111</v>
      </c>
      <c r="B77" s="14">
        <v>554</v>
      </c>
      <c r="C77" s="14" t="s">
        <v>199</v>
      </c>
      <c r="D77" s="14" t="s">
        <v>53</v>
      </c>
      <c r="E77" s="14" t="s">
        <v>52</v>
      </c>
      <c r="F77" s="58">
        <v>159.00421044999999</v>
      </c>
      <c r="G77" s="13">
        <v>5.0571853897999999</v>
      </c>
      <c r="H77" s="13">
        <v>16.253307342500001</v>
      </c>
      <c r="I77" s="58">
        <v>42.4264068604</v>
      </c>
      <c r="J77" s="2"/>
      <c r="K77" s="7" t="s">
        <v>199</v>
      </c>
      <c r="L77" s="7" t="str">
        <f t="shared" si="12"/>
        <v>N</v>
      </c>
      <c r="M77" s="7" t="s">
        <v>216</v>
      </c>
      <c r="N77" s="7">
        <f t="shared" si="15"/>
        <v>5.0571853897999999</v>
      </c>
      <c r="O77" s="15">
        <f t="shared" si="16"/>
        <v>140</v>
      </c>
      <c r="P77" s="7">
        <f t="shared" si="13"/>
        <v>3.7</v>
      </c>
      <c r="Q77" s="7">
        <v>50</v>
      </c>
      <c r="R77" s="7">
        <f t="shared" si="17"/>
        <v>7.4</v>
      </c>
      <c r="S77" s="63">
        <f t="shared" si="18"/>
        <v>16.253307342500001</v>
      </c>
      <c r="T77" s="7">
        <f t="shared" si="19"/>
        <v>35.026406860400002</v>
      </c>
      <c r="U77" s="7">
        <f t="shared" si="20"/>
        <v>20</v>
      </c>
      <c r="V77" s="18" t="str">
        <f t="shared" si="14"/>
        <v>14N34.3A-554</v>
      </c>
      <c r="W77" s="4"/>
      <c r="X77" s="8">
        <v>73</v>
      </c>
      <c r="Y77" s="9" t="s">
        <v>271</v>
      </c>
      <c r="Z77" s="9" t="s">
        <v>272</v>
      </c>
      <c r="AA77" s="10">
        <v>5.0571853899999999</v>
      </c>
      <c r="AB77" s="10">
        <v>140</v>
      </c>
      <c r="AC77" s="10">
        <v>3.7</v>
      </c>
      <c r="AD77" s="10">
        <v>50</v>
      </c>
      <c r="AE77" s="10">
        <v>7.4</v>
      </c>
      <c r="AF77" s="10">
        <v>16.3</v>
      </c>
      <c r="AG77" s="10">
        <v>35.026406860000002</v>
      </c>
      <c r="AH77" s="10">
        <v>20</v>
      </c>
      <c r="AI77" s="10">
        <v>6</v>
      </c>
      <c r="AJ77" s="10">
        <v>11</v>
      </c>
      <c r="AK77" s="10">
        <v>798</v>
      </c>
      <c r="AL77" s="10">
        <v>219</v>
      </c>
      <c r="AM77" s="11" t="s">
        <v>303</v>
      </c>
      <c r="AN77" s="21">
        <f t="shared" si="21"/>
        <v>906.32399956500001</v>
      </c>
      <c r="AO77" s="21">
        <f t="shared" si="22"/>
        <v>248.72801491821428</v>
      </c>
      <c r="AQ77" s="14">
        <v>626</v>
      </c>
    </row>
    <row r="78" spans="1:43" ht="12" customHeight="1" x14ac:dyDescent="0.25">
      <c r="A78" s="14" t="s">
        <v>112</v>
      </c>
      <c r="B78" s="14">
        <v>555</v>
      </c>
      <c r="C78" s="14" t="s">
        <v>199</v>
      </c>
      <c r="D78" s="14" t="s">
        <v>53</v>
      </c>
      <c r="E78" s="14" t="s">
        <v>52</v>
      </c>
      <c r="F78" s="58">
        <v>182.93144562099999</v>
      </c>
      <c r="G78" s="13">
        <v>11.0683860401</v>
      </c>
      <c r="H78" s="13">
        <v>14.311614990200001</v>
      </c>
      <c r="I78" s="58">
        <v>104.852813721</v>
      </c>
      <c r="J78" s="2"/>
      <c r="K78" s="7" t="s">
        <v>199</v>
      </c>
      <c r="L78" s="7" t="str">
        <f t="shared" si="12"/>
        <v>N</v>
      </c>
      <c r="M78" s="7" t="s">
        <v>216</v>
      </c>
      <c r="N78" s="7">
        <f t="shared" si="15"/>
        <v>11.0683860401</v>
      </c>
      <c r="O78" s="15">
        <f t="shared" si="16"/>
        <v>140</v>
      </c>
      <c r="P78" s="7">
        <f t="shared" si="13"/>
        <v>3.7</v>
      </c>
      <c r="Q78" s="7">
        <v>50</v>
      </c>
      <c r="R78" s="7">
        <f t="shared" si="17"/>
        <v>7.4</v>
      </c>
      <c r="S78" s="63">
        <f t="shared" si="18"/>
        <v>14.311614990200001</v>
      </c>
      <c r="T78" s="7">
        <f t="shared" si="19"/>
        <v>97.452813720999998</v>
      </c>
      <c r="U78" s="7">
        <f t="shared" si="20"/>
        <v>20</v>
      </c>
      <c r="V78" s="18" t="str">
        <f t="shared" si="14"/>
        <v>14N34.3B-555</v>
      </c>
      <c r="W78" s="4"/>
      <c r="X78" s="8">
        <v>74</v>
      </c>
      <c r="Y78" s="9" t="s">
        <v>271</v>
      </c>
      <c r="Z78" s="9" t="s">
        <v>272</v>
      </c>
      <c r="AA78" s="10">
        <v>11.06838604</v>
      </c>
      <c r="AB78" s="10">
        <v>140</v>
      </c>
      <c r="AC78" s="10">
        <v>3.7</v>
      </c>
      <c r="AD78" s="10">
        <v>50</v>
      </c>
      <c r="AE78" s="10">
        <v>7.4</v>
      </c>
      <c r="AF78" s="10">
        <v>14.3</v>
      </c>
      <c r="AG78" s="10">
        <v>97.452813719999995</v>
      </c>
      <c r="AH78" s="10">
        <v>20</v>
      </c>
      <c r="AI78" s="10">
        <v>1</v>
      </c>
      <c r="AJ78" s="10">
        <v>1</v>
      </c>
      <c r="AK78" s="12">
        <v>2631</v>
      </c>
      <c r="AL78" s="10">
        <v>34</v>
      </c>
      <c r="AM78" s="11" t="s">
        <v>304</v>
      </c>
      <c r="AN78" s="21">
        <f t="shared" si="21"/>
        <v>3437.804524491793</v>
      </c>
      <c r="AO78" s="21">
        <f t="shared" si="22"/>
        <v>44.426208222242856</v>
      </c>
      <c r="AQ78" s="14">
        <v>55</v>
      </c>
    </row>
    <row r="79" spans="1:43" ht="12" customHeight="1" x14ac:dyDescent="0.25">
      <c r="A79" s="14" t="s">
        <v>82</v>
      </c>
      <c r="B79" s="14">
        <v>159</v>
      </c>
      <c r="C79" s="14" t="s">
        <v>199</v>
      </c>
      <c r="D79" s="14" t="s">
        <v>51</v>
      </c>
      <c r="E79" s="14" t="s">
        <v>52</v>
      </c>
      <c r="F79" s="58">
        <v>324.59377980900001</v>
      </c>
      <c r="G79" s="13">
        <v>6.9185408707700002</v>
      </c>
      <c r="H79" s="13">
        <v>12.1093654633</v>
      </c>
      <c r="I79" s="58">
        <v>14.142135620099999</v>
      </c>
      <c r="J79" s="2"/>
      <c r="K79" s="7" t="s">
        <v>199</v>
      </c>
      <c r="L79" s="7" t="str">
        <f t="shared" si="12"/>
        <v>N</v>
      </c>
      <c r="M79" s="7" t="s">
        <v>216</v>
      </c>
      <c r="N79" s="7">
        <f t="shared" si="15"/>
        <v>6.9185408707700002</v>
      </c>
      <c r="O79" s="15">
        <f t="shared" si="16"/>
        <v>140</v>
      </c>
      <c r="P79" s="7">
        <f t="shared" si="13"/>
        <v>3.7</v>
      </c>
      <c r="Q79" s="7">
        <v>50</v>
      </c>
      <c r="R79" s="7">
        <f t="shared" si="17"/>
        <v>7.4</v>
      </c>
      <c r="S79" s="63">
        <f t="shared" si="18"/>
        <v>12.1093654633</v>
      </c>
      <c r="T79" s="7">
        <f t="shared" si="19"/>
        <v>6.7421356200999991</v>
      </c>
      <c r="U79" s="7">
        <f t="shared" si="20"/>
        <v>20</v>
      </c>
      <c r="V79" s="18" t="str">
        <f t="shared" si="14"/>
        <v>14N34A-159</v>
      </c>
      <c r="W79" s="4"/>
      <c r="X79" s="8">
        <v>75</v>
      </c>
      <c r="Y79" s="9" t="s">
        <v>271</v>
      </c>
      <c r="Z79" s="9" t="s">
        <v>272</v>
      </c>
      <c r="AA79" s="10">
        <v>6.9185408710000003</v>
      </c>
      <c r="AB79" s="10">
        <v>140</v>
      </c>
      <c r="AC79" s="10">
        <v>3.7</v>
      </c>
      <c r="AD79" s="10">
        <v>50</v>
      </c>
      <c r="AE79" s="10">
        <v>7.4</v>
      </c>
      <c r="AF79" s="10">
        <v>12.1</v>
      </c>
      <c r="AG79" s="10">
        <v>6.74213562</v>
      </c>
      <c r="AH79" s="10">
        <v>20</v>
      </c>
      <c r="AI79" s="10">
        <v>16</v>
      </c>
      <c r="AJ79" s="10">
        <v>42</v>
      </c>
      <c r="AK79" s="12">
        <v>1396</v>
      </c>
      <c r="AL79" s="10">
        <v>626</v>
      </c>
      <c r="AM79" s="11" t="s">
        <v>305</v>
      </c>
      <c r="AN79" s="21">
        <f t="shared" si="21"/>
        <v>3236.6636900954572</v>
      </c>
      <c r="AO79" s="21">
        <f t="shared" si="22"/>
        <v>1451.3979011459571</v>
      </c>
      <c r="AQ79" s="14">
        <v>789</v>
      </c>
    </row>
    <row r="80" spans="1:43" ht="12" customHeight="1" x14ac:dyDescent="0.25">
      <c r="A80" s="14" t="s">
        <v>82</v>
      </c>
      <c r="B80" s="14">
        <v>159</v>
      </c>
      <c r="C80" s="14" t="s">
        <v>199</v>
      </c>
      <c r="D80" s="14" t="s">
        <v>51</v>
      </c>
      <c r="E80" s="14" t="s">
        <v>52</v>
      </c>
      <c r="F80" s="58">
        <v>122.928187665</v>
      </c>
      <c r="G80" s="13">
        <v>5.9338982690800002</v>
      </c>
      <c r="H80" s="13">
        <v>30.679224014300001</v>
      </c>
      <c r="I80" s="58">
        <v>468.70077514600001</v>
      </c>
      <c r="J80" s="2"/>
      <c r="K80" s="7" t="s">
        <v>199</v>
      </c>
      <c r="L80" s="7" t="str">
        <f t="shared" si="12"/>
        <v>N</v>
      </c>
      <c r="M80" s="7" t="s">
        <v>216</v>
      </c>
      <c r="N80" s="7">
        <f t="shared" si="15"/>
        <v>5.9338982690800002</v>
      </c>
      <c r="O80" s="15">
        <f t="shared" si="16"/>
        <v>122.928187665</v>
      </c>
      <c r="P80" s="7">
        <f t="shared" si="13"/>
        <v>3.7</v>
      </c>
      <c r="Q80" s="7">
        <v>50</v>
      </c>
      <c r="R80" s="7">
        <f t="shared" si="17"/>
        <v>7.4</v>
      </c>
      <c r="S80" s="63">
        <f t="shared" si="18"/>
        <v>30.679224014300001</v>
      </c>
      <c r="T80" s="7">
        <f t="shared" si="19"/>
        <v>300</v>
      </c>
      <c r="U80" s="7">
        <f t="shared" si="20"/>
        <v>20</v>
      </c>
      <c r="V80" s="18" t="str">
        <f t="shared" si="14"/>
        <v>14N34A-159</v>
      </c>
      <c r="W80" s="4"/>
      <c r="X80" s="8">
        <v>76</v>
      </c>
      <c r="Y80" s="9" t="s">
        <v>271</v>
      </c>
      <c r="Z80" s="9" t="s">
        <v>272</v>
      </c>
      <c r="AA80" s="10">
        <v>5.9338982690000002</v>
      </c>
      <c r="AB80" s="10">
        <v>122.928</v>
      </c>
      <c r="AC80" s="10">
        <v>3.7</v>
      </c>
      <c r="AD80" s="10">
        <v>50</v>
      </c>
      <c r="AE80" s="10">
        <v>7.4</v>
      </c>
      <c r="AF80" s="10">
        <v>30.7</v>
      </c>
      <c r="AG80" s="10">
        <v>300</v>
      </c>
      <c r="AH80" s="10">
        <v>20</v>
      </c>
      <c r="AI80" s="10">
        <v>1</v>
      </c>
      <c r="AJ80" s="10">
        <v>0</v>
      </c>
      <c r="AK80" s="10">
        <v>903</v>
      </c>
      <c r="AL80" s="10">
        <v>37</v>
      </c>
      <c r="AM80" s="11" t="s">
        <v>305</v>
      </c>
      <c r="AN80" s="21">
        <f t="shared" si="21"/>
        <v>903</v>
      </c>
      <c r="AO80" s="21">
        <f t="shared" si="22"/>
        <v>37</v>
      </c>
      <c r="AQ80" s="14">
        <v>802</v>
      </c>
    </row>
    <row r="81" spans="1:43" ht="12" customHeight="1" x14ac:dyDescent="0.25">
      <c r="A81" s="14" t="s">
        <v>82</v>
      </c>
      <c r="B81" s="14">
        <v>159</v>
      </c>
      <c r="C81" s="14" t="s">
        <v>199</v>
      </c>
      <c r="D81" s="14" t="s">
        <v>51</v>
      </c>
      <c r="E81" s="14" t="s">
        <v>52</v>
      </c>
      <c r="F81" s="58">
        <v>402.403074672</v>
      </c>
      <c r="G81" s="13">
        <v>6.81701668965</v>
      </c>
      <c r="H81" s="13">
        <v>24.734855651899998</v>
      </c>
      <c r="I81" s="58">
        <v>20</v>
      </c>
      <c r="J81" s="2"/>
      <c r="K81" s="7" t="s">
        <v>199</v>
      </c>
      <c r="L81" s="7" t="str">
        <f t="shared" si="12"/>
        <v>N</v>
      </c>
      <c r="M81" s="7" t="s">
        <v>216</v>
      </c>
      <c r="N81" s="7">
        <f t="shared" si="15"/>
        <v>6.81701668965</v>
      </c>
      <c r="O81" s="15">
        <f t="shared" si="16"/>
        <v>140</v>
      </c>
      <c r="P81" s="7">
        <f t="shared" si="13"/>
        <v>3.7</v>
      </c>
      <c r="Q81" s="7">
        <v>50</v>
      </c>
      <c r="R81" s="7">
        <f t="shared" si="17"/>
        <v>7.4</v>
      </c>
      <c r="S81" s="63">
        <f t="shared" si="18"/>
        <v>24.734855651899998</v>
      </c>
      <c r="T81" s="7">
        <f t="shared" si="19"/>
        <v>12.6</v>
      </c>
      <c r="U81" s="7">
        <f t="shared" si="20"/>
        <v>20</v>
      </c>
      <c r="V81" s="18" t="str">
        <f t="shared" si="14"/>
        <v>14N34A-159</v>
      </c>
      <c r="W81" s="4"/>
      <c r="X81" s="8">
        <v>77</v>
      </c>
      <c r="Y81" s="9" t="s">
        <v>271</v>
      </c>
      <c r="Z81" s="9" t="s">
        <v>272</v>
      </c>
      <c r="AA81" s="10">
        <v>6.81701669</v>
      </c>
      <c r="AB81" s="10">
        <v>140</v>
      </c>
      <c r="AC81" s="10">
        <v>3.7</v>
      </c>
      <c r="AD81" s="10">
        <v>50</v>
      </c>
      <c r="AE81" s="10">
        <v>7.4</v>
      </c>
      <c r="AF81" s="10">
        <v>24.7</v>
      </c>
      <c r="AG81" s="10">
        <v>12.6</v>
      </c>
      <c r="AH81" s="10">
        <v>20</v>
      </c>
      <c r="AI81" s="10">
        <v>14</v>
      </c>
      <c r="AJ81" s="10">
        <v>32</v>
      </c>
      <c r="AK81" s="12">
        <v>1378</v>
      </c>
      <c r="AL81" s="10">
        <v>793</v>
      </c>
      <c r="AM81" s="11" t="s">
        <v>305</v>
      </c>
      <c r="AN81" s="21">
        <f t="shared" si="21"/>
        <v>3960.7959778429713</v>
      </c>
      <c r="AO81" s="21">
        <f t="shared" si="22"/>
        <v>2279.3259872492572</v>
      </c>
      <c r="AQ81" s="14">
        <v>793</v>
      </c>
    </row>
    <row r="82" spans="1:43" ht="12" customHeight="1" x14ac:dyDescent="0.25">
      <c r="A82" s="14" t="s">
        <v>82</v>
      </c>
      <c r="B82" s="14">
        <v>159</v>
      </c>
      <c r="C82" s="14" t="s">
        <v>199</v>
      </c>
      <c r="D82" s="14" t="s">
        <v>51</v>
      </c>
      <c r="E82" s="14" t="s">
        <v>52</v>
      </c>
      <c r="F82" s="58">
        <v>129.62533490199999</v>
      </c>
      <c r="G82" s="13">
        <v>14.3433392495</v>
      </c>
      <c r="H82" s="13">
        <v>45.4624710083</v>
      </c>
      <c r="I82" s="58">
        <v>20</v>
      </c>
      <c r="J82" s="2"/>
      <c r="K82" s="7" t="s">
        <v>199</v>
      </c>
      <c r="L82" s="7" t="str">
        <f t="shared" si="12"/>
        <v>N</v>
      </c>
      <c r="M82" s="7" t="s">
        <v>216</v>
      </c>
      <c r="N82" s="7">
        <f t="shared" si="15"/>
        <v>14.3433392495</v>
      </c>
      <c r="O82" s="15">
        <f t="shared" si="16"/>
        <v>129.62533490199999</v>
      </c>
      <c r="P82" s="7">
        <f t="shared" si="13"/>
        <v>3.7</v>
      </c>
      <c r="Q82" s="7">
        <v>50</v>
      </c>
      <c r="R82" s="7">
        <f t="shared" si="17"/>
        <v>7.4</v>
      </c>
      <c r="S82" s="63">
        <f t="shared" si="18"/>
        <v>45.4624710083</v>
      </c>
      <c r="T82" s="7">
        <f t="shared" si="19"/>
        <v>12.6</v>
      </c>
      <c r="U82" s="7">
        <f t="shared" si="20"/>
        <v>20</v>
      </c>
      <c r="V82" s="18" t="str">
        <f t="shared" si="14"/>
        <v>14N34A-159</v>
      </c>
      <c r="W82" s="4"/>
      <c r="X82" s="8">
        <v>78</v>
      </c>
      <c r="Y82" s="9" t="s">
        <v>271</v>
      </c>
      <c r="Z82" s="9" t="s">
        <v>272</v>
      </c>
      <c r="AA82" s="10">
        <v>14.34333925</v>
      </c>
      <c r="AB82" s="10">
        <v>129.625</v>
      </c>
      <c r="AC82" s="10">
        <v>3.7</v>
      </c>
      <c r="AD82" s="10">
        <v>50</v>
      </c>
      <c r="AE82" s="10">
        <v>7.4</v>
      </c>
      <c r="AF82" s="10">
        <v>45.5</v>
      </c>
      <c r="AG82" s="10">
        <v>12.6</v>
      </c>
      <c r="AH82" s="10">
        <v>20</v>
      </c>
      <c r="AI82" s="10">
        <v>17</v>
      </c>
      <c r="AJ82" s="10">
        <v>34</v>
      </c>
      <c r="AK82" s="12">
        <v>2927</v>
      </c>
      <c r="AL82" s="12">
        <v>1499</v>
      </c>
      <c r="AM82" s="11" t="s">
        <v>305</v>
      </c>
      <c r="AN82" s="21">
        <f t="shared" si="21"/>
        <v>2927</v>
      </c>
      <c r="AO82" s="21">
        <f t="shared" si="22"/>
        <v>1499</v>
      </c>
      <c r="AQ82" s="14">
        <v>790</v>
      </c>
    </row>
    <row r="83" spans="1:43" ht="12" customHeight="1" x14ac:dyDescent="0.25">
      <c r="A83" s="14" t="s">
        <v>82</v>
      </c>
      <c r="B83" s="14">
        <v>159</v>
      </c>
      <c r="C83" s="14" t="s">
        <v>199</v>
      </c>
      <c r="D83" s="14" t="s">
        <v>51</v>
      </c>
      <c r="E83" s="14" t="s">
        <v>52</v>
      </c>
      <c r="F83" s="58">
        <v>91.239362221999997</v>
      </c>
      <c r="G83" s="13">
        <v>2.6074582965899999</v>
      </c>
      <c r="H83" s="13">
        <v>3.3758599758100001</v>
      </c>
      <c r="I83" s="58">
        <v>0</v>
      </c>
      <c r="J83" s="2"/>
      <c r="K83" s="7" t="s">
        <v>199</v>
      </c>
      <c r="L83" s="7" t="str">
        <f t="shared" si="12"/>
        <v>N</v>
      </c>
      <c r="M83" s="7" t="s">
        <v>216</v>
      </c>
      <c r="N83" s="7">
        <f t="shared" si="15"/>
        <v>2.6074582965899999</v>
      </c>
      <c r="O83" s="15">
        <f t="shared" si="16"/>
        <v>91.239362221999997</v>
      </c>
      <c r="P83" s="7">
        <f t="shared" si="13"/>
        <v>3.7</v>
      </c>
      <c r="Q83" s="7">
        <v>50</v>
      </c>
      <c r="R83" s="7">
        <f t="shared" si="17"/>
        <v>0.3</v>
      </c>
      <c r="S83" s="63">
        <f t="shared" si="18"/>
        <v>3.3758599758100001</v>
      </c>
      <c r="T83" s="7">
        <f t="shared" si="19"/>
        <v>0.3</v>
      </c>
      <c r="U83" s="7">
        <f t="shared" si="20"/>
        <v>20</v>
      </c>
      <c r="V83" s="18" t="str">
        <f t="shared" si="14"/>
        <v>14N34A-159</v>
      </c>
      <c r="W83" s="4"/>
      <c r="X83" s="8">
        <v>79</v>
      </c>
      <c r="Y83" s="9" t="s">
        <v>271</v>
      </c>
      <c r="Z83" s="9" t="s">
        <v>272</v>
      </c>
      <c r="AA83" s="10">
        <v>2.607458297</v>
      </c>
      <c r="AB83" s="10">
        <v>91.239000000000004</v>
      </c>
      <c r="AC83" s="10">
        <v>3.7</v>
      </c>
      <c r="AD83" s="10">
        <v>50</v>
      </c>
      <c r="AE83" s="10">
        <v>0.3</v>
      </c>
      <c r="AF83" s="10">
        <v>3.4</v>
      </c>
      <c r="AG83" s="10">
        <v>0.3</v>
      </c>
      <c r="AH83" s="10">
        <v>20</v>
      </c>
      <c r="AI83" s="10">
        <v>27</v>
      </c>
      <c r="AJ83" s="10">
        <v>86</v>
      </c>
      <c r="AK83" s="10">
        <v>103</v>
      </c>
      <c r="AL83" s="10">
        <v>100</v>
      </c>
      <c r="AM83" s="11" t="s">
        <v>305</v>
      </c>
      <c r="AN83" s="21">
        <f t="shared" si="21"/>
        <v>103</v>
      </c>
      <c r="AO83" s="21">
        <f t="shared" si="22"/>
        <v>100</v>
      </c>
      <c r="AQ83" s="14">
        <v>787</v>
      </c>
    </row>
    <row r="84" spans="1:43" ht="12" customHeight="1" x14ac:dyDescent="0.25">
      <c r="A84" s="14" t="s">
        <v>82</v>
      </c>
      <c r="B84" s="14">
        <v>159</v>
      </c>
      <c r="C84" s="14" t="s">
        <v>199</v>
      </c>
      <c r="D84" s="14" t="s">
        <v>51</v>
      </c>
      <c r="E84" s="14" t="s">
        <v>52</v>
      </c>
      <c r="F84" s="58">
        <v>101.71136090100001</v>
      </c>
      <c r="G84" s="13">
        <v>2.19545997632</v>
      </c>
      <c r="H84" s="13">
        <v>12.1093654633</v>
      </c>
      <c r="I84" s="58">
        <v>14.142135620099999</v>
      </c>
      <c r="J84" s="2"/>
      <c r="K84" s="7" t="s">
        <v>199</v>
      </c>
      <c r="L84" s="7" t="str">
        <f t="shared" si="12"/>
        <v>N</v>
      </c>
      <c r="M84" s="7" t="s">
        <v>216</v>
      </c>
      <c r="N84" s="7">
        <f t="shared" si="15"/>
        <v>2.19545997632</v>
      </c>
      <c r="O84" s="15">
        <f t="shared" si="16"/>
        <v>101.71136090100001</v>
      </c>
      <c r="P84" s="7">
        <f t="shared" si="13"/>
        <v>3.7</v>
      </c>
      <c r="Q84" s="7">
        <v>50</v>
      </c>
      <c r="R84" s="7">
        <f t="shared" si="17"/>
        <v>7.4</v>
      </c>
      <c r="S84" s="63">
        <f t="shared" si="18"/>
        <v>12.1093654633</v>
      </c>
      <c r="T84" s="7">
        <f t="shared" si="19"/>
        <v>6.7421356200999991</v>
      </c>
      <c r="U84" s="7">
        <f t="shared" si="20"/>
        <v>20</v>
      </c>
      <c r="V84" s="18" t="str">
        <f t="shared" si="14"/>
        <v>14N34A-159</v>
      </c>
      <c r="W84" s="4"/>
      <c r="X84" s="8">
        <v>80</v>
      </c>
      <c r="Y84" s="9" t="s">
        <v>271</v>
      </c>
      <c r="Z84" s="9" t="s">
        <v>272</v>
      </c>
      <c r="AA84" s="10">
        <v>2.195459976</v>
      </c>
      <c r="AB84" s="10">
        <v>101.711</v>
      </c>
      <c r="AC84" s="10">
        <v>3.7</v>
      </c>
      <c r="AD84" s="10">
        <v>50</v>
      </c>
      <c r="AE84" s="10">
        <v>7.4</v>
      </c>
      <c r="AF84" s="10">
        <v>12.1</v>
      </c>
      <c r="AG84" s="10">
        <v>6.74213562</v>
      </c>
      <c r="AH84" s="10">
        <v>20</v>
      </c>
      <c r="AI84" s="10">
        <v>14</v>
      </c>
      <c r="AJ84" s="10">
        <v>34</v>
      </c>
      <c r="AK84" s="10">
        <v>76</v>
      </c>
      <c r="AL84" s="10">
        <v>115</v>
      </c>
      <c r="AM84" s="11" t="s">
        <v>305</v>
      </c>
      <c r="AN84" s="21">
        <f t="shared" si="21"/>
        <v>76</v>
      </c>
      <c r="AO84" s="21">
        <f t="shared" si="22"/>
        <v>115</v>
      </c>
      <c r="AQ84" s="14">
        <v>788</v>
      </c>
    </row>
    <row r="85" spans="1:43" ht="12" customHeight="1" x14ac:dyDescent="0.25">
      <c r="A85" s="14" t="s">
        <v>82</v>
      </c>
      <c r="B85" s="14">
        <v>159</v>
      </c>
      <c r="C85" s="14" t="s">
        <v>199</v>
      </c>
      <c r="D85" s="14" t="s">
        <v>51</v>
      </c>
      <c r="E85" s="14" t="s">
        <v>52</v>
      </c>
      <c r="F85" s="58">
        <v>48.751563538299997</v>
      </c>
      <c r="G85" s="13">
        <v>5.2845360497199998</v>
      </c>
      <c r="H85" s="13">
        <v>3.3758599758100001</v>
      </c>
      <c r="I85" s="58">
        <v>0</v>
      </c>
      <c r="J85" s="2"/>
      <c r="K85" s="7" t="s">
        <v>199</v>
      </c>
      <c r="L85" s="7" t="str">
        <f t="shared" si="12"/>
        <v>N</v>
      </c>
      <c r="M85" s="7" t="s">
        <v>216</v>
      </c>
      <c r="N85" s="7">
        <f t="shared" si="15"/>
        <v>5.2845360497199998</v>
      </c>
      <c r="O85" s="15">
        <f t="shared" si="16"/>
        <v>48.751563538299997</v>
      </c>
      <c r="P85" s="7">
        <f t="shared" si="13"/>
        <v>3.7</v>
      </c>
      <c r="Q85" s="7">
        <v>50</v>
      </c>
      <c r="R85" s="7">
        <f t="shared" si="17"/>
        <v>0.3</v>
      </c>
      <c r="S85" s="63">
        <f t="shared" si="18"/>
        <v>3.3758599758100001</v>
      </c>
      <c r="T85" s="7">
        <f t="shared" si="19"/>
        <v>0.3</v>
      </c>
      <c r="U85" s="7">
        <f t="shared" si="20"/>
        <v>20</v>
      </c>
      <c r="V85" s="18" t="str">
        <f t="shared" si="14"/>
        <v>14N34A-159</v>
      </c>
      <c r="W85" s="4"/>
      <c r="X85" s="8">
        <v>81</v>
      </c>
      <c r="Y85" s="9" t="s">
        <v>271</v>
      </c>
      <c r="Z85" s="9" t="s">
        <v>272</v>
      </c>
      <c r="AA85" s="10">
        <v>5.2845360499999998</v>
      </c>
      <c r="AB85" s="10">
        <v>48.752000000000002</v>
      </c>
      <c r="AC85" s="10">
        <v>3.7</v>
      </c>
      <c r="AD85" s="10">
        <v>50</v>
      </c>
      <c r="AE85" s="10">
        <v>0.3</v>
      </c>
      <c r="AF85" s="10">
        <v>3.4</v>
      </c>
      <c r="AG85" s="10">
        <v>0.3</v>
      </c>
      <c r="AH85" s="10">
        <v>20</v>
      </c>
      <c r="AI85" s="10">
        <v>28</v>
      </c>
      <c r="AJ85" s="10">
        <v>80</v>
      </c>
      <c r="AK85" s="10">
        <v>73</v>
      </c>
      <c r="AL85" s="10">
        <v>68</v>
      </c>
      <c r="AM85" s="11" t="s">
        <v>305</v>
      </c>
      <c r="AN85" s="21">
        <f t="shared" si="21"/>
        <v>73</v>
      </c>
      <c r="AO85" s="21">
        <f t="shared" si="22"/>
        <v>68</v>
      </c>
      <c r="AQ85" s="14">
        <v>786</v>
      </c>
    </row>
    <row r="86" spans="1:43" ht="12" customHeight="1" x14ac:dyDescent="0.25">
      <c r="A86" s="14" t="s">
        <v>82</v>
      </c>
      <c r="B86" s="14">
        <v>159</v>
      </c>
      <c r="C86" s="14" t="s">
        <v>199</v>
      </c>
      <c r="D86" s="14" t="s">
        <v>51</v>
      </c>
      <c r="E86" s="14" t="s">
        <v>52</v>
      </c>
      <c r="F86" s="58">
        <v>547.19179318099998</v>
      </c>
      <c r="G86" s="13">
        <v>7.22197717373</v>
      </c>
      <c r="H86" s="13">
        <v>11.5247488022</v>
      </c>
      <c r="I86" s="58">
        <v>267.27923584000001</v>
      </c>
      <c r="J86" s="2"/>
      <c r="K86" s="7" t="s">
        <v>199</v>
      </c>
      <c r="L86" s="7" t="str">
        <f t="shared" si="12"/>
        <v>N</v>
      </c>
      <c r="M86" s="7" t="s">
        <v>216</v>
      </c>
      <c r="N86" s="7">
        <f t="shared" si="15"/>
        <v>7.22197717373</v>
      </c>
      <c r="O86" s="15">
        <f t="shared" si="16"/>
        <v>140</v>
      </c>
      <c r="P86" s="7">
        <f t="shared" si="13"/>
        <v>3.7</v>
      </c>
      <c r="Q86" s="7">
        <v>50</v>
      </c>
      <c r="R86" s="7">
        <f t="shared" si="17"/>
        <v>7.4</v>
      </c>
      <c r="S86" s="63">
        <f t="shared" si="18"/>
        <v>11.5247488022</v>
      </c>
      <c r="T86" s="7">
        <f t="shared" si="19"/>
        <v>259.87923584000004</v>
      </c>
      <c r="U86" s="7">
        <f t="shared" si="20"/>
        <v>20</v>
      </c>
      <c r="V86" s="18" t="str">
        <f t="shared" si="14"/>
        <v>14N34A-159</v>
      </c>
      <c r="W86" s="4"/>
      <c r="X86" s="8">
        <v>82</v>
      </c>
      <c r="Y86" s="9" t="s">
        <v>271</v>
      </c>
      <c r="Z86" s="9" t="s">
        <v>272</v>
      </c>
      <c r="AA86" s="10">
        <v>7.2219771740000001</v>
      </c>
      <c r="AB86" s="10">
        <v>140</v>
      </c>
      <c r="AC86" s="10">
        <v>3.7</v>
      </c>
      <c r="AD86" s="10">
        <v>50</v>
      </c>
      <c r="AE86" s="10">
        <v>7.4</v>
      </c>
      <c r="AF86" s="10">
        <v>11.5</v>
      </c>
      <c r="AG86" s="10">
        <v>259.8792358</v>
      </c>
      <c r="AH86" s="10">
        <v>20</v>
      </c>
      <c r="AI86" s="10">
        <v>0</v>
      </c>
      <c r="AJ86" s="10">
        <v>0</v>
      </c>
      <c r="AK86" s="12">
        <v>1437</v>
      </c>
      <c r="AL86" s="10">
        <v>5</v>
      </c>
      <c r="AM86" s="11" t="s">
        <v>305</v>
      </c>
      <c r="AN86" s="21">
        <f t="shared" si="21"/>
        <v>5616.5329057221215</v>
      </c>
      <c r="AO86" s="21">
        <f t="shared" si="22"/>
        <v>19.542564042178572</v>
      </c>
      <c r="AQ86" s="14">
        <v>801</v>
      </c>
    </row>
    <row r="87" spans="1:43" ht="12" customHeight="1" x14ac:dyDescent="0.25">
      <c r="A87" s="14" t="s">
        <v>118</v>
      </c>
      <c r="B87" s="14">
        <v>561</v>
      </c>
      <c r="C87" s="14" t="s">
        <v>199</v>
      </c>
      <c r="D87" s="14" t="s">
        <v>53</v>
      </c>
      <c r="E87" s="14" t="s">
        <v>52</v>
      </c>
      <c r="F87" s="58">
        <v>44.160674920799998</v>
      </c>
      <c r="G87" s="13">
        <v>15.6516295376</v>
      </c>
      <c r="H87" s="13">
        <v>31.828754425</v>
      </c>
      <c r="I87" s="58">
        <v>10</v>
      </c>
      <c r="J87" s="2"/>
      <c r="K87" s="7" t="s">
        <v>199</v>
      </c>
      <c r="L87" s="7" t="str">
        <f t="shared" si="12"/>
        <v>N</v>
      </c>
      <c r="M87" s="7" t="s">
        <v>216</v>
      </c>
      <c r="N87" s="7">
        <f t="shared" si="15"/>
        <v>15.6516295376</v>
      </c>
      <c r="O87" s="15">
        <f t="shared" si="16"/>
        <v>44.160674920799998</v>
      </c>
      <c r="P87" s="7">
        <f t="shared" si="13"/>
        <v>3.7</v>
      </c>
      <c r="Q87" s="7">
        <v>50</v>
      </c>
      <c r="R87" s="7">
        <f t="shared" si="17"/>
        <v>7.4</v>
      </c>
      <c r="S87" s="63">
        <f t="shared" si="18"/>
        <v>31.828754425</v>
      </c>
      <c r="T87" s="7">
        <f t="shared" si="19"/>
        <v>2.5999999999999996</v>
      </c>
      <c r="U87" s="7">
        <f t="shared" si="20"/>
        <v>20</v>
      </c>
      <c r="V87" s="18" t="str">
        <f t="shared" si="14"/>
        <v>14N34A.4-561</v>
      </c>
      <c r="W87" s="4"/>
      <c r="X87" s="8">
        <v>83</v>
      </c>
      <c r="Y87" s="9" t="s">
        <v>271</v>
      </c>
      <c r="Z87" s="9" t="s">
        <v>272</v>
      </c>
      <c r="AA87" s="10">
        <v>15.65162954</v>
      </c>
      <c r="AB87" s="10">
        <v>44.161000000000001</v>
      </c>
      <c r="AC87" s="10">
        <v>3.7</v>
      </c>
      <c r="AD87" s="10">
        <v>50</v>
      </c>
      <c r="AE87" s="10">
        <v>7.4</v>
      </c>
      <c r="AF87" s="10">
        <v>31.8</v>
      </c>
      <c r="AG87" s="10">
        <v>2.6</v>
      </c>
      <c r="AH87" s="10">
        <v>20</v>
      </c>
      <c r="AI87" s="10">
        <v>19</v>
      </c>
      <c r="AJ87" s="10">
        <v>32</v>
      </c>
      <c r="AK87" s="10">
        <v>475</v>
      </c>
      <c r="AL87" s="10">
        <v>350</v>
      </c>
      <c r="AM87" s="11" t="s">
        <v>306</v>
      </c>
      <c r="AN87" s="21">
        <f t="shared" si="21"/>
        <v>475</v>
      </c>
      <c r="AO87" s="21">
        <f t="shared" si="22"/>
        <v>350</v>
      </c>
      <c r="AQ87" s="14">
        <v>87</v>
      </c>
    </row>
    <row r="88" spans="1:43" ht="12" customHeight="1" x14ac:dyDescent="0.25">
      <c r="A88" s="14" t="s">
        <v>118</v>
      </c>
      <c r="B88" s="14">
        <v>561</v>
      </c>
      <c r="C88" s="14" t="s">
        <v>199</v>
      </c>
      <c r="D88" s="14" t="s">
        <v>53</v>
      </c>
      <c r="E88" s="14" t="s">
        <v>52</v>
      </c>
      <c r="F88" s="58">
        <v>84.051639221200006</v>
      </c>
      <c r="G88" s="13">
        <v>10.3144764804</v>
      </c>
      <c r="H88" s="13">
        <v>31.828754425</v>
      </c>
      <c r="I88" s="58">
        <v>10</v>
      </c>
      <c r="J88" s="2"/>
      <c r="K88" s="7" t="s">
        <v>199</v>
      </c>
      <c r="L88" s="7" t="str">
        <f t="shared" si="12"/>
        <v>N</v>
      </c>
      <c r="M88" s="7" t="s">
        <v>216</v>
      </c>
      <c r="N88" s="7">
        <f t="shared" si="15"/>
        <v>10.3144764804</v>
      </c>
      <c r="O88" s="15">
        <f t="shared" si="16"/>
        <v>84.051639221200006</v>
      </c>
      <c r="P88" s="7">
        <f t="shared" si="13"/>
        <v>3.7</v>
      </c>
      <c r="Q88" s="7">
        <v>50</v>
      </c>
      <c r="R88" s="7">
        <f t="shared" si="17"/>
        <v>7.4</v>
      </c>
      <c r="S88" s="63">
        <f t="shared" si="18"/>
        <v>31.828754425</v>
      </c>
      <c r="T88" s="7">
        <f t="shared" si="19"/>
        <v>2.5999999999999996</v>
      </c>
      <c r="U88" s="7">
        <f t="shared" si="20"/>
        <v>20</v>
      </c>
      <c r="V88" s="18" t="str">
        <f t="shared" si="14"/>
        <v>14N34A.4-561</v>
      </c>
      <c r="W88" s="4"/>
      <c r="X88" s="8">
        <v>84</v>
      </c>
      <c r="Y88" s="9" t="s">
        <v>271</v>
      </c>
      <c r="Z88" s="9" t="s">
        <v>272</v>
      </c>
      <c r="AA88" s="10">
        <v>10.31447648</v>
      </c>
      <c r="AB88" s="10">
        <v>84.052000000000007</v>
      </c>
      <c r="AC88" s="10">
        <v>3.7</v>
      </c>
      <c r="AD88" s="10">
        <v>50</v>
      </c>
      <c r="AE88" s="10">
        <v>7.4</v>
      </c>
      <c r="AF88" s="10">
        <v>31.8</v>
      </c>
      <c r="AG88" s="10">
        <v>2.6</v>
      </c>
      <c r="AH88" s="10">
        <v>20</v>
      </c>
      <c r="AI88" s="10">
        <v>20</v>
      </c>
      <c r="AJ88" s="10">
        <v>46</v>
      </c>
      <c r="AK88" s="10">
        <v>893</v>
      </c>
      <c r="AL88" s="10">
        <v>760</v>
      </c>
      <c r="AM88" s="11" t="s">
        <v>306</v>
      </c>
      <c r="AN88" s="21">
        <f t="shared" si="21"/>
        <v>893</v>
      </c>
      <c r="AO88" s="21">
        <f t="shared" si="22"/>
        <v>760</v>
      </c>
      <c r="AQ88" s="14">
        <v>88</v>
      </c>
    </row>
    <row r="89" spans="1:43" ht="12" customHeight="1" x14ac:dyDescent="0.25">
      <c r="A89" s="14" t="s">
        <v>119</v>
      </c>
      <c r="B89" s="14">
        <v>562</v>
      </c>
      <c r="C89" s="14" t="s">
        <v>199</v>
      </c>
      <c r="D89" s="14" t="s">
        <v>53</v>
      </c>
      <c r="E89" s="14" t="s">
        <v>52</v>
      </c>
      <c r="F89" s="58">
        <v>60.130293483999999</v>
      </c>
      <c r="G89" s="13">
        <v>8.41109679811</v>
      </c>
      <c r="H89" s="13">
        <v>42.920444488500003</v>
      </c>
      <c r="I89" s="58">
        <v>0</v>
      </c>
      <c r="J89" s="2"/>
      <c r="K89" s="7" t="s">
        <v>199</v>
      </c>
      <c r="L89" s="7" t="str">
        <f t="shared" si="12"/>
        <v>N</v>
      </c>
      <c r="M89" s="7" t="s">
        <v>216</v>
      </c>
      <c r="N89" s="7">
        <f t="shared" si="15"/>
        <v>8.41109679811</v>
      </c>
      <c r="O89" s="15">
        <f t="shared" si="16"/>
        <v>60.130293483999999</v>
      </c>
      <c r="P89" s="7">
        <f t="shared" si="13"/>
        <v>3.7</v>
      </c>
      <c r="Q89" s="7">
        <v>50</v>
      </c>
      <c r="R89" s="7">
        <f t="shared" si="17"/>
        <v>0.3</v>
      </c>
      <c r="S89" s="63">
        <f t="shared" si="18"/>
        <v>42.920444488500003</v>
      </c>
      <c r="T89" s="7">
        <f t="shared" si="19"/>
        <v>0.3</v>
      </c>
      <c r="U89" s="7">
        <f t="shared" si="20"/>
        <v>20</v>
      </c>
      <c r="V89" s="18" t="str">
        <f t="shared" si="14"/>
        <v>14N34A.4A-562</v>
      </c>
      <c r="W89" s="4"/>
      <c r="X89" s="8">
        <v>85</v>
      </c>
      <c r="Y89" s="9" t="s">
        <v>271</v>
      </c>
      <c r="Z89" s="9" t="s">
        <v>272</v>
      </c>
      <c r="AA89" s="10">
        <v>8.4110967980000009</v>
      </c>
      <c r="AB89" s="10">
        <v>60.13</v>
      </c>
      <c r="AC89" s="10">
        <v>3.7</v>
      </c>
      <c r="AD89" s="10">
        <v>50</v>
      </c>
      <c r="AE89" s="10">
        <v>0.3</v>
      </c>
      <c r="AF89" s="10">
        <v>42.9</v>
      </c>
      <c r="AG89" s="10">
        <v>0.3</v>
      </c>
      <c r="AH89" s="10">
        <v>20</v>
      </c>
      <c r="AI89" s="10">
        <v>27</v>
      </c>
      <c r="AJ89" s="10">
        <v>79</v>
      </c>
      <c r="AK89" s="10">
        <v>323</v>
      </c>
      <c r="AL89" s="10">
        <v>321</v>
      </c>
      <c r="AM89" s="11" t="s">
        <v>307</v>
      </c>
      <c r="AN89" s="21">
        <f t="shared" si="21"/>
        <v>323</v>
      </c>
      <c r="AO89" s="21">
        <f t="shared" si="22"/>
        <v>321</v>
      </c>
      <c r="AQ89" s="14">
        <v>810</v>
      </c>
    </row>
    <row r="90" spans="1:43" ht="12" customHeight="1" x14ac:dyDescent="0.25">
      <c r="A90" s="14" t="s">
        <v>119</v>
      </c>
      <c r="B90" s="14">
        <v>562</v>
      </c>
      <c r="C90" s="14" t="s">
        <v>199</v>
      </c>
      <c r="D90" s="14" t="s">
        <v>53</v>
      </c>
      <c r="E90" s="14" t="s">
        <v>52</v>
      </c>
      <c r="F90" s="58">
        <v>141.76517768799999</v>
      </c>
      <c r="G90" s="13">
        <v>15.7208864032</v>
      </c>
      <c r="H90" s="13">
        <v>39.0178337097</v>
      </c>
      <c r="I90" s="58">
        <v>90</v>
      </c>
      <c r="J90" s="2"/>
      <c r="K90" s="7" t="s">
        <v>199</v>
      </c>
      <c r="L90" s="7" t="str">
        <f t="shared" si="12"/>
        <v>N</v>
      </c>
      <c r="M90" s="7" t="s">
        <v>216</v>
      </c>
      <c r="N90" s="7">
        <f t="shared" si="15"/>
        <v>15.7208864032</v>
      </c>
      <c r="O90" s="15">
        <f t="shared" si="16"/>
        <v>140</v>
      </c>
      <c r="P90" s="7">
        <f t="shared" si="13"/>
        <v>3.7</v>
      </c>
      <c r="Q90" s="7">
        <v>50</v>
      </c>
      <c r="R90" s="7">
        <f t="shared" si="17"/>
        <v>7.4</v>
      </c>
      <c r="S90" s="63">
        <f t="shared" si="18"/>
        <v>39.0178337097</v>
      </c>
      <c r="T90" s="7">
        <f t="shared" si="19"/>
        <v>82.6</v>
      </c>
      <c r="U90" s="7">
        <f t="shared" si="20"/>
        <v>20</v>
      </c>
      <c r="V90" s="18" t="str">
        <f t="shared" si="14"/>
        <v>14N34A.4A-562</v>
      </c>
      <c r="W90" s="4"/>
      <c r="X90" s="8">
        <v>86</v>
      </c>
      <c r="Y90" s="9" t="s">
        <v>271</v>
      </c>
      <c r="Z90" s="9" t="s">
        <v>272</v>
      </c>
      <c r="AA90" s="10">
        <v>15.720886399999999</v>
      </c>
      <c r="AB90" s="10">
        <v>140</v>
      </c>
      <c r="AC90" s="10">
        <v>3.7</v>
      </c>
      <c r="AD90" s="10">
        <v>50</v>
      </c>
      <c r="AE90" s="10">
        <v>7.4</v>
      </c>
      <c r="AF90" s="10">
        <v>39</v>
      </c>
      <c r="AG90" s="10">
        <v>82.6</v>
      </c>
      <c r="AH90" s="10">
        <v>20</v>
      </c>
      <c r="AI90" s="10">
        <v>6</v>
      </c>
      <c r="AJ90" s="10">
        <v>4</v>
      </c>
      <c r="AK90" s="12">
        <v>3880</v>
      </c>
      <c r="AL90" s="10">
        <v>364</v>
      </c>
      <c r="AM90" s="11" t="s">
        <v>307</v>
      </c>
      <c r="AN90" s="21">
        <f t="shared" si="21"/>
        <v>3928.9206387817139</v>
      </c>
      <c r="AO90" s="21">
        <f t="shared" si="22"/>
        <v>368.5894619888</v>
      </c>
      <c r="AQ90" s="14">
        <v>808</v>
      </c>
    </row>
    <row r="91" spans="1:43" ht="12" customHeight="1" x14ac:dyDescent="0.25">
      <c r="A91" s="14" t="s">
        <v>119</v>
      </c>
      <c r="B91" s="14">
        <v>562</v>
      </c>
      <c r="C91" s="14" t="s">
        <v>199</v>
      </c>
      <c r="D91" s="14" t="s">
        <v>53</v>
      </c>
      <c r="E91" s="14" t="s">
        <v>52</v>
      </c>
      <c r="F91" s="58">
        <v>55.714633686699997</v>
      </c>
      <c r="G91" s="13">
        <v>5.0256972803500002</v>
      </c>
      <c r="H91" s="13">
        <v>42.920444488500003</v>
      </c>
      <c r="I91" s="58">
        <v>0</v>
      </c>
      <c r="J91" s="2"/>
      <c r="K91" s="7" t="s">
        <v>199</v>
      </c>
      <c r="L91" s="7" t="str">
        <f t="shared" si="12"/>
        <v>N</v>
      </c>
      <c r="M91" s="7" t="s">
        <v>216</v>
      </c>
      <c r="N91" s="7">
        <f t="shared" si="15"/>
        <v>5.0256972803500002</v>
      </c>
      <c r="O91" s="15">
        <f t="shared" si="16"/>
        <v>55.714633686699997</v>
      </c>
      <c r="P91" s="7">
        <f t="shared" si="13"/>
        <v>3.7</v>
      </c>
      <c r="Q91" s="7">
        <v>50</v>
      </c>
      <c r="R91" s="7">
        <f t="shared" si="17"/>
        <v>0.3</v>
      </c>
      <c r="S91" s="63">
        <f t="shared" si="18"/>
        <v>42.920444488500003</v>
      </c>
      <c r="T91" s="7">
        <f t="shared" si="19"/>
        <v>0.3</v>
      </c>
      <c r="U91" s="7">
        <f t="shared" si="20"/>
        <v>20</v>
      </c>
      <c r="V91" s="18" t="str">
        <f t="shared" si="14"/>
        <v>14N34A.4A-562</v>
      </c>
      <c r="W91" s="4"/>
      <c r="X91" s="8">
        <v>87</v>
      </c>
      <c r="Y91" s="9" t="s">
        <v>271</v>
      </c>
      <c r="Z91" s="9" t="s">
        <v>272</v>
      </c>
      <c r="AA91" s="10">
        <v>5.0256972800000002</v>
      </c>
      <c r="AB91" s="10">
        <v>55.715000000000003</v>
      </c>
      <c r="AC91" s="10">
        <v>3.7</v>
      </c>
      <c r="AD91" s="10">
        <v>50</v>
      </c>
      <c r="AE91" s="10">
        <v>0.3</v>
      </c>
      <c r="AF91" s="10">
        <v>42.9</v>
      </c>
      <c r="AG91" s="10">
        <v>0.3</v>
      </c>
      <c r="AH91" s="10">
        <v>20</v>
      </c>
      <c r="AI91" s="10">
        <v>26</v>
      </c>
      <c r="AJ91" s="10">
        <v>77</v>
      </c>
      <c r="AK91" s="10">
        <v>114</v>
      </c>
      <c r="AL91" s="10">
        <v>114</v>
      </c>
      <c r="AM91" s="11" t="s">
        <v>307</v>
      </c>
      <c r="AN91" s="21">
        <f t="shared" si="21"/>
        <v>114</v>
      </c>
      <c r="AO91" s="21">
        <f t="shared" si="22"/>
        <v>114</v>
      </c>
      <c r="AQ91" s="14">
        <v>809</v>
      </c>
    </row>
    <row r="92" spans="1:43" ht="12" customHeight="1" x14ac:dyDescent="0.25">
      <c r="A92" s="14" t="s">
        <v>119</v>
      </c>
      <c r="B92" s="14">
        <v>562</v>
      </c>
      <c r="C92" s="14" t="s">
        <v>199</v>
      </c>
      <c r="D92" s="14" t="s">
        <v>53</v>
      </c>
      <c r="E92" s="14" t="s">
        <v>52</v>
      </c>
      <c r="F92" s="58">
        <v>50.025983824400001</v>
      </c>
      <c r="G92" s="13">
        <v>5.7919119596400002</v>
      </c>
      <c r="H92" s="13">
        <v>39.0178337097</v>
      </c>
      <c r="I92" s="58">
        <v>90</v>
      </c>
      <c r="J92" s="2"/>
      <c r="K92" s="7" t="s">
        <v>199</v>
      </c>
      <c r="L92" s="7" t="str">
        <f t="shared" si="12"/>
        <v>N</v>
      </c>
      <c r="M92" s="7" t="s">
        <v>216</v>
      </c>
      <c r="N92" s="7">
        <f t="shared" si="15"/>
        <v>5.7919119596400002</v>
      </c>
      <c r="O92" s="15">
        <f t="shared" si="16"/>
        <v>50.025983824400001</v>
      </c>
      <c r="P92" s="7">
        <f t="shared" si="13"/>
        <v>3.7</v>
      </c>
      <c r="Q92" s="7">
        <v>50</v>
      </c>
      <c r="R92" s="7">
        <f t="shared" si="17"/>
        <v>7.4</v>
      </c>
      <c r="S92" s="63">
        <f t="shared" si="18"/>
        <v>39.0178337097</v>
      </c>
      <c r="T92" s="7">
        <f t="shared" si="19"/>
        <v>82.6</v>
      </c>
      <c r="U92" s="7">
        <f t="shared" si="20"/>
        <v>20</v>
      </c>
      <c r="V92" s="18" t="str">
        <f t="shared" si="14"/>
        <v>14N34A.4A-562</v>
      </c>
      <c r="W92" s="4"/>
      <c r="X92" s="8">
        <v>88</v>
      </c>
      <c r="Y92" s="9" t="s">
        <v>271</v>
      </c>
      <c r="Z92" s="9" t="s">
        <v>272</v>
      </c>
      <c r="AA92" s="10">
        <v>5.7919119600000002</v>
      </c>
      <c r="AB92" s="10">
        <v>50.026000000000003</v>
      </c>
      <c r="AC92" s="10">
        <v>3.7</v>
      </c>
      <c r="AD92" s="10">
        <v>50</v>
      </c>
      <c r="AE92" s="10">
        <v>7.4</v>
      </c>
      <c r="AF92" s="10">
        <v>39</v>
      </c>
      <c r="AG92" s="10">
        <v>82.6</v>
      </c>
      <c r="AH92" s="10">
        <v>20</v>
      </c>
      <c r="AI92" s="10">
        <v>3</v>
      </c>
      <c r="AJ92" s="10">
        <v>0</v>
      </c>
      <c r="AK92" s="10">
        <v>126</v>
      </c>
      <c r="AL92" s="10">
        <v>32</v>
      </c>
      <c r="AM92" s="11" t="s">
        <v>307</v>
      </c>
      <c r="AN92" s="21">
        <f t="shared" si="21"/>
        <v>126</v>
      </c>
      <c r="AO92" s="21">
        <f t="shared" si="22"/>
        <v>32</v>
      </c>
      <c r="AQ92" s="14">
        <v>811</v>
      </c>
    </row>
    <row r="93" spans="1:43" ht="12" customHeight="1" x14ac:dyDescent="0.25">
      <c r="A93" s="14" t="s">
        <v>120</v>
      </c>
      <c r="B93" s="14">
        <v>563</v>
      </c>
      <c r="C93" s="14" t="s">
        <v>199</v>
      </c>
      <c r="D93" s="14" t="s">
        <v>53</v>
      </c>
      <c r="E93" s="14" t="s">
        <v>52</v>
      </c>
      <c r="F93" s="58">
        <v>10.311339519400001</v>
      </c>
      <c r="G93" s="13">
        <v>16.402780329900001</v>
      </c>
      <c r="H93" s="13">
        <v>42.292003631599997</v>
      </c>
      <c r="I93" s="58">
        <v>0</v>
      </c>
      <c r="J93" s="2"/>
      <c r="K93" s="7" t="s">
        <v>199</v>
      </c>
      <c r="L93" s="7" t="str">
        <f t="shared" si="12"/>
        <v>N</v>
      </c>
      <c r="M93" s="7" t="s">
        <v>216</v>
      </c>
      <c r="N93" s="7">
        <f t="shared" si="15"/>
        <v>16.402780329900001</v>
      </c>
      <c r="O93" s="15">
        <f t="shared" si="16"/>
        <v>10.311339519400001</v>
      </c>
      <c r="P93" s="7">
        <f t="shared" si="13"/>
        <v>3.7</v>
      </c>
      <c r="Q93" s="7">
        <v>50</v>
      </c>
      <c r="R93" s="7">
        <f t="shared" si="17"/>
        <v>0.3</v>
      </c>
      <c r="S93" s="63">
        <f t="shared" si="18"/>
        <v>42.292003631599997</v>
      </c>
      <c r="T93" s="7">
        <f t="shared" si="19"/>
        <v>0.3</v>
      </c>
      <c r="U93" s="7">
        <f t="shared" si="20"/>
        <v>20</v>
      </c>
      <c r="V93" s="18" t="str">
        <f t="shared" si="14"/>
        <v>14N34A.4B-563</v>
      </c>
      <c r="W93" s="4"/>
      <c r="X93" s="8">
        <v>89</v>
      </c>
      <c r="Y93" s="9" t="s">
        <v>271</v>
      </c>
      <c r="Z93" s="9" t="s">
        <v>272</v>
      </c>
      <c r="AA93" s="10">
        <v>16.402780329999999</v>
      </c>
      <c r="AB93" s="10">
        <v>10.311</v>
      </c>
      <c r="AC93" s="10">
        <v>3.7</v>
      </c>
      <c r="AD93" s="10">
        <v>50</v>
      </c>
      <c r="AE93" s="10">
        <v>0.3</v>
      </c>
      <c r="AF93" s="10">
        <v>42.3</v>
      </c>
      <c r="AG93" s="10">
        <v>0.3</v>
      </c>
      <c r="AH93" s="10">
        <v>20</v>
      </c>
      <c r="AI93" s="10">
        <v>26</v>
      </c>
      <c r="AJ93" s="10">
        <v>51</v>
      </c>
      <c r="AK93" s="10">
        <v>20</v>
      </c>
      <c r="AL93" s="10">
        <v>19</v>
      </c>
      <c r="AM93" s="11" t="s">
        <v>308</v>
      </c>
      <c r="AN93" s="21">
        <f t="shared" si="21"/>
        <v>20</v>
      </c>
      <c r="AO93" s="21">
        <f t="shared" si="22"/>
        <v>19</v>
      </c>
      <c r="AQ93" s="14">
        <v>240</v>
      </c>
    </row>
    <row r="94" spans="1:43" ht="12" customHeight="1" x14ac:dyDescent="0.25">
      <c r="A94" s="14" t="s">
        <v>121</v>
      </c>
      <c r="B94" s="14">
        <v>564</v>
      </c>
      <c r="C94" s="14" t="s">
        <v>199</v>
      </c>
      <c r="D94" s="14" t="s">
        <v>53</v>
      </c>
      <c r="E94" s="14" t="s">
        <v>52</v>
      </c>
      <c r="F94" s="58">
        <v>20.255541624500001</v>
      </c>
      <c r="G94" s="13">
        <v>13.228207536499999</v>
      </c>
      <c r="H94" s="13">
        <v>51.725711822500003</v>
      </c>
      <c r="I94" s="58">
        <v>40</v>
      </c>
      <c r="J94" s="2"/>
      <c r="K94" s="7" t="s">
        <v>199</v>
      </c>
      <c r="L94" s="7" t="str">
        <f t="shared" si="12"/>
        <v>N</v>
      </c>
      <c r="M94" s="7" t="s">
        <v>216</v>
      </c>
      <c r="N94" s="7">
        <f t="shared" si="15"/>
        <v>13.228207536499999</v>
      </c>
      <c r="O94" s="15">
        <f t="shared" si="16"/>
        <v>20.255541624500001</v>
      </c>
      <c r="P94" s="7">
        <f t="shared" si="13"/>
        <v>3.7</v>
      </c>
      <c r="Q94" s="7">
        <v>50</v>
      </c>
      <c r="R94" s="7">
        <f t="shared" si="17"/>
        <v>7.4</v>
      </c>
      <c r="S94" s="63">
        <f t="shared" si="18"/>
        <v>51.725711822500003</v>
      </c>
      <c r="T94" s="7">
        <f t="shared" si="19"/>
        <v>32.6</v>
      </c>
      <c r="U94" s="7">
        <f t="shared" si="20"/>
        <v>20</v>
      </c>
      <c r="V94" s="18" t="str">
        <f t="shared" si="14"/>
        <v>14N34A.4D-564</v>
      </c>
      <c r="W94" s="4"/>
      <c r="X94" s="8">
        <v>90</v>
      </c>
      <c r="Y94" s="9" t="s">
        <v>271</v>
      </c>
      <c r="Z94" s="9" t="s">
        <v>272</v>
      </c>
      <c r="AA94" s="10">
        <v>13.22820754</v>
      </c>
      <c r="AB94" s="10">
        <v>20.256</v>
      </c>
      <c r="AC94" s="10">
        <v>3.7</v>
      </c>
      <c r="AD94" s="10">
        <v>50</v>
      </c>
      <c r="AE94" s="10">
        <v>7.4</v>
      </c>
      <c r="AF94" s="10">
        <v>51.7</v>
      </c>
      <c r="AG94" s="10">
        <v>32.6</v>
      </c>
      <c r="AH94" s="10">
        <v>20</v>
      </c>
      <c r="AI94" s="10">
        <v>5</v>
      </c>
      <c r="AJ94" s="10">
        <v>0</v>
      </c>
      <c r="AK94" s="10">
        <v>67</v>
      </c>
      <c r="AL94" s="10">
        <v>21</v>
      </c>
      <c r="AM94" s="11" t="s">
        <v>309</v>
      </c>
      <c r="AN94" s="21">
        <f t="shared" si="21"/>
        <v>67</v>
      </c>
      <c r="AO94" s="21">
        <f t="shared" si="22"/>
        <v>21</v>
      </c>
      <c r="AQ94" s="14">
        <v>308</v>
      </c>
    </row>
    <row r="95" spans="1:43" ht="12" customHeight="1" x14ac:dyDescent="0.25">
      <c r="A95" s="14" t="s">
        <v>121</v>
      </c>
      <c r="B95" s="14">
        <v>564</v>
      </c>
      <c r="C95" s="14" t="s">
        <v>199</v>
      </c>
      <c r="D95" s="14" t="s">
        <v>53</v>
      </c>
      <c r="E95" s="14" t="s">
        <v>52</v>
      </c>
      <c r="F95" s="58">
        <v>52.542216161799999</v>
      </c>
      <c r="G95" s="13">
        <v>6.2807568294799996</v>
      </c>
      <c r="H95" s="13">
        <v>45.389495849600003</v>
      </c>
      <c r="I95" s="58">
        <v>40</v>
      </c>
      <c r="J95" s="2"/>
      <c r="K95" s="7" t="s">
        <v>199</v>
      </c>
      <c r="L95" s="7" t="str">
        <f t="shared" si="12"/>
        <v>N</v>
      </c>
      <c r="M95" s="7" t="s">
        <v>216</v>
      </c>
      <c r="N95" s="7">
        <f t="shared" si="15"/>
        <v>6.2807568294799996</v>
      </c>
      <c r="O95" s="15">
        <f t="shared" si="16"/>
        <v>52.542216161799999</v>
      </c>
      <c r="P95" s="7">
        <f t="shared" si="13"/>
        <v>3.7</v>
      </c>
      <c r="Q95" s="7">
        <v>50</v>
      </c>
      <c r="R95" s="7">
        <f t="shared" si="17"/>
        <v>7.4</v>
      </c>
      <c r="S95" s="63">
        <f t="shared" si="18"/>
        <v>45.389495849600003</v>
      </c>
      <c r="T95" s="7">
        <f t="shared" si="19"/>
        <v>32.6</v>
      </c>
      <c r="U95" s="7">
        <f t="shared" si="20"/>
        <v>20</v>
      </c>
      <c r="V95" s="18" t="str">
        <f t="shared" si="14"/>
        <v>14N34A.4D-564</v>
      </c>
      <c r="W95" s="4"/>
      <c r="X95" s="8">
        <v>91</v>
      </c>
      <c r="Y95" s="9" t="s">
        <v>271</v>
      </c>
      <c r="Z95" s="9" t="s">
        <v>272</v>
      </c>
      <c r="AA95" s="10">
        <v>6.2807568290000004</v>
      </c>
      <c r="AB95" s="10">
        <v>52.542000000000002</v>
      </c>
      <c r="AC95" s="10">
        <v>3.7</v>
      </c>
      <c r="AD95" s="10">
        <v>50</v>
      </c>
      <c r="AE95" s="10">
        <v>7.4</v>
      </c>
      <c r="AF95" s="10">
        <v>45.4</v>
      </c>
      <c r="AG95" s="10">
        <v>32.6</v>
      </c>
      <c r="AH95" s="10">
        <v>20</v>
      </c>
      <c r="AI95" s="10">
        <v>7</v>
      </c>
      <c r="AJ95" s="10">
        <v>3</v>
      </c>
      <c r="AK95" s="10">
        <v>151</v>
      </c>
      <c r="AL95" s="10">
        <v>84</v>
      </c>
      <c r="AM95" s="11" t="s">
        <v>309</v>
      </c>
      <c r="AN95" s="21">
        <f t="shared" si="21"/>
        <v>151</v>
      </c>
      <c r="AO95" s="21">
        <f t="shared" si="22"/>
        <v>84</v>
      </c>
      <c r="AQ95" s="14">
        <v>307</v>
      </c>
    </row>
    <row r="96" spans="1:43" ht="12" customHeight="1" x14ac:dyDescent="0.25">
      <c r="A96" s="14" t="s">
        <v>122</v>
      </c>
      <c r="B96" s="14">
        <v>565</v>
      </c>
      <c r="C96" s="14" t="s">
        <v>199</v>
      </c>
      <c r="D96" s="14" t="s">
        <v>53</v>
      </c>
      <c r="E96" s="14" t="s">
        <v>52</v>
      </c>
      <c r="F96" s="58">
        <v>72.620338233699997</v>
      </c>
      <c r="G96" s="13">
        <v>4.7227644258700003</v>
      </c>
      <c r="H96" s="13">
        <v>10.8030672073</v>
      </c>
      <c r="I96" s="58">
        <v>38.284271240199999</v>
      </c>
      <c r="J96" s="2"/>
      <c r="K96" s="7" t="s">
        <v>199</v>
      </c>
      <c r="L96" s="7" t="str">
        <f t="shared" si="12"/>
        <v>N</v>
      </c>
      <c r="M96" s="7" t="s">
        <v>216</v>
      </c>
      <c r="N96" s="7">
        <f t="shared" si="15"/>
        <v>4.7227644258700003</v>
      </c>
      <c r="O96" s="15">
        <f t="shared" si="16"/>
        <v>72.620338233699997</v>
      </c>
      <c r="P96" s="7">
        <f t="shared" si="13"/>
        <v>3.7</v>
      </c>
      <c r="Q96" s="7">
        <v>50</v>
      </c>
      <c r="R96" s="7">
        <f t="shared" si="17"/>
        <v>7.4</v>
      </c>
      <c r="S96" s="63">
        <f t="shared" si="18"/>
        <v>10.8030672073</v>
      </c>
      <c r="T96" s="7">
        <f t="shared" si="19"/>
        <v>30.8842712402</v>
      </c>
      <c r="U96" s="7">
        <f t="shared" si="20"/>
        <v>20</v>
      </c>
      <c r="V96" s="18" t="str">
        <f t="shared" si="14"/>
        <v>14N34A.5-565</v>
      </c>
      <c r="W96" s="4"/>
      <c r="X96" s="8">
        <v>92</v>
      </c>
      <c r="Y96" s="9" t="s">
        <v>271</v>
      </c>
      <c r="Z96" s="9" t="s">
        <v>272</v>
      </c>
      <c r="AA96" s="10">
        <v>4.7227644260000003</v>
      </c>
      <c r="AB96" s="10">
        <v>72.62</v>
      </c>
      <c r="AC96" s="10">
        <v>3.7</v>
      </c>
      <c r="AD96" s="10">
        <v>50</v>
      </c>
      <c r="AE96" s="10">
        <v>7.4</v>
      </c>
      <c r="AF96" s="10">
        <v>10.8</v>
      </c>
      <c r="AG96" s="10">
        <v>30.88427124</v>
      </c>
      <c r="AH96" s="10">
        <v>20</v>
      </c>
      <c r="AI96" s="10">
        <v>3</v>
      </c>
      <c r="AJ96" s="10">
        <v>4</v>
      </c>
      <c r="AK96" s="10">
        <v>209</v>
      </c>
      <c r="AL96" s="10">
        <v>33</v>
      </c>
      <c r="AM96" s="11" t="s">
        <v>310</v>
      </c>
      <c r="AN96" s="21">
        <f t="shared" si="21"/>
        <v>209</v>
      </c>
      <c r="AO96" s="21">
        <f t="shared" si="22"/>
        <v>33</v>
      </c>
      <c r="AQ96" s="14">
        <v>154</v>
      </c>
    </row>
    <row r="97" spans="1:43" ht="12" customHeight="1" x14ac:dyDescent="0.25">
      <c r="A97" s="14" t="s">
        <v>122</v>
      </c>
      <c r="B97" s="14">
        <v>565</v>
      </c>
      <c r="C97" s="14" t="s">
        <v>199</v>
      </c>
      <c r="D97" s="14" t="s">
        <v>53</v>
      </c>
      <c r="E97" s="14" t="s">
        <v>52</v>
      </c>
      <c r="F97" s="58">
        <v>105.653802891</v>
      </c>
      <c r="G97" s="13">
        <v>5.4665658990999999</v>
      </c>
      <c r="H97" s="13">
        <v>20.9438438416</v>
      </c>
      <c r="I97" s="58">
        <v>70.710678100600006</v>
      </c>
      <c r="J97" s="2"/>
      <c r="K97" s="7" t="s">
        <v>199</v>
      </c>
      <c r="L97" s="7" t="str">
        <f t="shared" si="12"/>
        <v>N</v>
      </c>
      <c r="M97" s="7" t="s">
        <v>216</v>
      </c>
      <c r="N97" s="7">
        <f t="shared" si="15"/>
        <v>5.4665658990999999</v>
      </c>
      <c r="O97" s="15">
        <f t="shared" si="16"/>
        <v>105.653802891</v>
      </c>
      <c r="P97" s="7">
        <f t="shared" si="13"/>
        <v>3.7</v>
      </c>
      <c r="Q97" s="7">
        <v>50</v>
      </c>
      <c r="R97" s="7">
        <f t="shared" si="17"/>
        <v>7.4</v>
      </c>
      <c r="S97" s="63">
        <f t="shared" si="18"/>
        <v>20.9438438416</v>
      </c>
      <c r="T97" s="7">
        <f t="shared" si="19"/>
        <v>63.310678100600008</v>
      </c>
      <c r="U97" s="7">
        <f t="shared" si="20"/>
        <v>20</v>
      </c>
      <c r="V97" s="18" t="str">
        <f t="shared" si="14"/>
        <v>14N34A.5-565</v>
      </c>
      <c r="W97" s="4"/>
      <c r="X97" s="8">
        <v>93</v>
      </c>
      <c r="Y97" s="9" t="s">
        <v>271</v>
      </c>
      <c r="Z97" s="9" t="s">
        <v>272</v>
      </c>
      <c r="AA97" s="10">
        <v>5.4665658989999999</v>
      </c>
      <c r="AB97" s="10">
        <v>105.654</v>
      </c>
      <c r="AC97" s="10">
        <v>3.7</v>
      </c>
      <c r="AD97" s="10">
        <v>50</v>
      </c>
      <c r="AE97" s="10">
        <v>7.4</v>
      </c>
      <c r="AF97" s="10">
        <v>20.9</v>
      </c>
      <c r="AG97" s="10">
        <v>63.310678099999997</v>
      </c>
      <c r="AH97" s="10">
        <v>20</v>
      </c>
      <c r="AI97" s="10">
        <v>3</v>
      </c>
      <c r="AJ97" s="10">
        <v>2</v>
      </c>
      <c r="AK97" s="10">
        <v>458</v>
      </c>
      <c r="AL97" s="10">
        <v>64</v>
      </c>
      <c r="AM97" s="11" t="s">
        <v>310</v>
      </c>
      <c r="AN97" s="21">
        <f t="shared" si="21"/>
        <v>458</v>
      </c>
      <c r="AO97" s="21">
        <f t="shared" si="22"/>
        <v>64</v>
      </c>
      <c r="AQ97" s="14">
        <v>156</v>
      </c>
    </row>
    <row r="98" spans="1:43" ht="12" customHeight="1" x14ac:dyDescent="0.25">
      <c r="A98" s="14" t="s">
        <v>122</v>
      </c>
      <c r="B98" s="14">
        <v>565</v>
      </c>
      <c r="C98" s="14" t="s">
        <v>199</v>
      </c>
      <c r="D98" s="14" t="s">
        <v>53</v>
      </c>
      <c r="E98" s="14" t="s">
        <v>52</v>
      </c>
      <c r="F98" s="58">
        <v>212.37133672100001</v>
      </c>
      <c r="G98" s="13">
        <v>4.91663728315</v>
      </c>
      <c r="H98" s="13">
        <v>24.332321167</v>
      </c>
      <c r="I98" s="58">
        <v>98.994949340800005</v>
      </c>
      <c r="J98" s="2"/>
      <c r="K98" s="7" t="s">
        <v>199</v>
      </c>
      <c r="L98" s="7" t="str">
        <f t="shared" si="12"/>
        <v>N</v>
      </c>
      <c r="M98" s="7" t="s">
        <v>216</v>
      </c>
      <c r="N98" s="7">
        <f t="shared" si="15"/>
        <v>4.91663728315</v>
      </c>
      <c r="O98" s="15">
        <f t="shared" si="16"/>
        <v>140</v>
      </c>
      <c r="P98" s="7">
        <f t="shared" si="13"/>
        <v>3.7</v>
      </c>
      <c r="Q98" s="7">
        <v>50</v>
      </c>
      <c r="R98" s="7">
        <f t="shared" si="17"/>
        <v>7.4</v>
      </c>
      <c r="S98" s="63">
        <f t="shared" si="18"/>
        <v>24.332321167</v>
      </c>
      <c r="T98" s="7">
        <f t="shared" si="19"/>
        <v>91.5949493408</v>
      </c>
      <c r="U98" s="7">
        <f t="shared" si="20"/>
        <v>20</v>
      </c>
      <c r="V98" s="18" t="str">
        <f t="shared" si="14"/>
        <v>14N34A.5-565</v>
      </c>
      <c r="W98" s="4"/>
      <c r="X98" s="8">
        <v>94</v>
      </c>
      <c r="Y98" s="9" t="s">
        <v>271</v>
      </c>
      <c r="Z98" s="9" t="s">
        <v>272</v>
      </c>
      <c r="AA98" s="10">
        <v>4.916637283</v>
      </c>
      <c r="AB98" s="10">
        <v>140</v>
      </c>
      <c r="AC98" s="10">
        <v>3.7</v>
      </c>
      <c r="AD98" s="10">
        <v>50</v>
      </c>
      <c r="AE98" s="10">
        <v>7.4</v>
      </c>
      <c r="AF98" s="10">
        <v>24.3</v>
      </c>
      <c r="AG98" s="10">
        <v>91.594949339999999</v>
      </c>
      <c r="AH98" s="10">
        <v>20</v>
      </c>
      <c r="AI98" s="10">
        <v>3</v>
      </c>
      <c r="AJ98" s="10">
        <v>2</v>
      </c>
      <c r="AK98" s="10">
        <v>818</v>
      </c>
      <c r="AL98" s="10">
        <v>87</v>
      </c>
      <c r="AM98" s="11" t="s">
        <v>310</v>
      </c>
      <c r="AN98" s="21">
        <f t="shared" si="21"/>
        <v>1240.8553816984142</v>
      </c>
      <c r="AO98" s="21">
        <f t="shared" si="22"/>
        <v>131.97361639090715</v>
      </c>
      <c r="AQ98" s="14">
        <v>155</v>
      </c>
    </row>
    <row r="99" spans="1:43" ht="12" customHeight="1" x14ac:dyDescent="0.25">
      <c r="A99" s="14" t="s">
        <v>123</v>
      </c>
      <c r="B99" s="14">
        <v>566</v>
      </c>
      <c r="C99" s="14" t="s">
        <v>199</v>
      </c>
      <c r="D99" s="14" t="s">
        <v>53</v>
      </c>
      <c r="E99" s="14" t="s">
        <v>52</v>
      </c>
      <c r="F99" s="58">
        <v>88.070078800000005</v>
      </c>
      <c r="G99" s="13">
        <v>3.55537957121</v>
      </c>
      <c r="H99" s="13">
        <v>12.9169836044</v>
      </c>
      <c r="I99" s="58">
        <v>24.142135620099999</v>
      </c>
      <c r="J99" s="2"/>
      <c r="K99" s="7" t="s">
        <v>199</v>
      </c>
      <c r="L99" s="7" t="str">
        <f t="shared" si="12"/>
        <v>N</v>
      </c>
      <c r="M99" s="7" t="s">
        <v>216</v>
      </c>
      <c r="N99" s="7">
        <f t="shared" si="15"/>
        <v>3.55537957121</v>
      </c>
      <c r="O99" s="15">
        <f t="shared" si="16"/>
        <v>88.070078800000005</v>
      </c>
      <c r="P99" s="7">
        <f t="shared" si="13"/>
        <v>3.7</v>
      </c>
      <c r="Q99" s="7">
        <v>50</v>
      </c>
      <c r="R99" s="7">
        <f t="shared" si="17"/>
        <v>7.4</v>
      </c>
      <c r="S99" s="63">
        <f t="shared" si="18"/>
        <v>12.9169836044</v>
      </c>
      <c r="T99" s="7">
        <f t="shared" si="19"/>
        <v>16.742135620100001</v>
      </c>
      <c r="U99" s="7">
        <f t="shared" si="20"/>
        <v>20</v>
      </c>
      <c r="V99" s="18" t="str">
        <f t="shared" si="14"/>
        <v>14N34A.5A-566</v>
      </c>
      <c r="W99" s="4"/>
      <c r="X99" s="8">
        <v>95</v>
      </c>
      <c r="Y99" s="9" t="s">
        <v>271</v>
      </c>
      <c r="Z99" s="9" t="s">
        <v>272</v>
      </c>
      <c r="AA99" s="10">
        <v>3.555379571</v>
      </c>
      <c r="AB99" s="10">
        <v>88.07</v>
      </c>
      <c r="AC99" s="10">
        <v>3.7</v>
      </c>
      <c r="AD99" s="10">
        <v>50</v>
      </c>
      <c r="AE99" s="10">
        <v>7.4</v>
      </c>
      <c r="AF99" s="10">
        <v>12.9</v>
      </c>
      <c r="AG99" s="10">
        <v>16.742135619999999</v>
      </c>
      <c r="AH99" s="10">
        <v>20</v>
      </c>
      <c r="AI99" s="10">
        <v>8</v>
      </c>
      <c r="AJ99" s="10">
        <v>14</v>
      </c>
      <c r="AK99" s="10">
        <v>231</v>
      </c>
      <c r="AL99" s="10">
        <v>126</v>
      </c>
      <c r="AM99" s="11" t="s">
        <v>311</v>
      </c>
      <c r="AN99" s="21">
        <f t="shared" si="21"/>
        <v>231</v>
      </c>
      <c r="AO99" s="21">
        <f t="shared" si="22"/>
        <v>126</v>
      </c>
      <c r="AQ99" s="14">
        <v>209</v>
      </c>
    </row>
    <row r="100" spans="1:43" ht="12" customHeight="1" x14ac:dyDescent="0.25">
      <c r="A100" s="14" t="s">
        <v>123</v>
      </c>
      <c r="B100" s="14">
        <v>566</v>
      </c>
      <c r="C100" s="14" t="s">
        <v>199</v>
      </c>
      <c r="D100" s="14" t="s">
        <v>53</v>
      </c>
      <c r="E100" s="14" t="s">
        <v>52</v>
      </c>
      <c r="F100" s="58">
        <v>41.173816941299997</v>
      </c>
      <c r="G100" s="13">
        <v>6.4693936289399998</v>
      </c>
      <c r="H100" s="13">
        <v>10.743874549899999</v>
      </c>
      <c r="I100" s="58">
        <v>14.142135620099999</v>
      </c>
      <c r="J100" s="2"/>
      <c r="K100" s="7" t="s">
        <v>199</v>
      </c>
      <c r="L100" s="7" t="str">
        <f t="shared" si="12"/>
        <v>N</v>
      </c>
      <c r="M100" s="7" t="s">
        <v>216</v>
      </c>
      <c r="N100" s="7">
        <f t="shared" si="15"/>
        <v>6.4693936289399998</v>
      </c>
      <c r="O100" s="15">
        <f t="shared" si="16"/>
        <v>41.173816941299997</v>
      </c>
      <c r="P100" s="7">
        <f t="shared" si="13"/>
        <v>3.7</v>
      </c>
      <c r="Q100" s="7">
        <v>50</v>
      </c>
      <c r="R100" s="7">
        <f t="shared" si="17"/>
        <v>7.4</v>
      </c>
      <c r="S100" s="63">
        <f t="shared" si="18"/>
        <v>10.743874549899999</v>
      </c>
      <c r="T100" s="7">
        <f t="shared" si="19"/>
        <v>6.7421356200999991</v>
      </c>
      <c r="U100" s="7">
        <f t="shared" si="20"/>
        <v>20</v>
      </c>
      <c r="V100" s="18" t="str">
        <f t="shared" si="14"/>
        <v>14N34A.5A-566</v>
      </c>
      <c r="W100" s="4"/>
      <c r="X100" s="8">
        <v>96</v>
      </c>
      <c r="Y100" s="9" t="s">
        <v>271</v>
      </c>
      <c r="Z100" s="9" t="s">
        <v>272</v>
      </c>
      <c r="AA100" s="10">
        <v>6.4693936289999998</v>
      </c>
      <c r="AB100" s="10">
        <v>41.173999999999999</v>
      </c>
      <c r="AC100" s="10">
        <v>3.7</v>
      </c>
      <c r="AD100" s="10">
        <v>50</v>
      </c>
      <c r="AE100" s="10">
        <v>7.4</v>
      </c>
      <c r="AF100" s="10">
        <v>10.7</v>
      </c>
      <c r="AG100" s="10">
        <v>6.74213562</v>
      </c>
      <c r="AH100" s="10">
        <v>20</v>
      </c>
      <c r="AI100" s="10">
        <v>9</v>
      </c>
      <c r="AJ100" s="10">
        <v>14</v>
      </c>
      <c r="AK100" s="10">
        <v>98</v>
      </c>
      <c r="AL100" s="10">
        <v>56</v>
      </c>
      <c r="AM100" s="11" t="s">
        <v>311</v>
      </c>
      <c r="AN100" s="21">
        <f t="shared" si="21"/>
        <v>98</v>
      </c>
      <c r="AO100" s="21">
        <f t="shared" si="22"/>
        <v>56</v>
      </c>
      <c r="AQ100" s="14">
        <v>210</v>
      </c>
    </row>
    <row r="101" spans="1:43" ht="12" customHeight="1" x14ac:dyDescent="0.25">
      <c r="A101" s="14" t="s">
        <v>84</v>
      </c>
      <c r="B101" s="14">
        <v>258</v>
      </c>
      <c r="C101" s="14" t="s">
        <v>199</v>
      </c>
      <c r="D101" s="14" t="s">
        <v>55</v>
      </c>
      <c r="E101" s="14" t="s">
        <v>52</v>
      </c>
      <c r="F101" s="58">
        <v>123.26290611899999</v>
      </c>
      <c r="G101" s="13">
        <v>15.583949068600001</v>
      </c>
      <c r="H101" s="13">
        <v>48.733959198000001</v>
      </c>
      <c r="I101" s="58">
        <v>58.284271240199999</v>
      </c>
      <c r="J101" s="2"/>
      <c r="K101" s="7" t="s">
        <v>199</v>
      </c>
      <c r="L101" s="7" t="str">
        <f t="shared" si="12"/>
        <v>N</v>
      </c>
      <c r="M101" s="7" t="s">
        <v>216</v>
      </c>
      <c r="N101" s="7">
        <f t="shared" si="15"/>
        <v>15.583949068600001</v>
      </c>
      <c r="O101" s="15">
        <f t="shared" si="16"/>
        <v>123.26290611899999</v>
      </c>
      <c r="P101" s="7">
        <f t="shared" si="13"/>
        <v>3.7</v>
      </c>
      <c r="Q101" s="7">
        <v>50</v>
      </c>
      <c r="R101" s="7">
        <f t="shared" si="17"/>
        <v>7.4</v>
      </c>
      <c r="S101" s="63">
        <f t="shared" si="18"/>
        <v>48.733959198000001</v>
      </c>
      <c r="T101" s="7">
        <f t="shared" si="19"/>
        <v>50.8842712402</v>
      </c>
      <c r="U101" s="7">
        <f t="shared" si="20"/>
        <v>20</v>
      </c>
      <c r="V101" s="18" t="str">
        <f t="shared" si="14"/>
        <v>14N37-258</v>
      </c>
      <c r="W101" s="4"/>
      <c r="X101" s="8">
        <v>97</v>
      </c>
      <c r="Y101" s="9" t="s">
        <v>271</v>
      </c>
      <c r="Z101" s="9" t="s">
        <v>272</v>
      </c>
      <c r="AA101" s="10">
        <v>15.583949069999999</v>
      </c>
      <c r="AB101" s="10">
        <v>123.26300000000001</v>
      </c>
      <c r="AC101" s="10">
        <v>3.7</v>
      </c>
      <c r="AD101" s="10">
        <v>50</v>
      </c>
      <c r="AE101" s="10">
        <v>7.4</v>
      </c>
      <c r="AF101" s="10">
        <v>48.7</v>
      </c>
      <c r="AG101" s="10">
        <v>50.884271239999997</v>
      </c>
      <c r="AH101" s="10">
        <v>20</v>
      </c>
      <c r="AI101" s="10">
        <v>9</v>
      </c>
      <c r="AJ101" s="10">
        <v>7</v>
      </c>
      <c r="AK101" s="12">
        <v>3069</v>
      </c>
      <c r="AL101" s="10">
        <v>575</v>
      </c>
      <c r="AM101" s="11" t="s">
        <v>312</v>
      </c>
      <c r="AN101" s="21">
        <f t="shared" si="21"/>
        <v>3069</v>
      </c>
      <c r="AO101" s="21">
        <f t="shared" si="22"/>
        <v>575</v>
      </c>
      <c r="AQ101" s="14">
        <v>759</v>
      </c>
    </row>
    <row r="102" spans="1:43" ht="12" customHeight="1" x14ac:dyDescent="0.25">
      <c r="A102" s="14" t="s">
        <v>84</v>
      </c>
      <c r="B102" s="14">
        <v>258</v>
      </c>
      <c r="C102" s="14" t="s">
        <v>199</v>
      </c>
      <c r="D102" s="14" t="s">
        <v>55</v>
      </c>
      <c r="E102" s="14" t="s">
        <v>52</v>
      </c>
      <c r="F102" s="58">
        <v>119.843763908</v>
      </c>
      <c r="G102" s="13">
        <v>5.9441200757599999</v>
      </c>
      <c r="H102" s="13">
        <v>34.198238372799999</v>
      </c>
      <c r="I102" s="58">
        <v>14.142135620099999</v>
      </c>
      <c r="J102" s="2"/>
      <c r="K102" s="7" t="s">
        <v>199</v>
      </c>
      <c r="L102" s="7" t="str">
        <f t="shared" si="12"/>
        <v>N</v>
      </c>
      <c r="M102" s="7" t="s">
        <v>216</v>
      </c>
      <c r="N102" s="7">
        <f t="shared" si="15"/>
        <v>5.9441200757599999</v>
      </c>
      <c r="O102" s="15">
        <f t="shared" si="16"/>
        <v>119.843763908</v>
      </c>
      <c r="P102" s="7">
        <f t="shared" si="13"/>
        <v>3.7</v>
      </c>
      <c r="Q102" s="7">
        <v>50</v>
      </c>
      <c r="R102" s="7">
        <f t="shared" si="17"/>
        <v>7.4</v>
      </c>
      <c r="S102" s="63">
        <f t="shared" si="18"/>
        <v>34.198238372799999</v>
      </c>
      <c r="T102" s="7">
        <f t="shared" si="19"/>
        <v>6.7421356200999991</v>
      </c>
      <c r="U102" s="7">
        <f t="shared" si="20"/>
        <v>20</v>
      </c>
      <c r="V102" s="18" t="str">
        <f t="shared" si="14"/>
        <v>14N37-258</v>
      </c>
      <c r="W102" s="4"/>
      <c r="X102" s="8">
        <v>98</v>
      </c>
      <c r="Y102" s="9" t="s">
        <v>271</v>
      </c>
      <c r="Z102" s="9" t="s">
        <v>272</v>
      </c>
      <c r="AA102" s="10">
        <v>5.9441200759999999</v>
      </c>
      <c r="AB102" s="10">
        <v>119.84399999999999</v>
      </c>
      <c r="AC102" s="10">
        <v>3.7</v>
      </c>
      <c r="AD102" s="10">
        <v>50</v>
      </c>
      <c r="AE102" s="10">
        <v>7.4</v>
      </c>
      <c r="AF102" s="10">
        <v>34.200000000000003</v>
      </c>
      <c r="AG102" s="10">
        <v>6.74213562</v>
      </c>
      <c r="AH102" s="10">
        <v>20</v>
      </c>
      <c r="AI102" s="10">
        <v>18</v>
      </c>
      <c r="AJ102" s="10">
        <v>41</v>
      </c>
      <c r="AK102" s="10">
        <v>856</v>
      </c>
      <c r="AL102" s="10">
        <v>791</v>
      </c>
      <c r="AM102" s="11" t="s">
        <v>312</v>
      </c>
      <c r="AN102" s="21">
        <f t="shared" si="21"/>
        <v>856</v>
      </c>
      <c r="AO102" s="21">
        <f t="shared" si="22"/>
        <v>791</v>
      </c>
      <c r="AQ102" s="14">
        <v>758</v>
      </c>
    </row>
    <row r="103" spans="1:43" ht="12" customHeight="1" x14ac:dyDescent="0.25">
      <c r="A103" s="14" t="s">
        <v>84</v>
      </c>
      <c r="B103" s="14">
        <v>258</v>
      </c>
      <c r="C103" s="14" t="s">
        <v>199</v>
      </c>
      <c r="D103" s="14" t="s">
        <v>55</v>
      </c>
      <c r="E103" s="14" t="s">
        <v>52</v>
      </c>
      <c r="F103" s="58">
        <v>69.409909775200006</v>
      </c>
      <c r="G103" s="13">
        <v>0.88848872155400005</v>
      </c>
      <c r="H103" s="13">
        <v>32.217418670699999</v>
      </c>
      <c r="I103" s="58">
        <v>98.994949340800005</v>
      </c>
      <c r="J103" s="2"/>
      <c r="K103" s="7" t="s">
        <v>199</v>
      </c>
      <c r="L103" s="7" t="str">
        <f t="shared" si="12"/>
        <v>N</v>
      </c>
      <c r="M103" s="7" t="s">
        <v>216</v>
      </c>
      <c r="N103" s="7">
        <f t="shared" si="15"/>
        <v>0.88848872155400005</v>
      </c>
      <c r="O103" s="15">
        <f t="shared" si="16"/>
        <v>69.409909775200006</v>
      </c>
      <c r="P103" s="7">
        <f t="shared" si="13"/>
        <v>3.7</v>
      </c>
      <c r="Q103" s="7">
        <v>50</v>
      </c>
      <c r="R103" s="7">
        <f t="shared" si="17"/>
        <v>7.4</v>
      </c>
      <c r="S103" s="63">
        <f t="shared" si="18"/>
        <v>32.217418670699999</v>
      </c>
      <c r="T103" s="7">
        <f t="shared" si="19"/>
        <v>91.5949493408</v>
      </c>
      <c r="U103" s="7">
        <f t="shared" si="20"/>
        <v>20</v>
      </c>
      <c r="V103" s="18" t="str">
        <f t="shared" si="14"/>
        <v>14N37-258</v>
      </c>
      <c r="W103" s="4"/>
      <c r="X103" s="8">
        <v>99</v>
      </c>
      <c r="Y103" s="9" t="s">
        <v>271</v>
      </c>
      <c r="Z103" s="9" t="s">
        <v>272</v>
      </c>
      <c r="AA103" s="10">
        <v>0.88848872199999995</v>
      </c>
      <c r="AB103" s="10">
        <v>69.41</v>
      </c>
      <c r="AC103" s="10">
        <v>3.7</v>
      </c>
      <c r="AD103" s="10">
        <v>50</v>
      </c>
      <c r="AE103" s="10">
        <v>7.4</v>
      </c>
      <c r="AF103" s="10">
        <v>32.200000000000003</v>
      </c>
      <c r="AG103" s="10">
        <v>91.594949339999999</v>
      </c>
      <c r="AH103" s="10">
        <v>20</v>
      </c>
      <c r="AI103" s="10">
        <v>2</v>
      </c>
      <c r="AJ103" s="10">
        <v>0</v>
      </c>
      <c r="AK103" s="10">
        <v>22</v>
      </c>
      <c r="AL103" s="10">
        <v>18</v>
      </c>
      <c r="AM103" s="11" t="s">
        <v>312</v>
      </c>
      <c r="AN103" s="21">
        <f t="shared" si="21"/>
        <v>22</v>
      </c>
      <c r="AO103" s="21">
        <f t="shared" si="22"/>
        <v>18</v>
      </c>
      <c r="AQ103" s="14">
        <v>762</v>
      </c>
    </row>
    <row r="104" spans="1:43" ht="12" customHeight="1" x14ac:dyDescent="0.25">
      <c r="A104" s="14" t="s">
        <v>84</v>
      </c>
      <c r="B104" s="14">
        <v>258</v>
      </c>
      <c r="C104" s="14" t="s">
        <v>199</v>
      </c>
      <c r="D104" s="14" t="s">
        <v>55</v>
      </c>
      <c r="E104" s="14" t="s">
        <v>52</v>
      </c>
      <c r="F104" s="58">
        <v>79.387672150100002</v>
      </c>
      <c r="G104" s="13">
        <v>2.6132331554600001</v>
      </c>
      <c r="H104" s="13">
        <v>30.262315750100001</v>
      </c>
      <c r="I104" s="58">
        <v>392.13204956099997</v>
      </c>
      <c r="J104" s="2"/>
      <c r="K104" s="7" t="s">
        <v>199</v>
      </c>
      <c r="L104" s="7" t="str">
        <f t="shared" si="12"/>
        <v>N</v>
      </c>
      <c r="M104" s="7" t="s">
        <v>216</v>
      </c>
      <c r="N104" s="7">
        <f t="shared" si="15"/>
        <v>2.6132331554600001</v>
      </c>
      <c r="O104" s="15">
        <f t="shared" si="16"/>
        <v>79.387672150100002</v>
      </c>
      <c r="P104" s="7">
        <f t="shared" si="13"/>
        <v>3.7</v>
      </c>
      <c r="Q104" s="7">
        <v>50</v>
      </c>
      <c r="R104" s="7">
        <f t="shared" si="17"/>
        <v>7.4</v>
      </c>
      <c r="S104" s="63">
        <f t="shared" si="18"/>
        <v>30.262315750100001</v>
      </c>
      <c r="T104" s="7">
        <f t="shared" si="19"/>
        <v>300</v>
      </c>
      <c r="U104" s="7">
        <f t="shared" si="20"/>
        <v>20</v>
      </c>
      <c r="V104" s="18" t="str">
        <f t="shared" si="14"/>
        <v>14N37-258</v>
      </c>
      <c r="W104" s="4"/>
      <c r="X104" s="8">
        <v>100</v>
      </c>
      <c r="Y104" s="9" t="s">
        <v>271</v>
      </c>
      <c r="Z104" s="9" t="s">
        <v>272</v>
      </c>
      <c r="AA104" s="10">
        <v>2.6132331550000001</v>
      </c>
      <c r="AB104" s="10">
        <v>79.388000000000005</v>
      </c>
      <c r="AC104" s="10">
        <v>3.7</v>
      </c>
      <c r="AD104" s="10">
        <v>50</v>
      </c>
      <c r="AE104" s="10">
        <v>7.4</v>
      </c>
      <c r="AF104" s="10">
        <v>30.3</v>
      </c>
      <c r="AG104" s="10">
        <v>300</v>
      </c>
      <c r="AH104" s="10">
        <v>20</v>
      </c>
      <c r="AI104" s="10">
        <v>1</v>
      </c>
      <c r="AJ104" s="10">
        <v>0</v>
      </c>
      <c r="AK104" s="10">
        <v>89</v>
      </c>
      <c r="AL104" s="10">
        <v>17</v>
      </c>
      <c r="AM104" s="11" t="s">
        <v>312</v>
      </c>
      <c r="AN104" s="21">
        <f t="shared" si="21"/>
        <v>89</v>
      </c>
      <c r="AO104" s="21">
        <f t="shared" si="22"/>
        <v>17</v>
      </c>
      <c r="AQ104" s="14">
        <v>770</v>
      </c>
    </row>
    <row r="105" spans="1:43" ht="12" customHeight="1" x14ac:dyDescent="0.25">
      <c r="A105" s="14" t="s">
        <v>84</v>
      </c>
      <c r="B105" s="14">
        <v>258</v>
      </c>
      <c r="C105" s="14" t="s">
        <v>199</v>
      </c>
      <c r="D105" s="14" t="s">
        <v>55</v>
      </c>
      <c r="E105" s="14" t="s">
        <v>52</v>
      </c>
      <c r="F105" s="58">
        <v>79.974590838799998</v>
      </c>
      <c r="G105" s="13">
        <v>7.1346818535700001</v>
      </c>
      <c r="H105" s="13">
        <v>34.198238372799999</v>
      </c>
      <c r="I105" s="58">
        <v>14.142135620099999</v>
      </c>
      <c r="J105" s="2"/>
      <c r="K105" s="7" t="s">
        <v>199</v>
      </c>
      <c r="L105" s="7" t="str">
        <f t="shared" si="12"/>
        <v>N</v>
      </c>
      <c r="M105" s="7" t="s">
        <v>216</v>
      </c>
      <c r="N105" s="7">
        <f t="shared" si="15"/>
        <v>7.1346818535700001</v>
      </c>
      <c r="O105" s="15">
        <f t="shared" si="16"/>
        <v>79.974590838799998</v>
      </c>
      <c r="P105" s="7">
        <f t="shared" si="13"/>
        <v>3.7</v>
      </c>
      <c r="Q105" s="7">
        <v>50</v>
      </c>
      <c r="R105" s="7">
        <f t="shared" si="17"/>
        <v>7.4</v>
      </c>
      <c r="S105" s="63">
        <f t="shared" si="18"/>
        <v>34.198238372799999</v>
      </c>
      <c r="T105" s="7">
        <f t="shared" si="19"/>
        <v>6.7421356200999991</v>
      </c>
      <c r="U105" s="7">
        <f t="shared" si="20"/>
        <v>20</v>
      </c>
      <c r="V105" s="18" t="str">
        <f t="shared" si="14"/>
        <v>14N37-258</v>
      </c>
      <c r="W105" s="4"/>
      <c r="X105" s="8">
        <v>101</v>
      </c>
      <c r="Y105" s="9" t="s">
        <v>271</v>
      </c>
      <c r="Z105" s="9" t="s">
        <v>272</v>
      </c>
      <c r="AA105" s="10">
        <v>7.1346818540000001</v>
      </c>
      <c r="AB105" s="10">
        <v>79.974999999999994</v>
      </c>
      <c r="AC105" s="10">
        <v>3.7</v>
      </c>
      <c r="AD105" s="10">
        <v>50</v>
      </c>
      <c r="AE105" s="10">
        <v>7.4</v>
      </c>
      <c r="AF105" s="10">
        <v>34.200000000000003</v>
      </c>
      <c r="AG105" s="10">
        <v>6.74213562</v>
      </c>
      <c r="AH105" s="10">
        <v>20</v>
      </c>
      <c r="AI105" s="10">
        <v>17</v>
      </c>
      <c r="AJ105" s="10">
        <v>32</v>
      </c>
      <c r="AK105" s="10">
        <v>505</v>
      </c>
      <c r="AL105" s="10">
        <v>438</v>
      </c>
      <c r="AM105" s="11" t="s">
        <v>312</v>
      </c>
      <c r="AN105" s="21">
        <f t="shared" si="21"/>
        <v>505</v>
      </c>
      <c r="AO105" s="21">
        <f t="shared" si="22"/>
        <v>438</v>
      </c>
      <c r="AQ105" s="14">
        <v>761</v>
      </c>
    </row>
    <row r="106" spans="1:43" ht="12" customHeight="1" x14ac:dyDescent="0.25">
      <c r="A106" s="14" t="s">
        <v>84</v>
      </c>
      <c r="B106" s="14">
        <v>258</v>
      </c>
      <c r="C106" s="14" t="s">
        <v>199</v>
      </c>
      <c r="D106" s="14" t="s">
        <v>55</v>
      </c>
      <c r="E106" s="14" t="s">
        <v>52</v>
      </c>
      <c r="F106" s="58">
        <v>140.074846509</v>
      </c>
      <c r="G106" s="13">
        <v>3.7305669577899998</v>
      </c>
      <c r="H106" s="13">
        <v>40.914390564000001</v>
      </c>
      <c r="I106" s="58">
        <v>66.5685424805</v>
      </c>
      <c r="J106" s="2"/>
      <c r="K106" s="7" t="s">
        <v>199</v>
      </c>
      <c r="L106" s="7" t="str">
        <f t="shared" si="12"/>
        <v>N</v>
      </c>
      <c r="M106" s="7" t="s">
        <v>216</v>
      </c>
      <c r="N106" s="7">
        <f t="shared" si="15"/>
        <v>3.7305669577899998</v>
      </c>
      <c r="O106" s="15">
        <f t="shared" si="16"/>
        <v>140</v>
      </c>
      <c r="P106" s="7">
        <f t="shared" si="13"/>
        <v>3.7</v>
      </c>
      <c r="Q106" s="7">
        <v>50</v>
      </c>
      <c r="R106" s="7">
        <f t="shared" si="17"/>
        <v>7.4</v>
      </c>
      <c r="S106" s="63">
        <f t="shared" si="18"/>
        <v>40.914390564000001</v>
      </c>
      <c r="T106" s="7">
        <f t="shared" si="19"/>
        <v>59.168542480500001</v>
      </c>
      <c r="U106" s="7">
        <f t="shared" si="20"/>
        <v>20</v>
      </c>
      <c r="V106" s="18" t="str">
        <f t="shared" si="14"/>
        <v>14N37-258</v>
      </c>
      <c r="W106" s="4"/>
      <c r="X106" s="8">
        <v>102</v>
      </c>
      <c r="Y106" s="9" t="s">
        <v>271</v>
      </c>
      <c r="Z106" s="9" t="s">
        <v>272</v>
      </c>
      <c r="AA106" s="10">
        <v>3.7305669579999998</v>
      </c>
      <c r="AB106" s="10">
        <v>140</v>
      </c>
      <c r="AC106" s="10">
        <v>3.7</v>
      </c>
      <c r="AD106" s="10">
        <v>50</v>
      </c>
      <c r="AE106" s="10">
        <v>7.4</v>
      </c>
      <c r="AF106" s="10">
        <v>40.9</v>
      </c>
      <c r="AG106" s="10">
        <v>59.168542479999999</v>
      </c>
      <c r="AH106" s="10">
        <v>20</v>
      </c>
      <c r="AI106" s="10">
        <v>7</v>
      </c>
      <c r="AJ106" s="10">
        <v>7</v>
      </c>
      <c r="AK106" s="10">
        <v>549</v>
      </c>
      <c r="AL106" s="10">
        <v>323</v>
      </c>
      <c r="AM106" s="11" t="s">
        <v>312</v>
      </c>
      <c r="AN106" s="21">
        <f t="shared" si="21"/>
        <v>549.29350523886421</v>
      </c>
      <c r="AO106" s="21">
        <f t="shared" si="22"/>
        <v>323.1726815886214</v>
      </c>
      <c r="AQ106" s="14">
        <v>765</v>
      </c>
    </row>
    <row r="107" spans="1:43" ht="12" customHeight="1" x14ac:dyDescent="0.25">
      <c r="A107" s="14" t="s">
        <v>84</v>
      </c>
      <c r="B107" s="14">
        <v>258</v>
      </c>
      <c r="C107" s="14" t="s">
        <v>199</v>
      </c>
      <c r="D107" s="14" t="s">
        <v>55</v>
      </c>
      <c r="E107" s="14" t="s">
        <v>52</v>
      </c>
      <c r="F107" s="58">
        <v>72.169318108599995</v>
      </c>
      <c r="G107" s="13">
        <v>4.2485673833700002</v>
      </c>
      <c r="H107" s="13">
        <v>27.993013382000001</v>
      </c>
      <c r="I107" s="58">
        <v>0</v>
      </c>
      <c r="J107" s="2"/>
      <c r="K107" s="7" t="s">
        <v>199</v>
      </c>
      <c r="L107" s="7" t="str">
        <f t="shared" si="12"/>
        <v>N</v>
      </c>
      <c r="M107" s="7" t="s">
        <v>216</v>
      </c>
      <c r="N107" s="7">
        <f t="shared" si="15"/>
        <v>4.2485673833700002</v>
      </c>
      <c r="O107" s="15">
        <f t="shared" si="16"/>
        <v>72.169318108599995</v>
      </c>
      <c r="P107" s="7">
        <f t="shared" si="13"/>
        <v>3.7</v>
      </c>
      <c r="Q107" s="7">
        <v>50</v>
      </c>
      <c r="R107" s="7">
        <f t="shared" si="17"/>
        <v>0.3</v>
      </c>
      <c r="S107" s="63">
        <f t="shared" si="18"/>
        <v>27.993013382000001</v>
      </c>
      <c r="T107" s="7">
        <f t="shared" si="19"/>
        <v>0.3</v>
      </c>
      <c r="U107" s="7">
        <f t="shared" si="20"/>
        <v>20</v>
      </c>
      <c r="V107" s="18" t="str">
        <f t="shared" si="14"/>
        <v>14N37-258</v>
      </c>
      <c r="W107" s="4"/>
      <c r="X107" s="8">
        <v>103</v>
      </c>
      <c r="Y107" s="9" t="s">
        <v>271</v>
      </c>
      <c r="Z107" s="9" t="s">
        <v>272</v>
      </c>
      <c r="AA107" s="10">
        <v>4.2485673830000001</v>
      </c>
      <c r="AB107" s="10">
        <v>72.168999999999997</v>
      </c>
      <c r="AC107" s="10">
        <v>3.7</v>
      </c>
      <c r="AD107" s="10">
        <v>50</v>
      </c>
      <c r="AE107" s="10">
        <v>0.3</v>
      </c>
      <c r="AF107" s="10">
        <v>28</v>
      </c>
      <c r="AG107" s="10">
        <v>0.3</v>
      </c>
      <c r="AH107" s="10">
        <v>20</v>
      </c>
      <c r="AI107" s="10">
        <v>27</v>
      </c>
      <c r="AJ107" s="10">
        <v>81</v>
      </c>
      <c r="AK107" s="10">
        <v>130</v>
      </c>
      <c r="AL107" s="10">
        <v>130</v>
      </c>
      <c r="AM107" s="11" t="s">
        <v>312</v>
      </c>
      <c r="AN107" s="21">
        <f t="shared" si="21"/>
        <v>130</v>
      </c>
      <c r="AO107" s="21">
        <f t="shared" si="22"/>
        <v>130</v>
      </c>
      <c r="AQ107" s="14">
        <v>768</v>
      </c>
    </row>
    <row r="108" spans="1:43" ht="12" customHeight="1" x14ac:dyDescent="0.25">
      <c r="A108" s="14" t="s">
        <v>84</v>
      </c>
      <c r="B108" s="14">
        <v>258</v>
      </c>
      <c r="C108" s="14" t="s">
        <v>199</v>
      </c>
      <c r="D108" s="14" t="s">
        <v>55</v>
      </c>
      <c r="E108" s="14" t="s">
        <v>52</v>
      </c>
      <c r="F108" s="58">
        <v>95.878143856199998</v>
      </c>
      <c r="G108" s="13">
        <v>8.7928484958300004</v>
      </c>
      <c r="H108" s="13">
        <v>58.408008575399997</v>
      </c>
      <c r="I108" s="58">
        <v>0</v>
      </c>
      <c r="J108" s="2"/>
      <c r="K108" s="7" t="s">
        <v>199</v>
      </c>
      <c r="L108" s="7" t="str">
        <f t="shared" si="12"/>
        <v>N</v>
      </c>
      <c r="M108" s="7" t="s">
        <v>216</v>
      </c>
      <c r="N108" s="7">
        <f t="shared" si="15"/>
        <v>8.7928484958300004</v>
      </c>
      <c r="O108" s="15">
        <f t="shared" si="16"/>
        <v>95.878143856199998</v>
      </c>
      <c r="P108" s="7">
        <f t="shared" si="13"/>
        <v>3.7</v>
      </c>
      <c r="Q108" s="7">
        <v>50</v>
      </c>
      <c r="R108" s="7">
        <f t="shared" si="17"/>
        <v>0.3</v>
      </c>
      <c r="S108" s="63">
        <f t="shared" si="18"/>
        <v>58.408008575399997</v>
      </c>
      <c r="T108" s="7">
        <f t="shared" si="19"/>
        <v>0.3</v>
      </c>
      <c r="U108" s="7">
        <f t="shared" si="20"/>
        <v>20</v>
      </c>
      <c r="V108" s="18" t="str">
        <f t="shared" si="14"/>
        <v>14N37-258</v>
      </c>
      <c r="W108" s="4"/>
      <c r="X108" s="8">
        <v>104</v>
      </c>
      <c r="Y108" s="9" t="s">
        <v>271</v>
      </c>
      <c r="Z108" s="9" t="s">
        <v>272</v>
      </c>
      <c r="AA108" s="10">
        <v>8.7928484959999995</v>
      </c>
      <c r="AB108" s="10">
        <v>95.878</v>
      </c>
      <c r="AC108" s="10">
        <v>3.7</v>
      </c>
      <c r="AD108" s="10">
        <v>50</v>
      </c>
      <c r="AE108" s="10">
        <v>0.3</v>
      </c>
      <c r="AF108" s="10">
        <v>58.4</v>
      </c>
      <c r="AG108" s="10">
        <v>0.3</v>
      </c>
      <c r="AH108" s="10">
        <v>20</v>
      </c>
      <c r="AI108" s="10">
        <v>28</v>
      </c>
      <c r="AJ108" s="10">
        <v>84</v>
      </c>
      <c r="AK108" s="12">
        <v>1015</v>
      </c>
      <c r="AL108" s="12">
        <v>1012</v>
      </c>
      <c r="AM108" s="11" t="s">
        <v>312</v>
      </c>
      <c r="AN108" s="21">
        <f t="shared" si="21"/>
        <v>1015</v>
      </c>
      <c r="AO108" s="21">
        <f t="shared" si="22"/>
        <v>1012</v>
      </c>
      <c r="AQ108" s="14">
        <v>760</v>
      </c>
    </row>
    <row r="109" spans="1:43" ht="12" customHeight="1" x14ac:dyDescent="0.25">
      <c r="A109" s="14" t="s">
        <v>84</v>
      </c>
      <c r="B109" s="14">
        <v>258</v>
      </c>
      <c r="C109" s="14" t="s">
        <v>199</v>
      </c>
      <c r="D109" s="14" t="s">
        <v>55</v>
      </c>
      <c r="E109" s="14" t="s">
        <v>52</v>
      </c>
      <c r="F109" s="58">
        <v>165.74645026300001</v>
      </c>
      <c r="G109" s="13">
        <v>9.1060143285400006</v>
      </c>
      <c r="H109" s="13">
        <v>46.600196838400002</v>
      </c>
      <c r="I109" s="58">
        <v>28.284271240199999</v>
      </c>
      <c r="J109" s="2"/>
      <c r="K109" s="7" t="s">
        <v>199</v>
      </c>
      <c r="L109" s="7" t="str">
        <f t="shared" si="12"/>
        <v>N</v>
      </c>
      <c r="M109" s="7" t="s">
        <v>216</v>
      </c>
      <c r="N109" s="7">
        <f t="shared" si="15"/>
        <v>9.1060143285400006</v>
      </c>
      <c r="O109" s="15">
        <f t="shared" si="16"/>
        <v>140</v>
      </c>
      <c r="P109" s="7">
        <f t="shared" si="13"/>
        <v>3.7</v>
      </c>
      <c r="Q109" s="7">
        <v>50</v>
      </c>
      <c r="R109" s="7">
        <f t="shared" si="17"/>
        <v>7.4</v>
      </c>
      <c r="S109" s="63">
        <f t="shared" si="18"/>
        <v>46.600196838400002</v>
      </c>
      <c r="T109" s="7">
        <f t="shared" si="19"/>
        <v>20.8842712402</v>
      </c>
      <c r="U109" s="7">
        <f t="shared" si="20"/>
        <v>20</v>
      </c>
      <c r="V109" s="18" t="str">
        <f t="shared" si="14"/>
        <v>14N37-258</v>
      </c>
      <c r="W109" s="4"/>
      <c r="X109" s="8">
        <v>105</v>
      </c>
      <c r="Y109" s="9" t="s">
        <v>271</v>
      </c>
      <c r="Z109" s="9" t="s">
        <v>272</v>
      </c>
      <c r="AA109" s="10">
        <v>9.1060143290000006</v>
      </c>
      <c r="AB109" s="10">
        <v>140</v>
      </c>
      <c r="AC109" s="10">
        <v>3.7</v>
      </c>
      <c r="AD109" s="10">
        <v>50</v>
      </c>
      <c r="AE109" s="10">
        <v>7.4</v>
      </c>
      <c r="AF109" s="10">
        <v>46.6</v>
      </c>
      <c r="AG109" s="10">
        <v>20.88427124</v>
      </c>
      <c r="AH109" s="10">
        <v>20</v>
      </c>
      <c r="AI109" s="10">
        <v>14</v>
      </c>
      <c r="AJ109" s="10">
        <v>25</v>
      </c>
      <c r="AK109" s="12">
        <v>1907</v>
      </c>
      <c r="AL109" s="12">
        <v>1096</v>
      </c>
      <c r="AM109" s="11" t="s">
        <v>312</v>
      </c>
      <c r="AN109" s="21">
        <f t="shared" si="21"/>
        <v>2257.7034332252929</v>
      </c>
      <c r="AO109" s="21">
        <f t="shared" si="22"/>
        <v>1297.5579249160571</v>
      </c>
      <c r="AQ109" s="14">
        <v>764</v>
      </c>
    </row>
    <row r="110" spans="1:43" ht="12" customHeight="1" x14ac:dyDescent="0.25">
      <c r="A110" s="14" t="s">
        <v>84</v>
      </c>
      <c r="B110" s="14">
        <v>258</v>
      </c>
      <c r="C110" s="14" t="s">
        <v>199</v>
      </c>
      <c r="D110" s="14" t="s">
        <v>55</v>
      </c>
      <c r="E110" s="14" t="s">
        <v>52</v>
      </c>
      <c r="F110" s="58">
        <v>114.39000208</v>
      </c>
      <c r="G110" s="13">
        <v>4.5978856405900004</v>
      </c>
      <c r="H110" s="13">
        <v>38.722290039100002</v>
      </c>
      <c r="I110" s="58">
        <v>174.14213562</v>
      </c>
      <c r="J110" s="2"/>
      <c r="K110" s="7" t="s">
        <v>199</v>
      </c>
      <c r="L110" s="7" t="str">
        <f t="shared" si="12"/>
        <v>N</v>
      </c>
      <c r="M110" s="7" t="s">
        <v>216</v>
      </c>
      <c r="N110" s="7">
        <f t="shared" si="15"/>
        <v>4.5978856405900004</v>
      </c>
      <c r="O110" s="15">
        <f t="shared" si="16"/>
        <v>114.39000208</v>
      </c>
      <c r="P110" s="7">
        <f t="shared" si="13"/>
        <v>3.7</v>
      </c>
      <c r="Q110" s="7">
        <v>50</v>
      </c>
      <c r="R110" s="7">
        <f t="shared" si="17"/>
        <v>7.4</v>
      </c>
      <c r="S110" s="63">
        <f t="shared" si="18"/>
        <v>38.722290039100002</v>
      </c>
      <c r="T110" s="7">
        <f t="shared" si="19"/>
        <v>166.74213562</v>
      </c>
      <c r="U110" s="7">
        <f t="shared" si="20"/>
        <v>20</v>
      </c>
      <c r="V110" s="18" t="str">
        <f t="shared" si="14"/>
        <v>14N37-258</v>
      </c>
      <c r="W110" s="4"/>
      <c r="X110" s="8">
        <v>106</v>
      </c>
      <c r="Y110" s="9" t="s">
        <v>271</v>
      </c>
      <c r="Z110" s="9" t="s">
        <v>272</v>
      </c>
      <c r="AA110" s="10">
        <v>4.5978856410000004</v>
      </c>
      <c r="AB110" s="10">
        <v>114.39</v>
      </c>
      <c r="AC110" s="10">
        <v>3.7</v>
      </c>
      <c r="AD110" s="10">
        <v>50</v>
      </c>
      <c r="AE110" s="10">
        <v>7.4</v>
      </c>
      <c r="AF110" s="10">
        <v>38.700000000000003</v>
      </c>
      <c r="AG110" s="10">
        <v>166.74213560000001</v>
      </c>
      <c r="AH110" s="10">
        <v>20</v>
      </c>
      <c r="AI110" s="10">
        <v>3</v>
      </c>
      <c r="AJ110" s="10">
        <v>0</v>
      </c>
      <c r="AK110" s="10">
        <v>531</v>
      </c>
      <c r="AL110" s="10">
        <v>66</v>
      </c>
      <c r="AM110" s="11" t="s">
        <v>312</v>
      </c>
      <c r="AN110" s="21">
        <f t="shared" si="21"/>
        <v>531</v>
      </c>
      <c r="AO110" s="21">
        <f t="shared" si="22"/>
        <v>66</v>
      </c>
      <c r="AQ110" s="14">
        <v>766</v>
      </c>
    </row>
    <row r="111" spans="1:43" ht="12" customHeight="1" x14ac:dyDescent="0.25">
      <c r="A111" s="14" t="s">
        <v>84</v>
      </c>
      <c r="B111" s="14">
        <v>258</v>
      </c>
      <c r="C111" s="14" t="s">
        <v>199</v>
      </c>
      <c r="D111" s="14" t="s">
        <v>55</v>
      </c>
      <c r="E111" s="14" t="s">
        <v>52</v>
      </c>
      <c r="F111" s="58">
        <v>100.40703198</v>
      </c>
      <c r="G111" s="13">
        <v>7.5722060497900001</v>
      </c>
      <c r="H111" s="13">
        <v>46.600196838400002</v>
      </c>
      <c r="I111" s="58">
        <v>28.284271240199999</v>
      </c>
      <c r="J111" s="2"/>
      <c r="K111" s="7" t="s">
        <v>199</v>
      </c>
      <c r="L111" s="7" t="str">
        <f t="shared" si="12"/>
        <v>N</v>
      </c>
      <c r="M111" s="7" t="s">
        <v>216</v>
      </c>
      <c r="N111" s="7">
        <f t="shared" si="15"/>
        <v>7.5722060497900001</v>
      </c>
      <c r="O111" s="15">
        <f t="shared" si="16"/>
        <v>100.40703198</v>
      </c>
      <c r="P111" s="7">
        <f t="shared" si="13"/>
        <v>3.7</v>
      </c>
      <c r="Q111" s="7">
        <v>50</v>
      </c>
      <c r="R111" s="7">
        <f t="shared" si="17"/>
        <v>7.4</v>
      </c>
      <c r="S111" s="63">
        <f t="shared" si="18"/>
        <v>46.600196838400002</v>
      </c>
      <c r="T111" s="7">
        <f t="shared" si="19"/>
        <v>20.8842712402</v>
      </c>
      <c r="U111" s="7">
        <f t="shared" si="20"/>
        <v>20</v>
      </c>
      <c r="V111" s="18" t="str">
        <f t="shared" si="14"/>
        <v>14N37-258</v>
      </c>
      <c r="W111" s="4"/>
      <c r="X111" s="8">
        <v>107</v>
      </c>
      <c r="Y111" s="9" t="s">
        <v>271</v>
      </c>
      <c r="Z111" s="9" t="s">
        <v>272</v>
      </c>
      <c r="AA111" s="10">
        <v>7.5722060500000001</v>
      </c>
      <c r="AB111" s="10">
        <v>100.407</v>
      </c>
      <c r="AC111" s="10">
        <v>3.7</v>
      </c>
      <c r="AD111" s="10">
        <v>50</v>
      </c>
      <c r="AE111" s="10">
        <v>7.4</v>
      </c>
      <c r="AF111" s="10">
        <v>46.6</v>
      </c>
      <c r="AG111" s="10">
        <v>20.88427124</v>
      </c>
      <c r="AH111" s="10">
        <v>20</v>
      </c>
      <c r="AI111" s="10">
        <v>13</v>
      </c>
      <c r="AJ111" s="10">
        <v>17</v>
      </c>
      <c r="AK111" s="10">
        <v>911</v>
      </c>
      <c r="AL111" s="10">
        <v>558</v>
      </c>
      <c r="AM111" s="11" t="s">
        <v>312</v>
      </c>
      <c r="AN111" s="21">
        <f t="shared" si="21"/>
        <v>911</v>
      </c>
      <c r="AO111" s="21">
        <f t="shared" si="22"/>
        <v>558</v>
      </c>
      <c r="AQ111" s="14">
        <v>763</v>
      </c>
    </row>
    <row r="112" spans="1:43" ht="12" customHeight="1" x14ac:dyDescent="0.25">
      <c r="A112" s="14" t="s">
        <v>84</v>
      </c>
      <c r="B112" s="14">
        <v>258</v>
      </c>
      <c r="C112" s="14" t="s">
        <v>199</v>
      </c>
      <c r="D112" s="14" t="s">
        <v>55</v>
      </c>
      <c r="E112" s="14" t="s">
        <v>52</v>
      </c>
      <c r="F112" s="58">
        <v>58.506599223599999</v>
      </c>
      <c r="G112" s="13">
        <v>4.1799671703800003</v>
      </c>
      <c r="H112" s="13">
        <v>27.993013382000001</v>
      </c>
      <c r="I112" s="58">
        <v>0</v>
      </c>
      <c r="J112" s="2"/>
      <c r="K112" s="7" t="s">
        <v>199</v>
      </c>
      <c r="L112" s="7" t="str">
        <f t="shared" si="12"/>
        <v>N</v>
      </c>
      <c r="M112" s="7" t="s">
        <v>216</v>
      </c>
      <c r="N112" s="7">
        <f t="shared" si="15"/>
        <v>4.1799671703800003</v>
      </c>
      <c r="O112" s="15">
        <f t="shared" si="16"/>
        <v>58.506599223599999</v>
      </c>
      <c r="P112" s="7">
        <f t="shared" si="13"/>
        <v>3.7</v>
      </c>
      <c r="Q112" s="7">
        <v>50</v>
      </c>
      <c r="R112" s="7">
        <f t="shared" si="17"/>
        <v>0.3</v>
      </c>
      <c r="S112" s="63">
        <f t="shared" si="18"/>
        <v>27.993013382000001</v>
      </c>
      <c r="T112" s="7">
        <f t="shared" si="19"/>
        <v>0.3</v>
      </c>
      <c r="U112" s="7">
        <f t="shared" si="20"/>
        <v>20</v>
      </c>
      <c r="V112" s="18" t="str">
        <f t="shared" si="14"/>
        <v>14N37-258</v>
      </c>
      <c r="W112" s="4"/>
      <c r="X112" s="8">
        <v>108</v>
      </c>
      <c r="Y112" s="9" t="s">
        <v>271</v>
      </c>
      <c r="Z112" s="9" t="s">
        <v>272</v>
      </c>
      <c r="AA112" s="10">
        <v>4.1799671700000003</v>
      </c>
      <c r="AB112" s="10">
        <v>58.506999999999998</v>
      </c>
      <c r="AC112" s="10">
        <v>3.7</v>
      </c>
      <c r="AD112" s="10">
        <v>50</v>
      </c>
      <c r="AE112" s="10">
        <v>0.3</v>
      </c>
      <c r="AF112" s="10">
        <v>28</v>
      </c>
      <c r="AG112" s="10">
        <v>0.3</v>
      </c>
      <c r="AH112" s="10">
        <v>20</v>
      </c>
      <c r="AI112" s="10">
        <v>26</v>
      </c>
      <c r="AJ112" s="10">
        <v>78</v>
      </c>
      <c r="AK112" s="10">
        <v>82</v>
      </c>
      <c r="AL112" s="10">
        <v>82</v>
      </c>
      <c r="AM112" s="11" t="s">
        <v>312</v>
      </c>
      <c r="AN112" s="21">
        <f t="shared" si="21"/>
        <v>82</v>
      </c>
      <c r="AO112" s="21">
        <f t="shared" si="22"/>
        <v>82</v>
      </c>
      <c r="AQ112" s="14">
        <v>767</v>
      </c>
    </row>
    <row r="113" spans="1:43" ht="12" customHeight="1" x14ac:dyDescent="0.25">
      <c r="A113" s="14" t="s">
        <v>84</v>
      </c>
      <c r="B113" s="14">
        <v>258</v>
      </c>
      <c r="C113" s="14" t="s">
        <v>199</v>
      </c>
      <c r="D113" s="14" t="s">
        <v>55</v>
      </c>
      <c r="E113" s="14" t="s">
        <v>52</v>
      </c>
      <c r="F113" s="58">
        <v>293.46276440399998</v>
      </c>
      <c r="G113" s="13">
        <v>27.136949037400001</v>
      </c>
      <c r="H113" s="13">
        <v>7.7917528152499997</v>
      </c>
      <c r="I113" s="58">
        <v>437.27923584000001</v>
      </c>
      <c r="J113" s="2"/>
      <c r="K113" s="7" t="s">
        <v>199</v>
      </c>
      <c r="L113" s="7" t="str">
        <f t="shared" si="12"/>
        <v>N</v>
      </c>
      <c r="M113" s="7" t="s">
        <v>216</v>
      </c>
      <c r="N113" s="7">
        <f t="shared" si="15"/>
        <v>27.136949037400001</v>
      </c>
      <c r="O113" s="15">
        <f t="shared" si="16"/>
        <v>140</v>
      </c>
      <c r="P113" s="7">
        <f t="shared" si="13"/>
        <v>3.7</v>
      </c>
      <c r="Q113" s="7">
        <v>50</v>
      </c>
      <c r="R113" s="7">
        <f t="shared" si="17"/>
        <v>7.4</v>
      </c>
      <c r="S113" s="63">
        <f t="shared" si="18"/>
        <v>7.7917528152499997</v>
      </c>
      <c r="T113" s="7">
        <f t="shared" si="19"/>
        <v>300</v>
      </c>
      <c r="U113" s="7">
        <f t="shared" si="20"/>
        <v>20</v>
      </c>
      <c r="V113" s="18" t="str">
        <f t="shared" si="14"/>
        <v>14N37-258</v>
      </c>
      <c r="W113" s="4"/>
      <c r="X113" s="8">
        <v>109</v>
      </c>
      <c r="Y113" s="9" t="s">
        <v>271</v>
      </c>
      <c r="Z113" s="9" t="s">
        <v>272</v>
      </c>
      <c r="AA113" s="10">
        <v>27.136949040000001</v>
      </c>
      <c r="AB113" s="10">
        <v>140</v>
      </c>
      <c r="AC113" s="10">
        <v>3.7</v>
      </c>
      <c r="AD113" s="10">
        <v>50</v>
      </c>
      <c r="AE113" s="10">
        <v>7.4</v>
      </c>
      <c r="AF113" s="10">
        <v>7.8</v>
      </c>
      <c r="AG113" s="10">
        <v>300</v>
      </c>
      <c r="AH113" s="10">
        <v>20</v>
      </c>
      <c r="AI113" s="10">
        <v>0</v>
      </c>
      <c r="AJ113" s="10">
        <v>0</v>
      </c>
      <c r="AK113" s="12">
        <v>6861</v>
      </c>
      <c r="AL113" s="10">
        <v>1</v>
      </c>
      <c r="AM113" s="11" t="s">
        <v>312</v>
      </c>
      <c r="AN113" s="21">
        <f t="shared" si="21"/>
        <v>14381.771618398887</v>
      </c>
      <c r="AO113" s="21">
        <f t="shared" si="22"/>
        <v>2.0961626028857143</v>
      </c>
      <c r="AQ113" s="14">
        <v>756</v>
      </c>
    </row>
    <row r="114" spans="1:43" ht="12" customHeight="1" x14ac:dyDescent="0.25">
      <c r="A114" s="14" t="s">
        <v>84</v>
      </c>
      <c r="B114" s="14">
        <v>258</v>
      </c>
      <c r="C114" s="14" t="s">
        <v>199</v>
      </c>
      <c r="D114" s="14" t="s">
        <v>55</v>
      </c>
      <c r="E114" s="14" t="s">
        <v>52</v>
      </c>
      <c r="F114" s="58">
        <v>58.061694933600002</v>
      </c>
      <c r="G114" s="13">
        <v>3.9065143941199998</v>
      </c>
      <c r="H114" s="13">
        <v>48.022987365699997</v>
      </c>
      <c r="I114" s="58">
        <v>56.5685424805</v>
      </c>
      <c r="J114" s="2"/>
      <c r="K114" s="7" t="s">
        <v>199</v>
      </c>
      <c r="L114" s="7" t="str">
        <f t="shared" si="12"/>
        <v>N</v>
      </c>
      <c r="M114" s="7" t="s">
        <v>216</v>
      </c>
      <c r="N114" s="7">
        <f t="shared" si="15"/>
        <v>3.9065143941199998</v>
      </c>
      <c r="O114" s="15">
        <f t="shared" si="16"/>
        <v>58.061694933600002</v>
      </c>
      <c r="P114" s="7">
        <f t="shared" si="13"/>
        <v>3.7</v>
      </c>
      <c r="Q114" s="7">
        <v>50</v>
      </c>
      <c r="R114" s="7">
        <f t="shared" si="17"/>
        <v>7.4</v>
      </c>
      <c r="S114" s="63">
        <f t="shared" si="18"/>
        <v>48.022987365699997</v>
      </c>
      <c r="T114" s="7">
        <f t="shared" si="19"/>
        <v>49.168542480500001</v>
      </c>
      <c r="U114" s="7">
        <f t="shared" si="20"/>
        <v>20</v>
      </c>
      <c r="V114" s="18" t="str">
        <f t="shared" si="14"/>
        <v>14N37-258</v>
      </c>
      <c r="W114" s="4"/>
      <c r="X114" s="8">
        <v>110</v>
      </c>
      <c r="Y114" s="9" t="s">
        <v>271</v>
      </c>
      <c r="Z114" s="9" t="s">
        <v>272</v>
      </c>
      <c r="AA114" s="10">
        <v>3.9065143939999998</v>
      </c>
      <c r="AB114" s="10">
        <v>58.061999999999998</v>
      </c>
      <c r="AC114" s="10">
        <v>3.7</v>
      </c>
      <c r="AD114" s="10">
        <v>50</v>
      </c>
      <c r="AE114" s="10">
        <v>7.4</v>
      </c>
      <c r="AF114" s="10">
        <v>48</v>
      </c>
      <c r="AG114" s="10">
        <v>49.168542479999999</v>
      </c>
      <c r="AH114" s="10">
        <v>20</v>
      </c>
      <c r="AI114" s="10">
        <v>6</v>
      </c>
      <c r="AJ114" s="10">
        <v>1</v>
      </c>
      <c r="AK114" s="10">
        <v>86</v>
      </c>
      <c r="AL114" s="10">
        <v>58</v>
      </c>
      <c r="AM114" s="11" t="s">
        <v>312</v>
      </c>
      <c r="AN114" s="21">
        <f t="shared" si="21"/>
        <v>86</v>
      </c>
      <c r="AO114" s="21">
        <f t="shared" si="22"/>
        <v>58</v>
      </c>
      <c r="AQ114" s="14">
        <v>769</v>
      </c>
    </row>
    <row r="115" spans="1:43" ht="12" customHeight="1" x14ac:dyDescent="0.25">
      <c r="A115" s="14" t="s">
        <v>84</v>
      </c>
      <c r="B115" s="14">
        <v>258</v>
      </c>
      <c r="C115" s="14" t="s">
        <v>199</v>
      </c>
      <c r="D115" s="14" t="s">
        <v>55</v>
      </c>
      <c r="E115" s="14" t="s">
        <v>52</v>
      </c>
      <c r="F115" s="58">
        <v>121.45973367000001</v>
      </c>
      <c r="G115" s="13">
        <v>9.1563990501599992</v>
      </c>
      <c r="H115" s="13">
        <v>58.408008575399997</v>
      </c>
      <c r="I115" s="58">
        <v>0</v>
      </c>
      <c r="J115" s="2"/>
      <c r="K115" s="7" t="s">
        <v>199</v>
      </c>
      <c r="L115" s="7" t="str">
        <f t="shared" si="12"/>
        <v>N</v>
      </c>
      <c r="M115" s="7" t="s">
        <v>216</v>
      </c>
      <c r="N115" s="7">
        <f t="shared" si="15"/>
        <v>9.1563990501599992</v>
      </c>
      <c r="O115" s="15">
        <f t="shared" si="16"/>
        <v>121.45973367000001</v>
      </c>
      <c r="P115" s="7">
        <f t="shared" si="13"/>
        <v>3.7</v>
      </c>
      <c r="Q115" s="7">
        <v>50</v>
      </c>
      <c r="R115" s="7">
        <f t="shared" si="17"/>
        <v>0.3</v>
      </c>
      <c r="S115" s="63">
        <f t="shared" si="18"/>
        <v>58.408008575399997</v>
      </c>
      <c r="T115" s="7">
        <f t="shared" si="19"/>
        <v>0.3</v>
      </c>
      <c r="U115" s="7">
        <f t="shared" si="20"/>
        <v>20</v>
      </c>
      <c r="V115" s="18" t="str">
        <f t="shared" si="14"/>
        <v>14N37-258</v>
      </c>
      <c r="W115" s="4"/>
      <c r="X115" s="8">
        <v>111</v>
      </c>
      <c r="Y115" s="9" t="s">
        <v>271</v>
      </c>
      <c r="Z115" s="9" t="s">
        <v>272</v>
      </c>
      <c r="AA115" s="10">
        <v>9.1563990499999992</v>
      </c>
      <c r="AB115" s="10">
        <v>121.46</v>
      </c>
      <c r="AC115" s="10">
        <v>3.7</v>
      </c>
      <c r="AD115" s="10">
        <v>50</v>
      </c>
      <c r="AE115" s="10">
        <v>0.3</v>
      </c>
      <c r="AF115" s="10">
        <v>58.4</v>
      </c>
      <c r="AG115" s="10">
        <v>0.3</v>
      </c>
      <c r="AH115" s="10">
        <v>20</v>
      </c>
      <c r="AI115" s="10">
        <v>28</v>
      </c>
      <c r="AJ115" s="10">
        <v>86</v>
      </c>
      <c r="AK115" s="12">
        <v>1585</v>
      </c>
      <c r="AL115" s="12">
        <v>1580</v>
      </c>
      <c r="AM115" s="11" t="s">
        <v>312</v>
      </c>
      <c r="AN115" s="21">
        <f t="shared" si="21"/>
        <v>1585</v>
      </c>
      <c r="AO115" s="21">
        <f t="shared" si="22"/>
        <v>1580</v>
      </c>
      <c r="AQ115" s="14">
        <v>757</v>
      </c>
    </row>
    <row r="116" spans="1:43" ht="12" customHeight="1" x14ac:dyDescent="0.25">
      <c r="A116" s="14" t="s">
        <v>83</v>
      </c>
      <c r="B116" s="14">
        <v>161</v>
      </c>
      <c r="C116" s="14" t="s">
        <v>199</v>
      </c>
      <c r="D116" s="14" t="s">
        <v>53</v>
      </c>
      <c r="E116" s="14" t="s">
        <v>52</v>
      </c>
      <c r="F116" s="58">
        <v>63.964270710000001</v>
      </c>
      <c r="G116" s="13">
        <v>1.6147091314699999</v>
      </c>
      <c r="H116" s="13">
        <v>40.905609130899997</v>
      </c>
      <c r="I116" s="58">
        <v>24.142135620099999</v>
      </c>
      <c r="J116" s="2"/>
      <c r="K116" s="7" t="s">
        <v>199</v>
      </c>
      <c r="L116" s="7" t="str">
        <f t="shared" si="12"/>
        <v>N</v>
      </c>
      <c r="M116" s="7" t="s">
        <v>216</v>
      </c>
      <c r="N116" s="7">
        <f t="shared" si="15"/>
        <v>1.6147091314699999</v>
      </c>
      <c r="O116" s="15">
        <f t="shared" si="16"/>
        <v>63.964270710000001</v>
      </c>
      <c r="P116" s="7">
        <f t="shared" si="13"/>
        <v>3.7</v>
      </c>
      <c r="Q116" s="7">
        <v>50</v>
      </c>
      <c r="R116" s="7">
        <f t="shared" si="17"/>
        <v>7.4</v>
      </c>
      <c r="S116" s="63">
        <f t="shared" si="18"/>
        <v>40.905609130899997</v>
      </c>
      <c r="T116" s="7">
        <f t="shared" si="19"/>
        <v>16.742135620100001</v>
      </c>
      <c r="U116" s="7">
        <f t="shared" si="20"/>
        <v>20</v>
      </c>
      <c r="V116" s="18" t="str">
        <f t="shared" si="14"/>
        <v>14N38-161</v>
      </c>
      <c r="W116" s="4"/>
      <c r="X116" s="8">
        <v>112</v>
      </c>
      <c r="Y116" s="9" t="s">
        <v>271</v>
      </c>
      <c r="Z116" s="9" t="s">
        <v>272</v>
      </c>
      <c r="AA116" s="10">
        <v>1.6147091309999999</v>
      </c>
      <c r="AB116" s="10">
        <v>63.963999999999999</v>
      </c>
      <c r="AC116" s="10">
        <v>3.7</v>
      </c>
      <c r="AD116" s="10">
        <v>50</v>
      </c>
      <c r="AE116" s="10">
        <v>7.4</v>
      </c>
      <c r="AF116" s="10">
        <v>40.9</v>
      </c>
      <c r="AG116" s="10">
        <v>16.742135619999999</v>
      </c>
      <c r="AH116" s="10">
        <v>20</v>
      </c>
      <c r="AI116" s="10">
        <v>11</v>
      </c>
      <c r="AJ116" s="10">
        <v>12</v>
      </c>
      <c r="AK116" s="10">
        <v>40</v>
      </c>
      <c r="AL116" s="10">
        <v>65</v>
      </c>
      <c r="AM116" s="11" t="s">
        <v>313</v>
      </c>
      <c r="AN116" s="21">
        <f t="shared" si="21"/>
        <v>40</v>
      </c>
      <c r="AO116" s="21">
        <f t="shared" si="22"/>
        <v>65</v>
      </c>
      <c r="AQ116" s="14">
        <v>865</v>
      </c>
    </row>
    <row r="117" spans="1:43" ht="12" customHeight="1" x14ac:dyDescent="0.25">
      <c r="A117" s="14" t="s">
        <v>83</v>
      </c>
      <c r="B117" s="14">
        <v>161</v>
      </c>
      <c r="C117" s="14" t="s">
        <v>199</v>
      </c>
      <c r="D117" s="14" t="s">
        <v>53</v>
      </c>
      <c r="E117" s="14" t="s">
        <v>52</v>
      </c>
      <c r="F117" s="58">
        <v>40.686229131499999</v>
      </c>
      <c r="G117" s="13">
        <v>12.2879702214</v>
      </c>
      <c r="H117" s="13">
        <v>29.490411758400001</v>
      </c>
      <c r="I117" s="58">
        <v>40</v>
      </c>
      <c r="J117" s="2"/>
      <c r="K117" s="7" t="s">
        <v>199</v>
      </c>
      <c r="L117" s="7" t="str">
        <f t="shared" si="12"/>
        <v>N</v>
      </c>
      <c r="M117" s="7" t="s">
        <v>216</v>
      </c>
      <c r="N117" s="7">
        <f t="shared" si="15"/>
        <v>12.2879702214</v>
      </c>
      <c r="O117" s="15">
        <f t="shared" si="16"/>
        <v>40.686229131499999</v>
      </c>
      <c r="P117" s="7">
        <f t="shared" si="13"/>
        <v>3.7</v>
      </c>
      <c r="Q117" s="7">
        <v>50</v>
      </c>
      <c r="R117" s="7">
        <f t="shared" si="17"/>
        <v>7.4</v>
      </c>
      <c r="S117" s="63">
        <f t="shared" si="18"/>
        <v>29.490411758400001</v>
      </c>
      <c r="T117" s="7">
        <f t="shared" si="19"/>
        <v>32.6</v>
      </c>
      <c r="U117" s="7">
        <f t="shared" si="20"/>
        <v>20</v>
      </c>
      <c r="V117" s="18" t="str">
        <f t="shared" si="14"/>
        <v>14N38-161</v>
      </c>
      <c r="W117" s="4"/>
      <c r="X117" s="8">
        <v>113</v>
      </c>
      <c r="Y117" s="9" t="s">
        <v>271</v>
      </c>
      <c r="Z117" s="9" t="s">
        <v>272</v>
      </c>
      <c r="AA117" s="10">
        <v>12.28797022</v>
      </c>
      <c r="AB117" s="10">
        <v>40.686</v>
      </c>
      <c r="AC117" s="10">
        <v>3.7</v>
      </c>
      <c r="AD117" s="10">
        <v>50</v>
      </c>
      <c r="AE117" s="10">
        <v>7.4</v>
      </c>
      <c r="AF117" s="10">
        <v>29.5</v>
      </c>
      <c r="AG117" s="10">
        <v>32.6</v>
      </c>
      <c r="AH117" s="10">
        <v>20</v>
      </c>
      <c r="AI117" s="10">
        <v>5</v>
      </c>
      <c r="AJ117" s="10">
        <v>1</v>
      </c>
      <c r="AK117" s="10">
        <v>259</v>
      </c>
      <c r="AL117" s="10">
        <v>46</v>
      </c>
      <c r="AM117" s="11" t="s">
        <v>313</v>
      </c>
      <c r="AN117" s="21">
        <f t="shared" si="21"/>
        <v>259</v>
      </c>
      <c r="AO117" s="21">
        <f t="shared" si="22"/>
        <v>46</v>
      </c>
      <c r="AQ117" s="14">
        <v>864</v>
      </c>
    </row>
    <row r="118" spans="1:43" ht="12" customHeight="1" x14ac:dyDescent="0.25">
      <c r="A118" s="14" t="s">
        <v>83</v>
      </c>
      <c r="B118" s="14">
        <v>160</v>
      </c>
      <c r="C118" s="14" t="s">
        <v>199</v>
      </c>
      <c r="D118" s="14" t="s">
        <v>54</v>
      </c>
      <c r="E118" s="14" t="s">
        <v>52</v>
      </c>
      <c r="F118" s="58">
        <v>107.657982261</v>
      </c>
      <c r="G118" s="13">
        <v>11.089602943799999</v>
      </c>
      <c r="H118" s="13">
        <v>31.4892940521</v>
      </c>
      <c r="I118" s="58">
        <v>50</v>
      </c>
      <c r="J118" s="2"/>
      <c r="K118" s="7" t="s">
        <v>199</v>
      </c>
      <c r="L118" s="7" t="str">
        <f t="shared" si="12"/>
        <v>N</v>
      </c>
      <c r="M118" s="7" t="s">
        <v>216</v>
      </c>
      <c r="N118" s="7">
        <f t="shared" si="15"/>
        <v>11.089602943799999</v>
      </c>
      <c r="O118" s="15">
        <f t="shared" si="16"/>
        <v>107.657982261</v>
      </c>
      <c r="P118" s="7">
        <f t="shared" si="13"/>
        <v>5.5</v>
      </c>
      <c r="Q118" s="7">
        <v>50</v>
      </c>
      <c r="R118" s="7">
        <f t="shared" si="17"/>
        <v>11</v>
      </c>
      <c r="S118" s="63">
        <f t="shared" si="18"/>
        <v>31.4892940521</v>
      </c>
      <c r="T118" s="7">
        <f t="shared" si="19"/>
        <v>39</v>
      </c>
      <c r="U118" s="7">
        <f t="shared" si="20"/>
        <v>20</v>
      </c>
      <c r="V118" s="18" t="str">
        <f t="shared" si="14"/>
        <v>14N38-160</v>
      </c>
      <c r="W118" s="4"/>
      <c r="X118" s="8">
        <v>114</v>
      </c>
      <c r="Y118" s="9" t="s">
        <v>271</v>
      </c>
      <c r="Z118" s="9" t="s">
        <v>272</v>
      </c>
      <c r="AA118" s="10">
        <v>11.089602940000001</v>
      </c>
      <c r="AB118" s="10">
        <v>107.658</v>
      </c>
      <c r="AC118" s="10">
        <v>5.5</v>
      </c>
      <c r="AD118" s="10">
        <v>50</v>
      </c>
      <c r="AE118" s="10">
        <v>11</v>
      </c>
      <c r="AF118" s="10">
        <v>31.5</v>
      </c>
      <c r="AG118" s="10">
        <v>39</v>
      </c>
      <c r="AH118" s="10">
        <v>20</v>
      </c>
      <c r="AI118" s="10">
        <v>8</v>
      </c>
      <c r="AJ118" s="10">
        <v>8</v>
      </c>
      <c r="AK118" s="12">
        <v>2260</v>
      </c>
      <c r="AL118" s="10">
        <v>513</v>
      </c>
      <c r="AM118" s="11" t="s">
        <v>314</v>
      </c>
      <c r="AN118" s="21">
        <f t="shared" si="21"/>
        <v>2260</v>
      </c>
      <c r="AO118" s="21">
        <f t="shared" si="22"/>
        <v>513</v>
      </c>
      <c r="AQ118" s="14">
        <v>985</v>
      </c>
    </row>
    <row r="119" spans="1:43" ht="12" customHeight="1" x14ac:dyDescent="0.25">
      <c r="A119" s="14" t="s">
        <v>83</v>
      </c>
      <c r="B119" s="14">
        <v>160</v>
      </c>
      <c r="C119" s="14" t="s">
        <v>199</v>
      </c>
      <c r="D119" s="14" t="s">
        <v>54</v>
      </c>
      <c r="E119" s="14" t="s">
        <v>52</v>
      </c>
      <c r="F119" s="58">
        <v>84.636289198900002</v>
      </c>
      <c r="G119" s="13">
        <v>7.8398711034300002</v>
      </c>
      <c r="H119" s="13">
        <v>30.908615112300001</v>
      </c>
      <c r="I119" s="58">
        <v>198.28427124000001</v>
      </c>
      <c r="J119" s="2"/>
      <c r="K119" s="7" t="s">
        <v>199</v>
      </c>
      <c r="L119" s="7" t="str">
        <f t="shared" si="12"/>
        <v>N</v>
      </c>
      <c r="M119" s="7" t="s">
        <v>216</v>
      </c>
      <c r="N119" s="7">
        <f t="shared" si="15"/>
        <v>7.8398711034300002</v>
      </c>
      <c r="O119" s="15">
        <f t="shared" si="16"/>
        <v>84.636289198900002</v>
      </c>
      <c r="P119" s="7">
        <f t="shared" si="13"/>
        <v>5.5</v>
      </c>
      <c r="Q119" s="7">
        <v>50</v>
      </c>
      <c r="R119" s="7">
        <f t="shared" si="17"/>
        <v>11</v>
      </c>
      <c r="S119" s="63">
        <f t="shared" si="18"/>
        <v>30.908615112300001</v>
      </c>
      <c r="T119" s="7">
        <f t="shared" si="19"/>
        <v>187.28427124000001</v>
      </c>
      <c r="U119" s="7">
        <f t="shared" si="20"/>
        <v>20</v>
      </c>
      <c r="V119" s="18" t="str">
        <f t="shared" si="14"/>
        <v>14N38-160</v>
      </c>
      <c r="W119" s="4"/>
      <c r="X119" s="8">
        <v>115</v>
      </c>
      <c r="Y119" s="9" t="s">
        <v>271</v>
      </c>
      <c r="Z119" s="9" t="s">
        <v>272</v>
      </c>
      <c r="AA119" s="10">
        <v>7.8398711030000001</v>
      </c>
      <c r="AB119" s="10">
        <v>84.635999999999996</v>
      </c>
      <c r="AC119" s="10">
        <v>5.5</v>
      </c>
      <c r="AD119" s="10">
        <v>50</v>
      </c>
      <c r="AE119" s="10">
        <v>11</v>
      </c>
      <c r="AF119" s="10">
        <v>30.9</v>
      </c>
      <c r="AG119" s="10">
        <v>187.28427120000001</v>
      </c>
      <c r="AH119" s="10">
        <v>20</v>
      </c>
      <c r="AI119" s="10">
        <v>1</v>
      </c>
      <c r="AJ119" s="10">
        <v>0</v>
      </c>
      <c r="AK119" s="12">
        <v>1001</v>
      </c>
      <c r="AL119" s="10">
        <v>45</v>
      </c>
      <c r="AM119" s="11" t="s">
        <v>314</v>
      </c>
      <c r="AN119" s="21">
        <f t="shared" si="21"/>
        <v>1001</v>
      </c>
      <c r="AO119" s="21">
        <f t="shared" si="22"/>
        <v>45</v>
      </c>
      <c r="AQ119" s="14">
        <v>986</v>
      </c>
    </row>
    <row r="120" spans="1:43" ht="12" customHeight="1" x14ac:dyDescent="0.25">
      <c r="A120" s="14" t="s">
        <v>83</v>
      </c>
      <c r="B120" s="14">
        <v>161</v>
      </c>
      <c r="C120" s="14" t="s">
        <v>199</v>
      </c>
      <c r="D120" s="14" t="s">
        <v>53</v>
      </c>
      <c r="E120" s="14" t="s">
        <v>52</v>
      </c>
      <c r="F120" s="58">
        <v>114.973080569</v>
      </c>
      <c r="G120" s="13">
        <v>7.6801265793900004</v>
      </c>
      <c r="H120" s="13">
        <v>32.180721282999997</v>
      </c>
      <c r="I120" s="58">
        <v>138.28427124000001</v>
      </c>
      <c r="J120" s="2"/>
      <c r="K120" s="7" t="s">
        <v>199</v>
      </c>
      <c r="L120" s="7" t="str">
        <f t="shared" si="12"/>
        <v>N</v>
      </c>
      <c r="M120" s="7" t="s">
        <v>216</v>
      </c>
      <c r="N120" s="7">
        <f t="shared" si="15"/>
        <v>7.6801265793900004</v>
      </c>
      <c r="O120" s="15">
        <f t="shared" si="16"/>
        <v>114.973080569</v>
      </c>
      <c r="P120" s="7">
        <f t="shared" si="13"/>
        <v>3.7</v>
      </c>
      <c r="Q120" s="7">
        <v>50</v>
      </c>
      <c r="R120" s="7">
        <f t="shared" si="17"/>
        <v>7.4</v>
      </c>
      <c r="S120" s="63">
        <f t="shared" si="18"/>
        <v>32.180721282999997</v>
      </c>
      <c r="T120" s="7">
        <f t="shared" si="19"/>
        <v>130.88427124</v>
      </c>
      <c r="U120" s="7">
        <f t="shared" si="20"/>
        <v>20</v>
      </c>
      <c r="V120" s="18" t="str">
        <f t="shared" si="14"/>
        <v>14N38-161</v>
      </c>
      <c r="W120" s="4"/>
      <c r="X120" s="8">
        <v>116</v>
      </c>
      <c r="Y120" s="9" t="s">
        <v>271</v>
      </c>
      <c r="Z120" s="9" t="s">
        <v>272</v>
      </c>
      <c r="AA120" s="10">
        <v>7.6801265790000004</v>
      </c>
      <c r="AB120" s="10">
        <v>114.973</v>
      </c>
      <c r="AC120" s="10">
        <v>3.7</v>
      </c>
      <c r="AD120" s="10">
        <v>50</v>
      </c>
      <c r="AE120" s="10">
        <v>7.4</v>
      </c>
      <c r="AF120" s="10">
        <v>32.200000000000003</v>
      </c>
      <c r="AG120" s="10">
        <v>130.8842712</v>
      </c>
      <c r="AH120" s="10">
        <v>20</v>
      </c>
      <c r="AI120" s="10">
        <v>3</v>
      </c>
      <c r="AJ120" s="10">
        <v>0</v>
      </c>
      <c r="AK120" s="12">
        <v>1134</v>
      </c>
      <c r="AL120" s="10">
        <v>70</v>
      </c>
      <c r="AM120" s="11" t="s">
        <v>313</v>
      </c>
      <c r="AN120" s="21">
        <f t="shared" si="21"/>
        <v>1134</v>
      </c>
      <c r="AO120" s="21">
        <f t="shared" si="22"/>
        <v>70</v>
      </c>
      <c r="AQ120" s="14">
        <v>863</v>
      </c>
    </row>
    <row r="121" spans="1:43" ht="12" customHeight="1" x14ac:dyDescent="0.25">
      <c r="A121" s="14" t="s">
        <v>85</v>
      </c>
      <c r="B121" s="14">
        <v>162</v>
      </c>
      <c r="C121" s="14" t="s">
        <v>199</v>
      </c>
      <c r="D121" s="14" t="s">
        <v>51</v>
      </c>
      <c r="E121" s="14" t="s">
        <v>52</v>
      </c>
      <c r="F121" s="58">
        <v>270.54613740399998</v>
      </c>
      <c r="G121" s="13">
        <v>12.0861675999</v>
      </c>
      <c r="H121" s="13">
        <v>10.2586078644</v>
      </c>
      <c r="I121" s="58">
        <v>72.426406860399993</v>
      </c>
      <c r="J121" s="2"/>
      <c r="K121" s="7" t="s">
        <v>199</v>
      </c>
      <c r="L121" s="7" t="str">
        <f t="shared" si="12"/>
        <v>N</v>
      </c>
      <c r="M121" s="7" t="s">
        <v>216</v>
      </c>
      <c r="N121" s="7">
        <f t="shared" si="15"/>
        <v>12.0861675999</v>
      </c>
      <c r="O121" s="15">
        <f t="shared" si="16"/>
        <v>140</v>
      </c>
      <c r="P121" s="7">
        <f t="shared" si="13"/>
        <v>3.7</v>
      </c>
      <c r="Q121" s="7">
        <v>50</v>
      </c>
      <c r="R121" s="7">
        <f t="shared" si="17"/>
        <v>7.4</v>
      </c>
      <c r="S121" s="63">
        <f t="shared" si="18"/>
        <v>10.2586078644</v>
      </c>
      <c r="T121" s="7">
        <f t="shared" si="19"/>
        <v>65.026406860399987</v>
      </c>
      <c r="U121" s="7">
        <f t="shared" si="20"/>
        <v>20</v>
      </c>
      <c r="V121" s="18" t="str">
        <f t="shared" si="14"/>
        <v>14N40-162</v>
      </c>
      <c r="W121" s="4"/>
      <c r="X121" s="8">
        <v>117</v>
      </c>
      <c r="Y121" s="9" t="s">
        <v>271</v>
      </c>
      <c r="Z121" s="9" t="s">
        <v>272</v>
      </c>
      <c r="AA121" s="10">
        <v>12.0861676</v>
      </c>
      <c r="AB121" s="10">
        <v>140</v>
      </c>
      <c r="AC121" s="10">
        <v>3.7</v>
      </c>
      <c r="AD121" s="10">
        <v>50</v>
      </c>
      <c r="AE121" s="10">
        <v>7.4</v>
      </c>
      <c r="AF121" s="10">
        <v>10.3</v>
      </c>
      <c r="AG121" s="10">
        <v>65.026406859999994</v>
      </c>
      <c r="AH121" s="10">
        <v>20</v>
      </c>
      <c r="AI121" s="10">
        <v>2</v>
      </c>
      <c r="AJ121" s="10">
        <v>4</v>
      </c>
      <c r="AK121" s="12">
        <v>2854</v>
      </c>
      <c r="AL121" s="10">
        <v>56</v>
      </c>
      <c r="AM121" s="11" t="s">
        <v>273</v>
      </c>
      <c r="AN121" s="21">
        <f t="shared" si="21"/>
        <v>5515.2762582215428</v>
      </c>
      <c r="AO121" s="21">
        <f t="shared" si="22"/>
        <v>108.21845496159999</v>
      </c>
      <c r="AQ121" s="14">
        <v>95</v>
      </c>
    </row>
    <row r="122" spans="1:43" ht="12" customHeight="1" x14ac:dyDescent="0.25">
      <c r="A122" s="14" t="s">
        <v>98</v>
      </c>
      <c r="B122" s="14">
        <v>260</v>
      </c>
      <c r="C122" s="14" t="s">
        <v>199</v>
      </c>
      <c r="D122" s="14" t="s">
        <v>55</v>
      </c>
      <c r="E122" s="14" t="s">
        <v>52</v>
      </c>
      <c r="F122" s="58">
        <v>91.378434400900005</v>
      </c>
      <c r="G122" s="13">
        <v>2.1967154867300001</v>
      </c>
      <c r="H122" s="13">
        <v>7.3678398132299998</v>
      </c>
      <c r="I122" s="58">
        <v>14.142135620099999</v>
      </c>
      <c r="J122" s="2"/>
      <c r="K122" s="7" t="s">
        <v>199</v>
      </c>
      <c r="L122" s="7" t="str">
        <f t="shared" si="12"/>
        <v>N</v>
      </c>
      <c r="M122" s="7" t="s">
        <v>216</v>
      </c>
      <c r="N122" s="7">
        <f t="shared" si="15"/>
        <v>2.1967154867300001</v>
      </c>
      <c r="O122" s="15">
        <f t="shared" si="16"/>
        <v>91.378434400900005</v>
      </c>
      <c r="P122" s="7">
        <f t="shared" si="13"/>
        <v>3.7</v>
      </c>
      <c r="Q122" s="7">
        <v>50</v>
      </c>
      <c r="R122" s="7">
        <f t="shared" si="17"/>
        <v>7.4</v>
      </c>
      <c r="S122" s="63">
        <f t="shared" si="18"/>
        <v>7.3678398132299998</v>
      </c>
      <c r="T122" s="7">
        <f t="shared" si="19"/>
        <v>6.7421356200999991</v>
      </c>
      <c r="U122" s="7">
        <f t="shared" si="20"/>
        <v>20</v>
      </c>
      <c r="V122" s="18" t="str">
        <f t="shared" si="14"/>
        <v>14N42-260</v>
      </c>
      <c r="W122" s="4"/>
      <c r="X122" s="8">
        <v>118</v>
      </c>
      <c r="Y122" s="9" t="s">
        <v>271</v>
      </c>
      <c r="Z122" s="9" t="s">
        <v>272</v>
      </c>
      <c r="AA122" s="10">
        <v>2.1967154870000001</v>
      </c>
      <c r="AB122" s="10">
        <v>91.378</v>
      </c>
      <c r="AC122" s="10">
        <v>3.7</v>
      </c>
      <c r="AD122" s="10">
        <v>50</v>
      </c>
      <c r="AE122" s="10">
        <v>7.4</v>
      </c>
      <c r="AF122" s="10">
        <v>7.4</v>
      </c>
      <c r="AG122" s="10">
        <v>6.74213562</v>
      </c>
      <c r="AH122" s="10">
        <v>20</v>
      </c>
      <c r="AI122" s="10">
        <v>13</v>
      </c>
      <c r="AJ122" s="10">
        <v>31</v>
      </c>
      <c r="AK122" s="10">
        <v>63</v>
      </c>
      <c r="AL122" s="10">
        <v>88</v>
      </c>
      <c r="AM122" s="11" t="s">
        <v>315</v>
      </c>
      <c r="AN122" s="21">
        <f t="shared" si="21"/>
        <v>63</v>
      </c>
      <c r="AO122" s="21">
        <f t="shared" si="22"/>
        <v>88</v>
      </c>
      <c r="AQ122" s="14">
        <v>995</v>
      </c>
    </row>
    <row r="123" spans="1:43" ht="12" customHeight="1" x14ac:dyDescent="0.25">
      <c r="A123" s="14" t="s">
        <v>98</v>
      </c>
      <c r="B123" s="14">
        <v>260</v>
      </c>
      <c r="C123" s="14" t="s">
        <v>199</v>
      </c>
      <c r="D123" s="14" t="s">
        <v>55</v>
      </c>
      <c r="E123" s="14" t="s">
        <v>52</v>
      </c>
      <c r="F123" s="58">
        <v>52.059733536300001</v>
      </c>
      <c r="G123" s="13">
        <v>0.23729502939899999</v>
      </c>
      <c r="H123" s="13">
        <v>3.0966985225700001</v>
      </c>
      <c r="I123" s="58">
        <v>14.142135620099999</v>
      </c>
      <c r="J123" s="2"/>
      <c r="K123" s="7" t="s">
        <v>199</v>
      </c>
      <c r="L123" s="7" t="str">
        <f t="shared" si="12"/>
        <v>N</v>
      </c>
      <c r="M123" s="7" t="s">
        <v>216</v>
      </c>
      <c r="N123" s="7">
        <f t="shared" si="15"/>
        <v>0.3</v>
      </c>
      <c r="O123" s="15">
        <f t="shared" si="16"/>
        <v>52.059733536300001</v>
      </c>
      <c r="P123" s="7">
        <f t="shared" si="13"/>
        <v>3.7</v>
      </c>
      <c r="Q123" s="7">
        <v>50</v>
      </c>
      <c r="R123" s="7">
        <f t="shared" si="17"/>
        <v>7.4</v>
      </c>
      <c r="S123" s="63">
        <f t="shared" si="18"/>
        <v>3.0966985225700001</v>
      </c>
      <c r="T123" s="7">
        <f t="shared" si="19"/>
        <v>6.7421356200999991</v>
      </c>
      <c r="U123" s="7">
        <f t="shared" si="20"/>
        <v>20</v>
      </c>
      <c r="V123" s="18" t="str">
        <f t="shared" si="14"/>
        <v>14N42-260</v>
      </c>
      <c r="W123" s="4"/>
      <c r="X123" s="8">
        <v>119</v>
      </c>
      <c r="Y123" s="9" t="s">
        <v>271</v>
      </c>
      <c r="Z123" s="9" t="s">
        <v>272</v>
      </c>
      <c r="AA123" s="10">
        <v>0.3</v>
      </c>
      <c r="AB123" s="10">
        <v>52.06</v>
      </c>
      <c r="AC123" s="10">
        <v>3.7</v>
      </c>
      <c r="AD123" s="10">
        <v>50</v>
      </c>
      <c r="AE123" s="10">
        <v>7.4</v>
      </c>
      <c r="AF123" s="10">
        <v>3.1</v>
      </c>
      <c r="AG123" s="10">
        <v>6.74213562</v>
      </c>
      <c r="AH123" s="10">
        <v>20</v>
      </c>
      <c r="AI123" s="10">
        <v>9</v>
      </c>
      <c r="AJ123" s="10">
        <v>17</v>
      </c>
      <c r="AK123" s="10">
        <v>13</v>
      </c>
      <c r="AL123" s="10">
        <v>9</v>
      </c>
      <c r="AM123" s="11" t="s">
        <v>315</v>
      </c>
      <c r="AN123" s="21">
        <f t="shared" si="21"/>
        <v>13</v>
      </c>
      <c r="AO123" s="21">
        <f t="shared" si="22"/>
        <v>9</v>
      </c>
      <c r="AQ123" s="14">
        <v>1000</v>
      </c>
    </row>
    <row r="124" spans="1:43" ht="12" customHeight="1" x14ac:dyDescent="0.25">
      <c r="A124" s="14" t="s">
        <v>98</v>
      </c>
      <c r="B124" s="14">
        <v>260</v>
      </c>
      <c r="C124" s="14" t="s">
        <v>199</v>
      </c>
      <c r="D124" s="14" t="s">
        <v>55</v>
      </c>
      <c r="E124" s="14" t="s">
        <v>52</v>
      </c>
      <c r="F124" s="58">
        <v>140.947871101</v>
      </c>
      <c r="G124" s="13">
        <v>0.58165065112100001</v>
      </c>
      <c r="H124" s="13">
        <v>7.1890444755600003</v>
      </c>
      <c r="I124" s="58">
        <v>14.142135620099999</v>
      </c>
      <c r="J124" s="2"/>
      <c r="K124" s="7" t="s">
        <v>199</v>
      </c>
      <c r="L124" s="7" t="str">
        <f t="shared" si="12"/>
        <v>N</v>
      </c>
      <c r="M124" s="7" t="s">
        <v>216</v>
      </c>
      <c r="N124" s="7">
        <f t="shared" si="15"/>
        <v>0.58165065112100001</v>
      </c>
      <c r="O124" s="15">
        <f t="shared" si="16"/>
        <v>140</v>
      </c>
      <c r="P124" s="7">
        <f t="shared" si="13"/>
        <v>3.7</v>
      </c>
      <c r="Q124" s="7">
        <v>50</v>
      </c>
      <c r="R124" s="7">
        <f t="shared" si="17"/>
        <v>7.4</v>
      </c>
      <c r="S124" s="63">
        <f t="shared" si="18"/>
        <v>7.1890444755600003</v>
      </c>
      <c r="T124" s="7">
        <f t="shared" si="19"/>
        <v>6.7421356200999991</v>
      </c>
      <c r="U124" s="7">
        <f t="shared" si="20"/>
        <v>20</v>
      </c>
      <c r="V124" s="18" t="str">
        <f t="shared" si="14"/>
        <v>14N42-260</v>
      </c>
      <c r="W124" s="4"/>
      <c r="X124" s="8">
        <v>120</v>
      </c>
      <c r="Y124" s="9" t="s">
        <v>271</v>
      </c>
      <c r="Z124" s="9" t="s">
        <v>272</v>
      </c>
      <c r="AA124" s="10">
        <v>0.58165065100000002</v>
      </c>
      <c r="AB124" s="10">
        <v>140</v>
      </c>
      <c r="AC124" s="10">
        <v>3.7</v>
      </c>
      <c r="AD124" s="10">
        <v>50</v>
      </c>
      <c r="AE124" s="10">
        <v>7.4</v>
      </c>
      <c r="AF124" s="10">
        <v>7.2</v>
      </c>
      <c r="AG124" s="10">
        <v>6.74213562</v>
      </c>
      <c r="AH124" s="10">
        <v>20</v>
      </c>
      <c r="AI124" s="10">
        <v>15</v>
      </c>
      <c r="AJ124" s="10">
        <v>41</v>
      </c>
      <c r="AK124" s="10">
        <v>38</v>
      </c>
      <c r="AL124" s="10">
        <v>112</v>
      </c>
      <c r="AM124" s="11" t="s">
        <v>315</v>
      </c>
      <c r="AN124" s="21">
        <f t="shared" si="21"/>
        <v>38.257279298842853</v>
      </c>
      <c r="AO124" s="21">
        <f t="shared" si="22"/>
        <v>112.7582968808</v>
      </c>
      <c r="AQ124" s="14">
        <v>997</v>
      </c>
    </row>
    <row r="125" spans="1:43" ht="12" customHeight="1" x14ac:dyDescent="0.25">
      <c r="A125" s="14" t="s">
        <v>98</v>
      </c>
      <c r="B125" s="14">
        <v>260</v>
      </c>
      <c r="C125" s="14" t="s">
        <v>199</v>
      </c>
      <c r="D125" s="14" t="s">
        <v>55</v>
      </c>
      <c r="E125" s="14" t="s">
        <v>52</v>
      </c>
      <c r="F125" s="58">
        <v>77.278052832300006</v>
      </c>
      <c r="G125" s="13">
        <v>0.15685672135600001</v>
      </c>
      <c r="H125" s="13">
        <v>5.1027607917799997</v>
      </c>
      <c r="I125" s="58">
        <v>0</v>
      </c>
      <c r="J125" s="2"/>
      <c r="K125" s="7" t="s">
        <v>199</v>
      </c>
      <c r="L125" s="7" t="str">
        <f t="shared" si="12"/>
        <v>N</v>
      </c>
      <c r="M125" s="7" t="s">
        <v>216</v>
      </c>
      <c r="N125" s="7">
        <f t="shared" si="15"/>
        <v>0.3</v>
      </c>
      <c r="O125" s="15">
        <f t="shared" si="16"/>
        <v>77.278052832300006</v>
      </c>
      <c r="P125" s="7">
        <f t="shared" si="13"/>
        <v>3.7</v>
      </c>
      <c r="Q125" s="7">
        <v>50</v>
      </c>
      <c r="R125" s="7">
        <f t="shared" si="17"/>
        <v>0.3</v>
      </c>
      <c r="S125" s="63">
        <f t="shared" si="18"/>
        <v>5.1027607917799997</v>
      </c>
      <c r="T125" s="7">
        <f t="shared" si="19"/>
        <v>0.3</v>
      </c>
      <c r="U125" s="7">
        <f t="shared" si="20"/>
        <v>20</v>
      </c>
      <c r="V125" s="18" t="str">
        <f t="shared" si="14"/>
        <v>14N42-260</v>
      </c>
      <c r="W125" s="4"/>
      <c r="X125" s="8">
        <v>121</v>
      </c>
      <c r="Y125" s="9" t="s">
        <v>271</v>
      </c>
      <c r="Z125" s="9" t="s">
        <v>272</v>
      </c>
      <c r="AA125" s="10">
        <v>0.3</v>
      </c>
      <c r="AB125" s="10">
        <v>77.278000000000006</v>
      </c>
      <c r="AC125" s="10">
        <v>3.7</v>
      </c>
      <c r="AD125" s="10">
        <v>50</v>
      </c>
      <c r="AE125" s="10">
        <v>0.3</v>
      </c>
      <c r="AF125" s="10">
        <v>5.0999999999999996</v>
      </c>
      <c r="AG125" s="10">
        <v>0.3</v>
      </c>
      <c r="AH125" s="10">
        <v>20</v>
      </c>
      <c r="AI125" s="10">
        <v>25</v>
      </c>
      <c r="AJ125" s="10">
        <v>82</v>
      </c>
      <c r="AK125" s="10">
        <v>1</v>
      </c>
      <c r="AL125" s="10">
        <v>1</v>
      </c>
      <c r="AM125" s="11" t="s">
        <v>315</v>
      </c>
      <c r="AN125" s="21">
        <f t="shared" si="21"/>
        <v>1</v>
      </c>
      <c r="AO125" s="21">
        <f t="shared" si="22"/>
        <v>1</v>
      </c>
      <c r="AQ125" s="14">
        <v>1017</v>
      </c>
    </row>
    <row r="126" spans="1:43" ht="12" customHeight="1" x14ac:dyDescent="0.25">
      <c r="A126" s="14" t="s">
        <v>98</v>
      </c>
      <c r="B126" s="14">
        <v>260</v>
      </c>
      <c r="C126" s="14" t="s">
        <v>199</v>
      </c>
      <c r="D126" s="14" t="s">
        <v>55</v>
      </c>
      <c r="E126" s="14" t="s">
        <v>52</v>
      </c>
      <c r="F126" s="58">
        <v>134.16866039000001</v>
      </c>
      <c r="G126" s="13">
        <v>1.1232728087299999</v>
      </c>
      <c r="H126" s="13">
        <v>8.9623575210599995</v>
      </c>
      <c r="I126" s="58">
        <v>28.284271240199999</v>
      </c>
      <c r="J126" s="2"/>
      <c r="K126" s="7" t="s">
        <v>199</v>
      </c>
      <c r="L126" s="7" t="str">
        <f t="shared" si="12"/>
        <v>N</v>
      </c>
      <c r="M126" s="7" t="s">
        <v>216</v>
      </c>
      <c r="N126" s="7">
        <f t="shared" si="15"/>
        <v>1.1232728087299999</v>
      </c>
      <c r="O126" s="15">
        <f t="shared" si="16"/>
        <v>134.16866039000001</v>
      </c>
      <c r="P126" s="7">
        <f t="shared" si="13"/>
        <v>3.7</v>
      </c>
      <c r="Q126" s="7">
        <v>50</v>
      </c>
      <c r="R126" s="7">
        <f t="shared" si="17"/>
        <v>7.4</v>
      </c>
      <c r="S126" s="63">
        <f t="shared" si="18"/>
        <v>8.9623575210599995</v>
      </c>
      <c r="T126" s="7">
        <f t="shared" si="19"/>
        <v>20.8842712402</v>
      </c>
      <c r="U126" s="7">
        <f t="shared" si="20"/>
        <v>20</v>
      </c>
      <c r="V126" s="18" t="str">
        <f t="shared" si="14"/>
        <v>14N42-260</v>
      </c>
      <c r="W126" s="4"/>
      <c r="X126" s="8">
        <v>122</v>
      </c>
      <c r="Y126" s="9" t="s">
        <v>271</v>
      </c>
      <c r="Z126" s="9" t="s">
        <v>272</v>
      </c>
      <c r="AA126" s="10">
        <v>1.1232728089999999</v>
      </c>
      <c r="AB126" s="10">
        <v>134.16900000000001</v>
      </c>
      <c r="AC126" s="10">
        <v>3.7</v>
      </c>
      <c r="AD126" s="10">
        <v>50</v>
      </c>
      <c r="AE126" s="10">
        <v>7.4</v>
      </c>
      <c r="AF126" s="10">
        <v>9</v>
      </c>
      <c r="AG126" s="10">
        <v>20.88427124</v>
      </c>
      <c r="AH126" s="10">
        <v>20</v>
      </c>
      <c r="AI126" s="10">
        <v>8</v>
      </c>
      <c r="AJ126" s="10">
        <v>18</v>
      </c>
      <c r="AK126" s="10">
        <v>38</v>
      </c>
      <c r="AL126" s="10">
        <v>83</v>
      </c>
      <c r="AM126" s="11" t="s">
        <v>315</v>
      </c>
      <c r="AN126" s="21">
        <f t="shared" si="21"/>
        <v>38</v>
      </c>
      <c r="AO126" s="21">
        <f t="shared" si="22"/>
        <v>83</v>
      </c>
      <c r="AQ126" s="14">
        <v>1011</v>
      </c>
    </row>
    <row r="127" spans="1:43" ht="12" customHeight="1" x14ac:dyDescent="0.25">
      <c r="A127" s="14" t="s">
        <v>98</v>
      </c>
      <c r="B127" s="14">
        <v>260</v>
      </c>
      <c r="C127" s="14" t="s">
        <v>199</v>
      </c>
      <c r="D127" s="14" t="s">
        <v>55</v>
      </c>
      <c r="E127" s="14" t="s">
        <v>52</v>
      </c>
      <c r="F127" s="58">
        <v>83.488799549800007</v>
      </c>
      <c r="G127" s="13">
        <v>0.38073501082099998</v>
      </c>
      <c r="H127" s="13">
        <v>4.6940631866500002</v>
      </c>
      <c r="I127" s="58">
        <v>0</v>
      </c>
      <c r="J127" s="2"/>
      <c r="K127" s="7" t="s">
        <v>199</v>
      </c>
      <c r="L127" s="7" t="str">
        <f t="shared" si="12"/>
        <v>N</v>
      </c>
      <c r="M127" s="7" t="s">
        <v>216</v>
      </c>
      <c r="N127" s="7">
        <f t="shared" si="15"/>
        <v>0.38073501082099998</v>
      </c>
      <c r="O127" s="15">
        <f t="shared" si="16"/>
        <v>83.488799549800007</v>
      </c>
      <c r="P127" s="7">
        <f t="shared" si="13"/>
        <v>3.7</v>
      </c>
      <c r="Q127" s="7">
        <v>50</v>
      </c>
      <c r="R127" s="7">
        <f t="shared" si="17"/>
        <v>0.3</v>
      </c>
      <c r="S127" s="63">
        <f t="shared" si="18"/>
        <v>4.6940631866500002</v>
      </c>
      <c r="T127" s="7">
        <f t="shared" si="19"/>
        <v>0.3</v>
      </c>
      <c r="U127" s="7">
        <f t="shared" si="20"/>
        <v>20</v>
      </c>
      <c r="V127" s="18" t="str">
        <f t="shared" si="14"/>
        <v>14N42-260</v>
      </c>
      <c r="W127" s="4"/>
      <c r="X127" s="8">
        <v>123</v>
      </c>
      <c r="Y127" s="9" t="s">
        <v>271</v>
      </c>
      <c r="Z127" s="9" t="s">
        <v>272</v>
      </c>
      <c r="AA127" s="10">
        <v>0.38073501100000001</v>
      </c>
      <c r="AB127" s="10">
        <v>83.489000000000004</v>
      </c>
      <c r="AC127" s="10">
        <v>3.7</v>
      </c>
      <c r="AD127" s="10">
        <v>50</v>
      </c>
      <c r="AE127" s="10">
        <v>0.3</v>
      </c>
      <c r="AF127" s="10">
        <v>4.7</v>
      </c>
      <c r="AG127" s="10">
        <v>0.3</v>
      </c>
      <c r="AH127" s="10">
        <v>20</v>
      </c>
      <c r="AI127" s="10">
        <v>25</v>
      </c>
      <c r="AJ127" s="10">
        <v>82</v>
      </c>
      <c r="AK127" s="10">
        <v>1</v>
      </c>
      <c r="AL127" s="10">
        <v>1</v>
      </c>
      <c r="AM127" s="11" t="s">
        <v>315</v>
      </c>
      <c r="AN127" s="21">
        <f t="shared" si="21"/>
        <v>1</v>
      </c>
      <c r="AO127" s="21">
        <f t="shared" si="22"/>
        <v>1</v>
      </c>
      <c r="AQ127" s="14">
        <v>1006</v>
      </c>
    </row>
    <row r="128" spans="1:43" ht="12" customHeight="1" x14ac:dyDescent="0.25">
      <c r="A128" s="14" t="s">
        <v>98</v>
      </c>
      <c r="B128" s="14">
        <v>260</v>
      </c>
      <c r="C128" s="14" t="s">
        <v>199</v>
      </c>
      <c r="D128" s="14" t="s">
        <v>55</v>
      </c>
      <c r="E128" s="14" t="s">
        <v>52</v>
      </c>
      <c r="F128" s="58">
        <v>64.742668314100001</v>
      </c>
      <c r="G128" s="13">
        <v>0.15536267290299999</v>
      </c>
      <c r="H128" s="13">
        <v>2.8183228969599998</v>
      </c>
      <c r="I128" s="58">
        <v>0</v>
      </c>
      <c r="J128" s="2"/>
      <c r="K128" s="7" t="s">
        <v>199</v>
      </c>
      <c r="L128" s="7" t="str">
        <f t="shared" si="12"/>
        <v>N</v>
      </c>
      <c r="M128" s="7" t="s">
        <v>216</v>
      </c>
      <c r="N128" s="7">
        <f t="shared" si="15"/>
        <v>0.3</v>
      </c>
      <c r="O128" s="15">
        <f t="shared" si="16"/>
        <v>64.742668314100001</v>
      </c>
      <c r="P128" s="7">
        <f t="shared" si="13"/>
        <v>3.7</v>
      </c>
      <c r="Q128" s="7">
        <v>50</v>
      </c>
      <c r="R128" s="7">
        <f t="shared" si="17"/>
        <v>0.3</v>
      </c>
      <c r="S128" s="63">
        <f t="shared" si="18"/>
        <v>2.8183228969599998</v>
      </c>
      <c r="T128" s="7">
        <f t="shared" si="19"/>
        <v>0.3</v>
      </c>
      <c r="U128" s="7">
        <f t="shared" si="20"/>
        <v>20</v>
      </c>
      <c r="V128" s="18" t="str">
        <f t="shared" si="14"/>
        <v>14N42-260</v>
      </c>
      <c r="W128" s="4"/>
      <c r="X128" s="8">
        <v>124</v>
      </c>
      <c r="Y128" s="9" t="s">
        <v>271</v>
      </c>
      <c r="Z128" s="9" t="s">
        <v>272</v>
      </c>
      <c r="AA128" s="10">
        <v>0.3</v>
      </c>
      <c r="AB128" s="10">
        <v>64.742999999999995</v>
      </c>
      <c r="AC128" s="10">
        <v>3.7</v>
      </c>
      <c r="AD128" s="10">
        <v>50</v>
      </c>
      <c r="AE128" s="10">
        <v>0.3</v>
      </c>
      <c r="AF128" s="10">
        <v>2.8</v>
      </c>
      <c r="AG128" s="10">
        <v>0.3</v>
      </c>
      <c r="AH128" s="10">
        <v>20</v>
      </c>
      <c r="AI128" s="10">
        <v>25</v>
      </c>
      <c r="AJ128" s="10">
        <v>80</v>
      </c>
      <c r="AK128" s="10">
        <v>1</v>
      </c>
      <c r="AL128" s="10">
        <v>1</v>
      </c>
      <c r="AM128" s="11" t="s">
        <v>315</v>
      </c>
      <c r="AN128" s="21">
        <f t="shared" si="21"/>
        <v>1</v>
      </c>
      <c r="AO128" s="21">
        <f t="shared" si="22"/>
        <v>1</v>
      </c>
      <c r="AQ128" s="14">
        <v>1014</v>
      </c>
    </row>
    <row r="129" spans="1:43" ht="12" customHeight="1" x14ac:dyDescent="0.25">
      <c r="A129" s="14" t="s">
        <v>98</v>
      </c>
      <c r="B129" s="14">
        <v>260</v>
      </c>
      <c r="C129" s="14" t="s">
        <v>199</v>
      </c>
      <c r="D129" s="14" t="s">
        <v>55</v>
      </c>
      <c r="E129" s="14" t="s">
        <v>52</v>
      </c>
      <c r="F129" s="58">
        <v>37.711052674100003</v>
      </c>
      <c r="G129" s="13">
        <v>2.3057081898599998</v>
      </c>
      <c r="H129" s="13">
        <v>1.1752959489799999</v>
      </c>
      <c r="I129" s="58">
        <v>0</v>
      </c>
      <c r="J129" s="2"/>
      <c r="K129" s="7" t="s">
        <v>199</v>
      </c>
      <c r="L129" s="7" t="str">
        <f t="shared" si="12"/>
        <v>N</v>
      </c>
      <c r="M129" s="7" t="s">
        <v>216</v>
      </c>
      <c r="N129" s="7">
        <f t="shared" si="15"/>
        <v>2.3057081898599998</v>
      </c>
      <c r="O129" s="15">
        <f t="shared" si="16"/>
        <v>37.711052674100003</v>
      </c>
      <c r="P129" s="7">
        <f t="shared" si="13"/>
        <v>3.7</v>
      </c>
      <c r="Q129" s="7">
        <v>50</v>
      </c>
      <c r="R129" s="7">
        <f t="shared" si="17"/>
        <v>0.3</v>
      </c>
      <c r="S129" s="63">
        <f t="shared" si="18"/>
        <v>1.1752959489799999</v>
      </c>
      <c r="T129" s="7">
        <f t="shared" si="19"/>
        <v>0.3</v>
      </c>
      <c r="U129" s="7">
        <f t="shared" si="20"/>
        <v>20</v>
      </c>
      <c r="V129" s="18" t="str">
        <f t="shared" si="14"/>
        <v>14N42-260</v>
      </c>
      <c r="W129" s="4"/>
      <c r="X129" s="8">
        <v>125</v>
      </c>
      <c r="Y129" s="9" t="s">
        <v>271</v>
      </c>
      <c r="Z129" s="9" t="s">
        <v>272</v>
      </c>
      <c r="AA129" s="10">
        <v>2.3057081899999998</v>
      </c>
      <c r="AB129" s="10">
        <v>37.710999999999999</v>
      </c>
      <c r="AC129" s="10">
        <v>3.7</v>
      </c>
      <c r="AD129" s="10">
        <v>50</v>
      </c>
      <c r="AE129" s="10">
        <v>0.3</v>
      </c>
      <c r="AF129" s="10">
        <v>1.2</v>
      </c>
      <c r="AG129" s="10">
        <v>0.3</v>
      </c>
      <c r="AH129" s="10">
        <v>20</v>
      </c>
      <c r="AI129" s="10">
        <v>26</v>
      </c>
      <c r="AJ129" s="10">
        <v>76</v>
      </c>
      <c r="AK129" s="10">
        <v>17</v>
      </c>
      <c r="AL129" s="10">
        <v>14</v>
      </c>
      <c r="AM129" s="11" t="s">
        <v>315</v>
      </c>
      <c r="AN129" s="21">
        <f t="shared" si="21"/>
        <v>17</v>
      </c>
      <c r="AO129" s="21">
        <f t="shared" si="22"/>
        <v>14</v>
      </c>
      <c r="AQ129" s="14">
        <v>989</v>
      </c>
    </row>
    <row r="130" spans="1:43" ht="12" customHeight="1" x14ac:dyDescent="0.25">
      <c r="A130" s="14" t="s">
        <v>98</v>
      </c>
      <c r="B130" s="14">
        <v>260</v>
      </c>
      <c r="C130" s="14" t="s">
        <v>199</v>
      </c>
      <c r="D130" s="14" t="s">
        <v>55</v>
      </c>
      <c r="E130" s="14" t="s">
        <v>52</v>
      </c>
      <c r="F130" s="58">
        <v>82.400677702799996</v>
      </c>
      <c r="G130" s="13">
        <v>10.862835172600001</v>
      </c>
      <c r="H130" s="13">
        <v>33.534606933600003</v>
      </c>
      <c r="I130" s="58">
        <v>40</v>
      </c>
      <c r="J130" s="2"/>
      <c r="K130" s="7" t="s">
        <v>199</v>
      </c>
      <c r="L130" s="7" t="str">
        <f t="shared" si="12"/>
        <v>N</v>
      </c>
      <c r="M130" s="7" t="s">
        <v>216</v>
      </c>
      <c r="N130" s="7">
        <f t="shared" si="15"/>
        <v>10.862835172600001</v>
      </c>
      <c r="O130" s="15">
        <f t="shared" si="16"/>
        <v>82.400677702799996</v>
      </c>
      <c r="P130" s="7">
        <f t="shared" si="13"/>
        <v>3.7</v>
      </c>
      <c r="Q130" s="7">
        <v>50</v>
      </c>
      <c r="R130" s="7">
        <f t="shared" si="17"/>
        <v>7.4</v>
      </c>
      <c r="S130" s="63">
        <f t="shared" si="18"/>
        <v>33.534606933600003</v>
      </c>
      <c r="T130" s="7">
        <f t="shared" si="19"/>
        <v>32.6</v>
      </c>
      <c r="U130" s="7">
        <f t="shared" si="20"/>
        <v>20</v>
      </c>
      <c r="V130" s="18" t="str">
        <f t="shared" si="14"/>
        <v>14N42-260</v>
      </c>
      <c r="W130" s="4"/>
      <c r="X130" s="8">
        <v>126</v>
      </c>
      <c r="Y130" s="9" t="s">
        <v>271</v>
      </c>
      <c r="Z130" s="9" t="s">
        <v>272</v>
      </c>
      <c r="AA130" s="10">
        <v>10.86283517</v>
      </c>
      <c r="AB130" s="10">
        <v>82.400999999999996</v>
      </c>
      <c r="AC130" s="10">
        <v>3.7</v>
      </c>
      <c r="AD130" s="10">
        <v>50</v>
      </c>
      <c r="AE130" s="10">
        <v>7.4</v>
      </c>
      <c r="AF130" s="10">
        <v>33.5</v>
      </c>
      <c r="AG130" s="10">
        <v>32.6</v>
      </c>
      <c r="AH130" s="10">
        <v>20</v>
      </c>
      <c r="AI130" s="10">
        <v>9</v>
      </c>
      <c r="AJ130" s="10">
        <v>8</v>
      </c>
      <c r="AK130" s="10">
        <v>934</v>
      </c>
      <c r="AL130" s="10">
        <v>273</v>
      </c>
      <c r="AM130" s="11" t="s">
        <v>315</v>
      </c>
      <c r="AN130" s="21">
        <f t="shared" si="21"/>
        <v>934</v>
      </c>
      <c r="AO130" s="21">
        <f t="shared" si="22"/>
        <v>273</v>
      </c>
      <c r="AQ130" s="14">
        <v>992</v>
      </c>
    </row>
    <row r="131" spans="1:43" ht="12" customHeight="1" x14ac:dyDescent="0.25">
      <c r="A131" s="14" t="s">
        <v>98</v>
      </c>
      <c r="B131" s="14">
        <v>260</v>
      </c>
      <c r="C131" s="14" t="s">
        <v>199</v>
      </c>
      <c r="D131" s="14" t="s">
        <v>55</v>
      </c>
      <c r="E131" s="14" t="s">
        <v>52</v>
      </c>
      <c r="F131" s="58">
        <v>55.751820265500001</v>
      </c>
      <c r="G131" s="13">
        <v>0.64131350024699996</v>
      </c>
      <c r="H131" s="13">
        <v>2.8183228969599998</v>
      </c>
      <c r="I131" s="58">
        <v>0</v>
      </c>
      <c r="J131" s="2"/>
      <c r="K131" s="7" t="s">
        <v>199</v>
      </c>
      <c r="L131" s="7" t="str">
        <f t="shared" si="12"/>
        <v>N</v>
      </c>
      <c r="M131" s="7" t="s">
        <v>216</v>
      </c>
      <c r="N131" s="7">
        <f t="shared" si="15"/>
        <v>0.64131350024699996</v>
      </c>
      <c r="O131" s="15">
        <f t="shared" si="16"/>
        <v>55.751820265500001</v>
      </c>
      <c r="P131" s="7">
        <f t="shared" si="13"/>
        <v>3.7</v>
      </c>
      <c r="Q131" s="7">
        <v>50</v>
      </c>
      <c r="R131" s="7">
        <f t="shared" si="17"/>
        <v>0.3</v>
      </c>
      <c r="S131" s="63">
        <f t="shared" si="18"/>
        <v>2.8183228969599998</v>
      </c>
      <c r="T131" s="7">
        <f t="shared" si="19"/>
        <v>0.3</v>
      </c>
      <c r="U131" s="7">
        <f t="shared" si="20"/>
        <v>20</v>
      </c>
      <c r="V131" s="18" t="str">
        <f t="shared" si="14"/>
        <v>14N42-260</v>
      </c>
      <c r="W131" s="4"/>
      <c r="X131" s="8">
        <v>127</v>
      </c>
      <c r="Y131" s="9" t="s">
        <v>271</v>
      </c>
      <c r="Z131" s="9" t="s">
        <v>272</v>
      </c>
      <c r="AA131" s="10">
        <v>0.64131349999999998</v>
      </c>
      <c r="AB131" s="10">
        <v>55.752000000000002</v>
      </c>
      <c r="AC131" s="10">
        <v>3.7</v>
      </c>
      <c r="AD131" s="10">
        <v>50</v>
      </c>
      <c r="AE131" s="10">
        <v>0.3</v>
      </c>
      <c r="AF131" s="10">
        <v>2.8</v>
      </c>
      <c r="AG131" s="10">
        <v>0.3</v>
      </c>
      <c r="AH131" s="10">
        <v>20</v>
      </c>
      <c r="AI131" s="10">
        <v>26</v>
      </c>
      <c r="AJ131" s="10">
        <v>80</v>
      </c>
      <c r="AK131" s="10">
        <v>18</v>
      </c>
      <c r="AL131" s="10">
        <v>18</v>
      </c>
      <c r="AM131" s="11" t="s">
        <v>315</v>
      </c>
      <c r="AN131" s="21">
        <f t="shared" si="21"/>
        <v>18</v>
      </c>
      <c r="AO131" s="21">
        <f t="shared" si="22"/>
        <v>18</v>
      </c>
      <c r="AQ131" s="14">
        <v>1015</v>
      </c>
    </row>
    <row r="132" spans="1:43" ht="12" customHeight="1" x14ac:dyDescent="0.25">
      <c r="A132" s="14" t="s">
        <v>98</v>
      </c>
      <c r="B132" s="14">
        <v>260</v>
      </c>
      <c r="C132" s="14" t="s">
        <v>199</v>
      </c>
      <c r="D132" s="14" t="s">
        <v>55</v>
      </c>
      <c r="E132" s="14" t="s">
        <v>52</v>
      </c>
      <c r="F132" s="58">
        <v>106.897439385</v>
      </c>
      <c r="G132" s="13">
        <v>2.22678018645E-2</v>
      </c>
      <c r="H132" s="13">
        <v>8.9623575210599995</v>
      </c>
      <c r="I132" s="58">
        <v>28.284271240199999</v>
      </c>
      <c r="J132" s="2"/>
      <c r="K132" s="7" t="s">
        <v>199</v>
      </c>
      <c r="L132" s="7" t="str">
        <f t="shared" si="12"/>
        <v>N</v>
      </c>
      <c r="M132" s="7" t="s">
        <v>216</v>
      </c>
      <c r="N132" s="7">
        <f t="shared" si="15"/>
        <v>0.3</v>
      </c>
      <c r="O132" s="15">
        <f t="shared" si="16"/>
        <v>106.897439385</v>
      </c>
      <c r="P132" s="7">
        <f t="shared" si="13"/>
        <v>3.7</v>
      </c>
      <c r="Q132" s="7">
        <v>50</v>
      </c>
      <c r="R132" s="7">
        <f t="shared" si="17"/>
        <v>7.4</v>
      </c>
      <c r="S132" s="63">
        <f t="shared" si="18"/>
        <v>8.9623575210599995</v>
      </c>
      <c r="T132" s="7">
        <f t="shared" si="19"/>
        <v>20.8842712402</v>
      </c>
      <c r="U132" s="7">
        <f t="shared" si="20"/>
        <v>20</v>
      </c>
      <c r="V132" s="18" t="str">
        <f t="shared" si="14"/>
        <v>14N42-260</v>
      </c>
      <c r="W132" s="4"/>
      <c r="X132" s="8">
        <v>128</v>
      </c>
      <c r="Y132" s="9" t="s">
        <v>271</v>
      </c>
      <c r="Z132" s="9" t="s">
        <v>272</v>
      </c>
      <c r="AA132" s="10">
        <v>0.3</v>
      </c>
      <c r="AB132" s="10">
        <v>106.89700000000001</v>
      </c>
      <c r="AC132" s="10">
        <v>3.7</v>
      </c>
      <c r="AD132" s="10">
        <v>50</v>
      </c>
      <c r="AE132" s="10">
        <v>7.4</v>
      </c>
      <c r="AF132" s="10">
        <v>9</v>
      </c>
      <c r="AG132" s="10">
        <v>20.88427124</v>
      </c>
      <c r="AH132" s="10">
        <v>20</v>
      </c>
      <c r="AI132" s="10">
        <v>6</v>
      </c>
      <c r="AJ132" s="10">
        <v>13</v>
      </c>
      <c r="AK132" s="10">
        <v>33</v>
      </c>
      <c r="AL132" s="10">
        <v>26</v>
      </c>
      <c r="AM132" s="11" t="s">
        <v>315</v>
      </c>
      <c r="AN132" s="21">
        <f t="shared" si="21"/>
        <v>33</v>
      </c>
      <c r="AO132" s="21">
        <f t="shared" si="22"/>
        <v>26</v>
      </c>
      <c r="AQ132" s="14">
        <v>1012</v>
      </c>
    </row>
    <row r="133" spans="1:43" ht="12" customHeight="1" x14ac:dyDescent="0.25">
      <c r="A133" s="14" t="s">
        <v>98</v>
      </c>
      <c r="B133" s="14">
        <v>260</v>
      </c>
      <c r="C133" s="14" t="s">
        <v>199</v>
      </c>
      <c r="D133" s="14" t="s">
        <v>55</v>
      </c>
      <c r="E133" s="14" t="s">
        <v>52</v>
      </c>
      <c r="F133" s="58">
        <v>79.705280822000006</v>
      </c>
      <c r="G133" s="13">
        <v>1.0997852349899999</v>
      </c>
      <c r="H133" s="13">
        <v>4.95929479599</v>
      </c>
      <c r="I133" s="58">
        <v>10</v>
      </c>
      <c r="J133" s="2"/>
      <c r="K133" s="7" t="s">
        <v>199</v>
      </c>
      <c r="L133" s="7" t="str">
        <f t="shared" ref="L133:L196" si="23">IF(E133="AC - Asphalt","P",IF(E133="BST - bituminous surface","P",IF(E133="P - paved","P","N")))</f>
        <v>N</v>
      </c>
      <c r="M133" s="7" t="s">
        <v>216</v>
      </c>
      <c r="N133" s="7">
        <f t="shared" si="15"/>
        <v>1.0997852349899999</v>
      </c>
      <c r="O133" s="15">
        <f t="shared" si="16"/>
        <v>79.705280822000006</v>
      </c>
      <c r="P133" s="7">
        <f t="shared" ref="P133:P196" si="24">IF(D133="0 - not maintained",3.7,IF(D133="1 - Basic custodial care (closed)",3.7,IF(D133="2 - High clearance vehicles",3.7,IF(D133="3 - Suitable for passenger cars",5.5,IF(D133="4 - Moderate degree of user comfort",7.3,7.3)))))</f>
        <v>3.7</v>
      </c>
      <c r="Q133" s="7">
        <v>50</v>
      </c>
      <c r="R133" s="7">
        <f t="shared" si="17"/>
        <v>7.4</v>
      </c>
      <c r="S133" s="63">
        <f t="shared" si="18"/>
        <v>4.95929479599</v>
      </c>
      <c r="T133" s="7">
        <f t="shared" si="19"/>
        <v>2.5999999999999996</v>
      </c>
      <c r="U133" s="7">
        <f t="shared" si="20"/>
        <v>20</v>
      </c>
      <c r="V133" s="18" t="str">
        <f t="shared" ref="V133:V196" si="25">A133&amp;"-"&amp;B133</f>
        <v>14N42-260</v>
      </c>
      <c r="W133" s="4"/>
      <c r="X133" s="8">
        <v>129</v>
      </c>
      <c r="Y133" s="9" t="s">
        <v>271</v>
      </c>
      <c r="Z133" s="9" t="s">
        <v>272</v>
      </c>
      <c r="AA133" s="10">
        <v>1.0997852349999999</v>
      </c>
      <c r="AB133" s="10">
        <v>79.704999999999998</v>
      </c>
      <c r="AC133" s="10">
        <v>3.7</v>
      </c>
      <c r="AD133" s="10">
        <v>50</v>
      </c>
      <c r="AE133" s="10">
        <v>7.4</v>
      </c>
      <c r="AF133" s="10">
        <v>5</v>
      </c>
      <c r="AG133" s="10">
        <v>2.6</v>
      </c>
      <c r="AH133" s="10">
        <v>20</v>
      </c>
      <c r="AI133" s="10">
        <v>17</v>
      </c>
      <c r="AJ133" s="10">
        <v>41</v>
      </c>
      <c r="AK133" s="10">
        <v>24</v>
      </c>
      <c r="AL133" s="10">
        <v>57</v>
      </c>
      <c r="AM133" s="11" t="s">
        <v>315</v>
      </c>
      <c r="AN133" s="21">
        <f t="shared" si="21"/>
        <v>24</v>
      </c>
      <c r="AO133" s="21">
        <f t="shared" si="22"/>
        <v>57</v>
      </c>
      <c r="AQ133" s="14">
        <v>1013</v>
      </c>
    </row>
    <row r="134" spans="1:43" ht="12" customHeight="1" x14ac:dyDescent="0.25">
      <c r="A134" s="14" t="s">
        <v>98</v>
      </c>
      <c r="B134" s="14">
        <v>260</v>
      </c>
      <c r="C134" s="14" t="s">
        <v>199</v>
      </c>
      <c r="D134" s="14" t="s">
        <v>55</v>
      </c>
      <c r="E134" s="14" t="s">
        <v>52</v>
      </c>
      <c r="F134" s="58">
        <v>95.619569595100003</v>
      </c>
      <c r="G134" s="13">
        <v>0.73533587631099995</v>
      </c>
      <c r="H134" s="13">
        <v>5.5211973190299997</v>
      </c>
      <c r="I134" s="58">
        <v>52.4264068604</v>
      </c>
      <c r="J134" s="2"/>
      <c r="K134" s="7" t="s">
        <v>199</v>
      </c>
      <c r="L134" s="7" t="str">
        <f t="shared" si="23"/>
        <v>N</v>
      </c>
      <c r="M134" s="7" t="s">
        <v>216</v>
      </c>
      <c r="N134" s="7">
        <f t="shared" ref="N134:N197" si="26">IF(G134&lt;0.3,0.3,G134)</f>
        <v>0.73533587631099995</v>
      </c>
      <c r="O134" s="15">
        <f t="shared" ref="O134:O197" si="27">IF(F134&gt;140,140,F134)</f>
        <v>95.619569595100003</v>
      </c>
      <c r="P134" s="7">
        <f t="shared" si="24"/>
        <v>3.7</v>
      </c>
      <c r="Q134" s="7">
        <v>50</v>
      </c>
      <c r="R134" s="7">
        <f t="shared" ref="R134:R197" si="28">IF(I134&lt;0.3,0.3,(IF((I134-0.3)&lt;P134*2,(I134-0.3),P134*2)))</f>
        <v>7.4</v>
      </c>
      <c r="S134" s="63">
        <f t="shared" ref="S134:S197" si="29">H134</f>
        <v>5.5211973190299997</v>
      </c>
      <c r="T134" s="7">
        <f t="shared" ref="T134:T197" si="30">IF((I134-R134)&lt;0.3,0.3,IF(I134&gt;300,300,I134-R134))</f>
        <v>45.026406860400002</v>
      </c>
      <c r="U134" s="7">
        <f t="shared" ref="U134:U197" si="31">IF(L134="g",50,20)</f>
        <v>20</v>
      </c>
      <c r="V134" s="18" t="str">
        <f t="shared" si="25"/>
        <v>14N42-260</v>
      </c>
      <c r="W134" s="4"/>
      <c r="X134" s="8">
        <v>130</v>
      </c>
      <c r="Y134" s="9" t="s">
        <v>271</v>
      </c>
      <c r="Z134" s="9" t="s">
        <v>272</v>
      </c>
      <c r="AA134" s="10">
        <v>0.73533587600000005</v>
      </c>
      <c r="AB134" s="10">
        <v>95.62</v>
      </c>
      <c r="AC134" s="10">
        <v>3.7</v>
      </c>
      <c r="AD134" s="10">
        <v>50</v>
      </c>
      <c r="AE134" s="10">
        <v>7.4</v>
      </c>
      <c r="AF134" s="10">
        <v>5.5</v>
      </c>
      <c r="AG134" s="10">
        <v>45.026406860000002</v>
      </c>
      <c r="AH134" s="10">
        <v>20</v>
      </c>
      <c r="AI134" s="10">
        <v>2</v>
      </c>
      <c r="AJ134" s="10">
        <v>3</v>
      </c>
      <c r="AK134" s="10">
        <v>29</v>
      </c>
      <c r="AL134" s="10">
        <v>13</v>
      </c>
      <c r="AM134" s="11" t="s">
        <v>315</v>
      </c>
      <c r="AN134" s="21">
        <f t="shared" ref="AN134:AN160" si="32">F134/O134*AK134</f>
        <v>29</v>
      </c>
      <c r="AO134" s="21">
        <f t="shared" ref="AO134:AO197" si="33">F134/O134*AL134</f>
        <v>13</v>
      </c>
      <c r="AQ134" s="14">
        <v>1002</v>
      </c>
    </row>
    <row r="135" spans="1:43" ht="12" customHeight="1" x14ac:dyDescent="0.25">
      <c r="A135" s="14" t="s">
        <v>98</v>
      </c>
      <c r="B135" s="14">
        <v>260</v>
      </c>
      <c r="C135" s="14" t="s">
        <v>199</v>
      </c>
      <c r="D135" s="14" t="s">
        <v>55</v>
      </c>
      <c r="E135" s="14" t="s">
        <v>52</v>
      </c>
      <c r="F135" s="58">
        <v>72.740960487999999</v>
      </c>
      <c r="G135" s="13">
        <v>0.17033232606199999</v>
      </c>
      <c r="H135" s="13">
        <v>8.9758529663100006</v>
      </c>
      <c r="I135" s="58">
        <v>0</v>
      </c>
      <c r="J135" s="2"/>
      <c r="K135" s="7" t="s">
        <v>199</v>
      </c>
      <c r="L135" s="7" t="str">
        <f t="shared" si="23"/>
        <v>N</v>
      </c>
      <c r="M135" s="7" t="s">
        <v>216</v>
      </c>
      <c r="N135" s="7">
        <f t="shared" si="26"/>
        <v>0.3</v>
      </c>
      <c r="O135" s="15">
        <f t="shared" si="27"/>
        <v>72.740960487999999</v>
      </c>
      <c r="P135" s="7">
        <f t="shared" si="24"/>
        <v>3.7</v>
      </c>
      <c r="Q135" s="7">
        <v>50</v>
      </c>
      <c r="R135" s="7">
        <f t="shared" si="28"/>
        <v>0.3</v>
      </c>
      <c r="S135" s="63">
        <f t="shared" si="29"/>
        <v>8.9758529663100006</v>
      </c>
      <c r="T135" s="7">
        <f t="shared" si="30"/>
        <v>0.3</v>
      </c>
      <c r="U135" s="7">
        <f t="shared" si="31"/>
        <v>20</v>
      </c>
      <c r="V135" s="18" t="str">
        <f t="shared" si="25"/>
        <v>14N42-260</v>
      </c>
      <c r="W135" s="4"/>
      <c r="X135" s="8">
        <v>131</v>
      </c>
      <c r="Y135" s="9" t="s">
        <v>271</v>
      </c>
      <c r="Z135" s="9" t="s">
        <v>272</v>
      </c>
      <c r="AA135" s="10">
        <v>0.3</v>
      </c>
      <c r="AB135" s="10">
        <v>72.741</v>
      </c>
      <c r="AC135" s="10">
        <v>3.7</v>
      </c>
      <c r="AD135" s="10">
        <v>50</v>
      </c>
      <c r="AE135" s="10">
        <v>0.3</v>
      </c>
      <c r="AF135" s="10">
        <v>9</v>
      </c>
      <c r="AG135" s="10">
        <v>0.3</v>
      </c>
      <c r="AH135" s="10">
        <v>20</v>
      </c>
      <c r="AI135" s="10">
        <v>25</v>
      </c>
      <c r="AJ135" s="10">
        <v>81</v>
      </c>
      <c r="AK135" s="10">
        <v>1</v>
      </c>
      <c r="AL135" s="10">
        <v>1</v>
      </c>
      <c r="AM135" s="11" t="s">
        <v>315</v>
      </c>
      <c r="AN135" s="21">
        <f t="shared" si="32"/>
        <v>1</v>
      </c>
      <c r="AO135" s="21">
        <f t="shared" si="33"/>
        <v>1</v>
      </c>
      <c r="AQ135" s="14">
        <v>1016</v>
      </c>
    </row>
    <row r="136" spans="1:43" ht="12" customHeight="1" x14ac:dyDescent="0.25">
      <c r="A136" s="14" t="s">
        <v>98</v>
      </c>
      <c r="B136" s="14">
        <v>260</v>
      </c>
      <c r="C136" s="14" t="s">
        <v>199</v>
      </c>
      <c r="D136" s="14" t="s">
        <v>55</v>
      </c>
      <c r="E136" s="14" t="s">
        <v>52</v>
      </c>
      <c r="F136" s="58">
        <v>122.966902499</v>
      </c>
      <c r="G136" s="13">
        <v>0.81888539071900002</v>
      </c>
      <c r="H136" s="13">
        <v>8.1498775482199992</v>
      </c>
      <c r="I136" s="58">
        <v>42.4264068604</v>
      </c>
      <c r="J136" s="2"/>
      <c r="K136" s="7" t="s">
        <v>199</v>
      </c>
      <c r="L136" s="7" t="str">
        <f t="shared" si="23"/>
        <v>N</v>
      </c>
      <c r="M136" s="7" t="s">
        <v>216</v>
      </c>
      <c r="N136" s="7">
        <f t="shared" si="26"/>
        <v>0.81888539071900002</v>
      </c>
      <c r="O136" s="15">
        <f t="shared" si="27"/>
        <v>122.966902499</v>
      </c>
      <c r="P136" s="7">
        <f t="shared" si="24"/>
        <v>3.7</v>
      </c>
      <c r="Q136" s="7">
        <v>50</v>
      </c>
      <c r="R136" s="7">
        <f t="shared" si="28"/>
        <v>7.4</v>
      </c>
      <c r="S136" s="63">
        <f t="shared" si="29"/>
        <v>8.1498775482199992</v>
      </c>
      <c r="T136" s="7">
        <f t="shared" si="30"/>
        <v>35.026406860400002</v>
      </c>
      <c r="U136" s="7">
        <f t="shared" si="31"/>
        <v>20</v>
      </c>
      <c r="V136" s="18" t="str">
        <f t="shared" si="25"/>
        <v>14N42-260</v>
      </c>
      <c r="W136" s="4"/>
      <c r="X136" s="8">
        <v>132</v>
      </c>
      <c r="Y136" s="9" t="s">
        <v>271</v>
      </c>
      <c r="Z136" s="9" t="s">
        <v>272</v>
      </c>
      <c r="AA136" s="10">
        <v>0.81888539100000002</v>
      </c>
      <c r="AB136" s="10">
        <v>122.967</v>
      </c>
      <c r="AC136" s="10">
        <v>3.7</v>
      </c>
      <c r="AD136" s="10">
        <v>50</v>
      </c>
      <c r="AE136" s="10">
        <v>7.4</v>
      </c>
      <c r="AF136" s="10">
        <v>8.1</v>
      </c>
      <c r="AG136" s="10">
        <v>35.026406860000002</v>
      </c>
      <c r="AH136" s="10">
        <v>20</v>
      </c>
      <c r="AI136" s="10">
        <v>4</v>
      </c>
      <c r="AJ136" s="10">
        <v>8</v>
      </c>
      <c r="AK136" s="10">
        <v>35</v>
      </c>
      <c r="AL136" s="10">
        <v>41</v>
      </c>
      <c r="AM136" s="11" t="s">
        <v>315</v>
      </c>
      <c r="AN136" s="21">
        <f t="shared" si="32"/>
        <v>35</v>
      </c>
      <c r="AO136" s="21">
        <f t="shared" si="33"/>
        <v>41</v>
      </c>
      <c r="AQ136" s="14">
        <v>1001</v>
      </c>
    </row>
    <row r="137" spans="1:43" ht="12" customHeight="1" x14ac:dyDescent="0.25">
      <c r="A137" s="14" t="s">
        <v>98</v>
      </c>
      <c r="B137" s="14">
        <v>260</v>
      </c>
      <c r="C137" s="14" t="s">
        <v>199</v>
      </c>
      <c r="D137" s="14" t="s">
        <v>55</v>
      </c>
      <c r="E137" s="14" t="s">
        <v>52</v>
      </c>
      <c r="F137" s="58">
        <v>66.930155327199998</v>
      </c>
      <c r="G137" s="13">
        <v>1.7025604593999999</v>
      </c>
      <c r="H137" s="13">
        <v>7.1890444755600003</v>
      </c>
      <c r="I137" s="58">
        <v>14.142135620099999</v>
      </c>
      <c r="J137" s="2"/>
      <c r="K137" s="7" t="s">
        <v>199</v>
      </c>
      <c r="L137" s="7" t="str">
        <f t="shared" si="23"/>
        <v>N</v>
      </c>
      <c r="M137" s="7" t="s">
        <v>216</v>
      </c>
      <c r="N137" s="7">
        <f t="shared" si="26"/>
        <v>1.7025604593999999</v>
      </c>
      <c r="O137" s="15">
        <f t="shared" si="27"/>
        <v>66.930155327199998</v>
      </c>
      <c r="P137" s="7">
        <f t="shared" si="24"/>
        <v>3.7</v>
      </c>
      <c r="Q137" s="7">
        <v>50</v>
      </c>
      <c r="R137" s="7">
        <f t="shared" si="28"/>
        <v>7.4</v>
      </c>
      <c r="S137" s="63">
        <f t="shared" si="29"/>
        <v>7.1890444755600003</v>
      </c>
      <c r="T137" s="7">
        <f t="shared" si="30"/>
        <v>6.7421356200999991</v>
      </c>
      <c r="U137" s="7">
        <f t="shared" si="31"/>
        <v>20</v>
      </c>
      <c r="V137" s="18" t="str">
        <f t="shared" si="25"/>
        <v>14N42-260</v>
      </c>
      <c r="W137" s="4"/>
      <c r="X137" s="8">
        <v>133</v>
      </c>
      <c r="Y137" s="9" t="s">
        <v>271</v>
      </c>
      <c r="Z137" s="9" t="s">
        <v>272</v>
      </c>
      <c r="AA137" s="10">
        <v>1.7025604590000001</v>
      </c>
      <c r="AB137" s="10">
        <v>66.930000000000007</v>
      </c>
      <c r="AC137" s="10">
        <v>3.7</v>
      </c>
      <c r="AD137" s="10">
        <v>50</v>
      </c>
      <c r="AE137" s="10">
        <v>7.4</v>
      </c>
      <c r="AF137" s="10">
        <v>7.2</v>
      </c>
      <c r="AG137" s="10">
        <v>6.74213562</v>
      </c>
      <c r="AH137" s="10">
        <v>20</v>
      </c>
      <c r="AI137" s="10">
        <v>11</v>
      </c>
      <c r="AJ137" s="10">
        <v>23</v>
      </c>
      <c r="AK137" s="10">
        <v>40</v>
      </c>
      <c r="AL137" s="10">
        <v>52</v>
      </c>
      <c r="AM137" s="11" t="s">
        <v>315</v>
      </c>
      <c r="AN137" s="21">
        <f t="shared" si="32"/>
        <v>40</v>
      </c>
      <c r="AO137" s="21">
        <f t="shared" si="33"/>
        <v>52</v>
      </c>
      <c r="AQ137" s="14">
        <v>996</v>
      </c>
    </row>
    <row r="138" spans="1:43" ht="12" customHeight="1" x14ac:dyDescent="0.25">
      <c r="A138" s="14" t="s">
        <v>98</v>
      </c>
      <c r="B138" s="14">
        <v>260</v>
      </c>
      <c r="C138" s="14" t="s">
        <v>199</v>
      </c>
      <c r="D138" s="14" t="s">
        <v>55</v>
      </c>
      <c r="E138" s="14" t="s">
        <v>52</v>
      </c>
      <c r="F138" s="58">
        <v>102.588227303</v>
      </c>
      <c r="G138" s="13">
        <v>4.4478673624800003</v>
      </c>
      <c r="H138" s="13">
        <v>23.7323856354</v>
      </c>
      <c r="I138" s="58">
        <v>0</v>
      </c>
      <c r="J138" s="2"/>
      <c r="K138" s="7" t="s">
        <v>199</v>
      </c>
      <c r="L138" s="7" t="str">
        <f t="shared" si="23"/>
        <v>N</v>
      </c>
      <c r="M138" s="7" t="s">
        <v>216</v>
      </c>
      <c r="N138" s="7">
        <f t="shared" si="26"/>
        <v>4.4478673624800003</v>
      </c>
      <c r="O138" s="15">
        <f t="shared" si="27"/>
        <v>102.588227303</v>
      </c>
      <c r="P138" s="7">
        <f t="shared" si="24"/>
        <v>3.7</v>
      </c>
      <c r="Q138" s="7">
        <v>50</v>
      </c>
      <c r="R138" s="7">
        <f t="shared" si="28"/>
        <v>0.3</v>
      </c>
      <c r="S138" s="63">
        <f t="shared" si="29"/>
        <v>23.7323856354</v>
      </c>
      <c r="T138" s="7">
        <f t="shared" si="30"/>
        <v>0.3</v>
      </c>
      <c r="U138" s="7">
        <f t="shared" si="31"/>
        <v>20</v>
      </c>
      <c r="V138" s="18" t="str">
        <f t="shared" si="25"/>
        <v>14N42-260</v>
      </c>
      <c r="W138" s="4"/>
      <c r="X138" s="8">
        <v>134</v>
      </c>
      <c r="Y138" s="9" t="s">
        <v>271</v>
      </c>
      <c r="Z138" s="9" t="s">
        <v>272</v>
      </c>
      <c r="AA138" s="10">
        <v>4.4478673620000002</v>
      </c>
      <c r="AB138" s="10">
        <v>102.58799999999999</v>
      </c>
      <c r="AC138" s="10">
        <v>3.7</v>
      </c>
      <c r="AD138" s="10">
        <v>50</v>
      </c>
      <c r="AE138" s="10">
        <v>0.3</v>
      </c>
      <c r="AF138" s="10">
        <v>23.7</v>
      </c>
      <c r="AG138" s="10">
        <v>0.3</v>
      </c>
      <c r="AH138" s="10">
        <v>20</v>
      </c>
      <c r="AI138" s="10">
        <v>27</v>
      </c>
      <c r="AJ138" s="10">
        <v>85</v>
      </c>
      <c r="AK138" s="10">
        <v>286</v>
      </c>
      <c r="AL138" s="10">
        <v>287</v>
      </c>
      <c r="AM138" s="11" t="s">
        <v>315</v>
      </c>
      <c r="AN138" s="21">
        <f t="shared" si="32"/>
        <v>286</v>
      </c>
      <c r="AO138" s="21">
        <f t="shared" si="33"/>
        <v>287</v>
      </c>
      <c r="AQ138" s="14">
        <v>990</v>
      </c>
    </row>
    <row r="139" spans="1:43" ht="12" customHeight="1" x14ac:dyDescent="0.25">
      <c r="A139" s="14" t="s">
        <v>98</v>
      </c>
      <c r="B139" s="14">
        <v>260</v>
      </c>
      <c r="C139" s="14" t="s">
        <v>199</v>
      </c>
      <c r="D139" s="14" t="s">
        <v>55</v>
      </c>
      <c r="E139" s="14" t="s">
        <v>52</v>
      </c>
      <c r="F139" s="58">
        <v>312.930394455</v>
      </c>
      <c r="G139" s="13">
        <v>1.5220443729299999</v>
      </c>
      <c r="H139" s="13">
        <v>2.7931118011499998</v>
      </c>
      <c r="I139" s="58">
        <v>116.56854248</v>
      </c>
      <c r="J139" s="2"/>
      <c r="K139" s="7" t="s">
        <v>199</v>
      </c>
      <c r="L139" s="7" t="str">
        <f t="shared" si="23"/>
        <v>N</v>
      </c>
      <c r="M139" s="7" t="s">
        <v>216</v>
      </c>
      <c r="N139" s="7">
        <f t="shared" si="26"/>
        <v>1.5220443729299999</v>
      </c>
      <c r="O139" s="15">
        <f t="shared" si="27"/>
        <v>140</v>
      </c>
      <c r="P139" s="7">
        <f t="shared" si="24"/>
        <v>3.7</v>
      </c>
      <c r="Q139" s="7">
        <v>50</v>
      </c>
      <c r="R139" s="7">
        <f t="shared" si="28"/>
        <v>7.4</v>
      </c>
      <c r="S139" s="63">
        <f t="shared" si="29"/>
        <v>2.7931118011499998</v>
      </c>
      <c r="T139" s="7">
        <f t="shared" si="30"/>
        <v>109.16854248</v>
      </c>
      <c r="U139" s="7">
        <f t="shared" si="31"/>
        <v>20</v>
      </c>
      <c r="V139" s="18" t="str">
        <f t="shared" si="25"/>
        <v>14N42-260</v>
      </c>
      <c r="W139" s="4"/>
      <c r="X139" s="8">
        <v>135</v>
      </c>
      <c r="Y139" s="9" t="s">
        <v>271</v>
      </c>
      <c r="Z139" s="9" t="s">
        <v>272</v>
      </c>
      <c r="AA139" s="10">
        <v>1.522044373</v>
      </c>
      <c r="AB139" s="10">
        <v>140</v>
      </c>
      <c r="AC139" s="10">
        <v>3.7</v>
      </c>
      <c r="AD139" s="10">
        <v>50</v>
      </c>
      <c r="AE139" s="10">
        <v>7.4</v>
      </c>
      <c r="AF139" s="10">
        <v>2.8</v>
      </c>
      <c r="AG139" s="10">
        <v>109.1685425</v>
      </c>
      <c r="AH139" s="10">
        <v>20</v>
      </c>
      <c r="AI139" s="10">
        <v>1</v>
      </c>
      <c r="AJ139" s="10">
        <v>1</v>
      </c>
      <c r="AK139" s="10">
        <v>115</v>
      </c>
      <c r="AL139" s="10">
        <v>3</v>
      </c>
      <c r="AM139" s="11" t="s">
        <v>315</v>
      </c>
      <c r="AN139" s="21">
        <f t="shared" si="32"/>
        <v>257.04996687375001</v>
      </c>
      <c r="AO139" s="21">
        <f t="shared" si="33"/>
        <v>6.7056513097500003</v>
      </c>
      <c r="AQ139" s="14">
        <v>1005</v>
      </c>
    </row>
    <row r="140" spans="1:43" ht="12" customHeight="1" x14ac:dyDescent="0.25">
      <c r="A140" s="14" t="s">
        <v>98</v>
      </c>
      <c r="B140" s="14">
        <v>260</v>
      </c>
      <c r="C140" s="14" t="s">
        <v>199</v>
      </c>
      <c r="D140" s="14" t="s">
        <v>55</v>
      </c>
      <c r="E140" s="14" t="s">
        <v>52</v>
      </c>
      <c r="F140" s="58">
        <v>92.650027093099993</v>
      </c>
      <c r="G140" s="13">
        <v>1.0188553091699999</v>
      </c>
      <c r="H140" s="13">
        <v>2.12045645714</v>
      </c>
      <c r="I140" s="58">
        <v>0</v>
      </c>
      <c r="J140" s="2"/>
      <c r="K140" s="7" t="s">
        <v>199</v>
      </c>
      <c r="L140" s="7" t="str">
        <f t="shared" si="23"/>
        <v>N</v>
      </c>
      <c r="M140" s="7" t="s">
        <v>216</v>
      </c>
      <c r="N140" s="7">
        <f t="shared" si="26"/>
        <v>1.0188553091699999</v>
      </c>
      <c r="O140" s="15">
        <f t="shared" si="27"/>
        <v>92.650027093099993</v>
      </c>
      <c r="P140" s="7">
        <f t="shared" si="24"/>
        <v>3.7</v>
      </c>
      <c r="Q140" s="7">
        <v>50</v>
      </c>
      <c r="R140" s="7">
        <f t="shared" si="28"/>
        <v>0.3</v>
      </c>
      <c r="S140" s="63">
        <f t="shared" si="29"/>
        <v>2.12045645714</v>
      </c>
      <c r="T140" s="7">
        <f t="shared" si="30"/>
        <v>0.3</v>
      </c>
      <c r="U140" s="7">
        <f t="shared" si="31"/>
        <v>20</v>
      </c>
      <c r="V140" s="18" t="str">
        <f t="shared" si="25"/>
        <v>14N42-260</v>
      </c>
      <c r="W140" s="4"/>
      <c r="X140" s="8">
        <v>136</v>
      </c>
      <c r="Y140" s="9" t="s">
        <v>271</v>
      </c>
      <c r="Z140" s="9" t="s">
        <v>272</v>
      </c>
      <c r="AA140" s="10">
        <v>1.0188553090000001</v>
      </c>
      <c r="AB140" s="10">
        <v>92.65</v>
      </c>
      <c r="AC140" s="10">
        <v>3.7</v>
      </c>
      <c r="AD140" s="10">
        <v>50</v>
      </c>
      <c r="AE140" s="10">
        <v>0.3</v>
      </c>
      <c r="AF140" s="10">
        <v>2.1</v>
      </c>
      <c r="AG140" s="10">
        <v>0.3</v>
      </c>
      <c r="AH140" s="10">
        <v>20</v>
      </c>
      <c r="AI140" s="10">
        <v>26</v>
      </c>
      <c r="AJ140" s="10">
        <v>86</v>
      </c>
      <c r="AK140" s="10">
        <v>27</v>
      </c>
      <c r="AL140" s="10">
        <v>27</v>
      </c>
      <c r="AM140" s="11" t="s">
        <v>315</v>
      </c>
      <c r="AN140" s="21">
        <f t="shared" si="32"/>
        <v>27</v>
      </c>
      <c r="AO140" s="21">
        <f t="shared" si="33"/>
        <v>27</v>
      </c>
      <c r="AQ140" s="14">
        <v>994</v>
      </c>
    </row>
    <row r="141" spans="1:43" ht="12" customHeight="1" x14ac:dyDescent="0.25">
      <c r="A141" s="14" t="s">
        <v>98</v>
      </c>
      <c r="B141" s="14">
        <v>260</v>
      </c>
      <c r="C141" s="14" t="s">
        <v>199</v>
      </c>
      <c r="D141" s="14" t="s">
        <v>55</v>
      </c>
      <c r="E141" s="14" t="s">
        <v>52</v>
      </c>
      <c r="F141" s="58">
        <v>102.10975091500001</v>
      </c>
      <c r="G141" s="13">
        <v>0.12134135955600001</v>
      </c>
      <c r="H141" s="13">
        <v>13.775162696800001</v>
      </c>
      <c r="I141" s="58">
        <v>14.142135620099999</v>
      </c>
      <c r="J141" s="2"/>
      <c r="K141" s="7" t="s">
        <v>199</v>
      </c>
      <c r="L141" s="7" t="str">
        <f t="shared" si="23"/>
        <v>N</v>
      </c>
      <c r="M141" s="7" t="s">
        <v>216</v>
      </c>
      <c r="N141" s="7">
        <f t="shared" si="26"/>
        <v>0.3</v>
      </c>
      <c r="O141" s="15">
        <f t="shared" si="27"/>
        <v>102.10975091500001</v>
      </c>
      <c r="P141" s="7">
        <f t="shared" si="24"/>
        <v>3.7</v>
      </c>
      <c r="Q141" s="7">
        <v>50</v>
      </c>
      <c r="R141" s="7">
        <f t="shared" si="28"/>
        <v>7.4</v>
      </c>
      <c r="S141" s="63">
        <f t="shared" si="29"/>
        <v>13.775162696800001</v>
      </c>
      <c r="T141" s="7">
        <f t="shared" si="30"/>
        <v>6.7421356200999991</v>
      </c>
      <c r="U141" s="7">
        <f t="shared" si="31"/>
        <v>20</v>
      </c>
      <c r="V141" s="18" t="str">
        <f t="shared" si="25"/>
        <v>14N42-260</v>
      </c>
      <c r="W141" s="4"/>
      <c r="X141" s="8">
        <v>137</v>
      </c>
      <c r="Y141" s="9" t="s">
        <v>271</v>
      </c>
      <c r="Z141" s="9" t="s">
        <v>272</v>
      </c>
      <c r="AA141" s="10">
        <v>0.3</v>
      </c>
      <c r="AB141" s="10">
        <v>102.11</v>
      </c>
      <c r="AC141" s="10">
        <v>3.7</v>
      </c>
      <c r="AD141" s="10">
        <v>50</v>
      </c>
      <c r="AE141" s="10">
        <v>7.4</v>
      </c>
      <c r="AF141" s="10">
        <v>13.8</v>
      </c>
      <c r="AG141" s="10">
        <v>6.74213562</v>
      </c>
      <c r="AH141" s="10">
        <v>20</v>
      </c>
      <c r="AI141" s="10">
        <v>14</v>
      </c>
      <c r="AJ141" s="10">
        <v>34</v>
      </c>
      <c r="AK141" s="10">
        <v>28</v>
      </c>
      <c r="AL141" s="10">
        <v>27</v>
      </c>
      <c r="AM141" s="11" t="s">
        <v>315</v>
      </c>
      <c r="AN141" s="21">
        <f t="shared" si="32"/>
        <v>28</v>
      </c>
      <c r="AO141" s="21">
        <f t="shared" si="33"/>
        <v>27</v>
      </c>
      <c r="AQ141" s="14">
        <v>991</v>
      </c>
    </row>
    <row r="142" spans="1:43" ht="12" customHeight="1" x14ac:dyDescent="0.25">
      <c r="A142" s="14" t="s">
        <v>98</v>
      </c>
      <c r="B142" s="14">
        <v>260</v>
      </c>
      <c r="C142" s="14" t="s">
        <v>199</v>
      </c>
      <c r="D142" s="14" t="s">
        <v>55</v>
      </c>
      <c r="E142" s="14" t="s">
        <v>52</v>
      </c>
      <c r="F142" s="58">
        <v>143.977960741</v>
      </c>
      <c r="G142" s="13">
        <v>0.64257813851400003</v>
      </c>
      <c r="H142" s="13">
        <v>13.1895666122</v>
      </c>
      <c r="I142" s="58">
        <v>24.142135620099999</v>
      </c>
      <c r="J142" s="2"/>
      <c r="K142" s="7" t="s">
        <v>199</v>
      </c>
      <c r="L142" s="7" t="str">
        <f t="shared" si="23"/>
        <v>N</v>
      </c>
      <c r="M142" s="7" t="s">
        <v>216</v>
      </c>
      <c r="N142" s="7">
        <f t="shared" si="26"/>
        <v>0.64257813851400003</v>
      </c>
      <c r="O142" s="15">
        <f t="shared" si="27"/>
        <v>140</v>
      </c>
      <c r="P142" s="7">
        <f t="shared" si="24"/>
        <v>3.7</v>
      </c>
      <c r="Q142" s="7">
        <v>50</v>
      </c>
      <c r="R142" s="7">
        <f t="shared" si="28"/>
        <v>7.4</v>
      </c>
      <c r="S142" s="63">
        <f t="shared" si="29"/>
        <v>13.1895666122</v>
      </c>
      <c r="T142" s="7">
        <f t="shared" si="30"/>
        <v>16.742135620100001</v>
      </c>
      <c r="U142" s="7">
        <f t="shared" si="31"/>
        <v>20</v>
      </c>
      <c r="V142" s="18" t="str">
        <f t="shared" si="25"/>
        <v>14N42-260</v>
      </c>
      <c r="W142" s="4"/>
      <c r="X142" s="8">
        <v>138</v>
      </c>
      <c r="Y142" s="9" t="s">
        <v>271</v>
      </c>
      <c r="Z142" s="9" t="s">
        <v>272</v>
      </c>
      <c r="AA142" s="10">
        <v>0.64257813900000005</v>
      </c>
      <c r="AB142" s="10">
        <v>140</v>
      </c>
      <c r="AC142" s="10">
        <v>3.7</v>
      </c>
      <c r="AD142" s="10">
        <v>50</v>
      </c>
      <c r="AE142" s="10">
        <v>7.4</v>
      </c>
      <c r="AF142" s="10">
        <v>13.2</v>
      </c>
      <c r="AG142" s="10">
        <v>16.742135619999999</v>
      </c>
      <c r="AH142" s="10">
        <v>20</v>
      </c>
      <c r="AI142" s="10">
        <v>10</v>
      </c>
      <c r="AJ142" s="10">
        <v>24</v>
      </c>
      <c r="AK142" s="10">
        <v>40</v>
      </c>
      <c r="AL142" s="10">
        <v>107</v>
      </c>
      <c r="AM142" s="11" t="s">
        <v>315</v>
      </c>
      <c r="AN142" s="21">
        <f t="shared" si="32"/>
        <v>41.13656021171429</v>
      </c>
      <c r="AO142" s="21">
        <f t="shared" si="33"/>
        <v>110.04029856633572</v>
      </c>
      <c r="AQ142" s="14">
        <v>998</v>
      </c>
    </row>
    <row r="143" spans="1:43" ht="12" customHeight="1" x14ac:dyDescent="0.25">
      <c r="A143" s="14" t="s">
        <v>98</v>
      </c>
      <c r="B143" s="14">
        <v>260</v>
      </c>
      <c r="C143" s="14" t="s">
        <v>199</v>
      </c>
      <c r="D143" s="14" t="s">
        <v>55</v>
      </c>
      <c r="E143" s="14" t="s">
        <v>52</v>
      </c>
      <c r="F143" s="58">
        <v>77.999456287100003</v>
      </c>
      <c r="G143" s="13">
        <v>0.47059998553100002</v>
      </c>
      <c r="H143" s="13">
        <v>4.0233902931200003</v>
      </c>
      <c r="I143" s="58">
        <v>24.142135620099999</v>
      </c>
      <c r="J143" s="2"/>
      <c r="K143" s="7" t="s">
        <v>199</v>
      </c>
      <c r="L143" s="7" t="str">
        <f t="shared" si="23"/>
        <v>N</v>
      </c>
      <c r="M143" s="7" t="s">
        <v>216</v>
      </c>
      <c r="N143" s="7">
        <f t="shared" si="26"/>
        <v>0.47059998553100002</v>
      </c>
      <c r="O143" s="15">
        <f t="shared" si="27"/>
        <v>77.999456287100003</v>
      </c>
      <c r="P143" s="7">
        <f t="shared" si="24"/>
        <v>3.7</v>
      </c>
      <c r="Q143" s="7">
        <v>50</v>
      </c>
      <c r="R143" s="7">
        <f t="shared" si="28"/>
        <v>7.4</v>
      </c>
      <c r="S143" s="63">
        <f t="shared" si="29"/>
        <v>4.0233902931200003</v>
      </c>
      <c r="T143" s="7">
        <f t="shared" si="30"/>
        <v>16.742135620100001</v>
      </c>
      <c r="U143" s="7">
        <f t="shared" si="31"/>
        <v>20</v>
      </c>
      <c r="V143" s="18" t="str">
        <f t="shared" si="25"/>
        <v>14N42-260</v>
      </c>
      <c r="W143" s="4"/>
      <c r="X143" s="8">
        <v>139</v>
      </c>
      <c r="Y143" s="9" t="s">
        <v>271</v>
      </c>
      <c r="Z143" s="9" t="s">
        <v>272</v>
      </c>
      <c r="AA143" s="10">
        <v>0.47059998600000003</v>
      </c>
      <c r="AB143" s="10">
        <v>77.998999999999995</v>
      </c>
      <c r="AC143" s="10">
        <v>3.7</v>
      </c>
      <c r="AD143" s="10">
        <v>50</v>
      </c>
      <c r="AE143" s="10">
        <v>7.4</v>
      </c>
      <c r="AF143" s="10">
        <v>4</v>
      </c>
      <c r="AG143" s="10">
        <v>16.742135619999999</v>
      </c>
      <c r="AH143" s="10">
        <v>20</v>
      </c>
      <c r="AI143" s="10">
        <v>5</v>
      </c>
      <c r="AJ143" s="10">
        <v>11</v>
      </c>
      <c r="AK143" s="10">
        <v>22</v>
      </c>
      <c r="AL143" s="10">
        <v>13</v>
      </c>
      <c r="AM143" s="11" t="s">
        <v>315</v>
      </c>
      <c r="AN143" s="21">
        <f t="shared" si="32"/>
        <v>22</v>
      </c>
      <c r="AO143" s="21">
        <f t="shared" si="33"/>
        <v>13</v>
      </c>
      <c r="AQ143" s="14">
        <v>1007</v>
      </c>
    </row>
    <row r="144" spans="1:43" ht="12" customHeight="1" x14ac:dyDescent="0.25">
      <c r="A144" s="14" t="s">
        <v>98</v>
      </c>
      <c r="B144" s="14">
        <v>260</v>
      </c>
      <c r="C144" s="14" t="s">
        <v>199</v>
      </c>
      <c r="D144" s="14" t="s">
        <v>55</v>
      </c>
      <c r="E144" s="14" t="s">
        <v>52</v>
      </c>
      <c r="F144" s="58">
        <v>47.713127605099999</v>
      </c>
      <c r="G144" s="13">
        <v>7.7008491885199995E-2</v>
      </c>
      <c r="H144" s="13">
        <v>4.1926312446600003</v>
      </c>
      <c r="I144" s="58">
        <v>116.56854248</v>
      </c>
      <c r="J144" s="2"/>
      <c r="K144" s="7" t="s">
        <v>199</v>
      </c>
      <c r="L144" s="7" t="str">
        <f t="shared" si="23"/>
        <v>N</v>
      </c>
      <c r="M144" s="7" t="s">
        <v>216</v>
      </c>
      <c r="N144" s="7">
        <f t="shared" si="26"/>
        <v>0.3</v>
      </c>
      <c r="O144" s="15">
        <f t="shared" si="27"/>
        <v>47.713127605099999</v>
      </c>
      <c r="P144" s="7">
        <f t="shared" si="24"/>
        <v>3.7</v>
      </c>
      <c r="Q144" s="7">
        <v>50</v>
      </c>
      <c r="R144" s="7">
        <f t="shared" si="28"/>
        <v>7.4</v>
      </c>
      <c r="S144" s="63">
        <f t="shared" si="29"/>
        <v>4.1926312446600003</v>
      </c>
      <c r="T144" s="7">
        <f t="shared" si="30"/>
        <v>109.16854248</v>
      </c>
      <c r="U144" s="7">
        <f t="shared" si="31"/>
        <v>20</v>
      </c>
      <c r="V144" s="18" t="str">
        <f t="shared" si="25"/>
        <v>14N42-260</v>
      </c>
      <c r="W144" s="4"/>
      <c r="X144" s="8">
        <v>140</v>
      </c>
      <c r="Y144" s="9" t="s">
        <v>271</v>
      </c>
      <c r="Z144" s="9" t="s">
        <v>272</v>
      </c>
      <c r="AA144" s="10">
        <v>0.3</v>
      </c>
      <c r="AB144" s="10">
        <v>47.713000000000001</v>
      </c>
      <c r="AC144" s="10">
        <v>3.7</v>
      </c>
      <c r="AD144" s="10">
        <v>50</v>
      </c>
      <c r="AE144" s="10">
        <v>7.4</v>
      </c>
      <c r="AF144" s="10">
        <v>4.2</v>
      </c>
      <c r="AG144" s="10">
        <v>109.1685425</v>
      </c>
      <c r="AH144" s="10">
        <v>20</v>
      </c>
      <c r="AI144" s="10">
        <v>0</v>
      </c>
      <c r="AJ144" s="10">
        <v>0</v>
      </c>
      <c r="AK144" s="10">
        <v>11</v>
      </c>
      <c r="AL144" s="10">
        <v>0</v>
      </c>
      <c r="AM144" s="11" t="s">
        <v>315</v>
      </c>
      <c r="AN144" s="21">
        <f t="shared" si="32"/>
        <v>11</v>
      </c>
      <c r="AO144" s="21">
        <f t="shared" si="33"/>
        <v>0</v>
      </c>
      <c r="AQ144" s="14">
        <v>999</v>
      </c>
    </row>
    <row r="145" spans="1:43" ht="12" customHeight="1" x14ac:dyDescent="0.25">
      <c r="A145" s="14" t="s">
        <v>98</v>
      </c>
      <c r="B145" s="14">
        <v>260</v>
      </c>
      <c r="C145" s="14" t="s">
        <v>199</v>
      </c>
      <c r="D145" s="14" t="s">
        <v>55</v>
      </c>
      <c r="E145" s="14" t="s">
        <v>52</v>
      </c>
      <c r="F145" s="58">
        <v>132.62981414000001</v>
      </c>
      <c r="G145" s="13">
        <v>1.0870651364199999</v>
      </c>
      <c r="H145" s="13">
        <v>5.1027607917799997</v>
      </c>
      <c r="I145" s="58">
        <v>0</v>
      </c>
      <c r="J145" s="2"/>
      <c r="K145" s="7" t="s">
        <v>199</v>
      </c>
      <c r="L145" s="7" t="str">
        <f t="shared" si="23"/>
        <v>N</v>
      </c>
      <c r="M145" s="7" t="s">
        <v>216</v>
      </c>
      <c r="N145" s="7">
        <f t="shared" si="26"/>
        <v>1.0870651364199999</v>
      </c>
      <c r="O145" s="15">
        <f t="shared" si="27"/>
        <v>132.62981414000001</v>
      </c>
      <c r="P145" s="7">
        <f t="shared" si="24"/>
        <v>3.7</v>
      </c>
      <c r="Q145" s="7">
        <v>50</v>
      </c>
      <c r="R145" s="7">
        <f t="shared" si="28"/>
        <v>0.3</v>
      </c>
      <c r="S145" s="63">
        <f t="shared" si="29"/>
        <v>5.1027607917799997</v>
      </c>
      <c r="T145" s="7">
        <f t="shared" si="30"/>
        <v>0.3</v>
      </c>
      <c r="U145" s="7">
        <f t="shared" si="31"/>
        <v>20</v>
      </c>
      <c r="V145" s="18" t="str">
        <f t="shared" si="25"/>
        <v>14N42-260</v>
      </c>
      <c r="W145" s="4"/>
      <c r="X145" s="8">
        <v>141</v>
      </c>
      <c r="Y145" s="9" t="s">
        <v>271</v>
      </c>
      <c r="Z145" s="9" t="s">
        <v>272</v>
      </c>
      <c r="AA145" s="10">
        <v>1.0870651360000001</v>
      </c>
      <c r="AB145" s="10">
        <v>132.63</v>
      </c>
      <c r="AC145" s="10">
        <v>3.7</v>
      </c>
      <c r="AD145" s="10">
        <v>50</v>
      </c>
      <c r="AE145" s="10">
        <v>0.3</v>
      </c>
      <c r="AF145" s="10">
        <v>5.0999999999999996</v>
      </c>
      <c r="AG145" s="10">
        <v>0.3</v>
      </c>
      <c r="AH145" s="10">
        <v>20</v>
      </c>
      <c r="AI145" s="10">
        <v>25</v>
      </c>
      <c r="AJ145" s="10">
        <v>88</v>
      </c>
      <c r="AK145" s="10">
        <v>36</v>
      </c>
      <c r="AL145" s="10">
        <v>38</v>
      </c>
      <c r="AM145" s="11" t="s">
        <v>315</v>
      </c>
      <c r="AN145" s="21">
        <f t="shared" si="32"/>
        <v>36</v>
      </c>
      <c r="AO145" s="21">
        <f t="shared" si="33"/>
        <v>38</v>
      </c>
      <c r="AQ145" s="14">
        <v>1018</v>
      </c>
    </row>
    <row r="146" spans="1:43" ht="12" customHeight="1" x14ac:dyDescent="0.25">
      <c r="A146" s="14" t="s">
        <v>98</v>
      </c>
      <c r="B146" s="14">
        <v>260</v>
      </c>
      <c r="C146" s="14" t="s">
        <v>199</v>
      </c>
      <c r="D146" s="14" t="s">
        <v>55</v>
      </c>
      <c r="E146" s="14" t="s">
        <v>52</v>
      </c>
      <c r="F146" s="58">
        <v>125.688061984</v>
      </c>
      <c r="G146" s="13">
        <v>3.4851130814600002</v>
      </c>
      <c r="H146" s="13">
        <v>2.12045645714</v>
      </c>
      <c r="I146" s="58">
        <v>0</v>
      </c>
      <c r="J146" s="2"/>
      <c r="K146" s="7" t="s">
        <v>199</v>
      </c>
      <c r="L146" s="7" t="str">
        <f t="shared" si="23"/>
        <v>N</v>
      </c>
      <c r="M146" s="7" t="s">
        <v>216</v>
      </c>
      <c r="N146" s="7">
        <f t="shared" si="26"/>
        <v>3.4851130814600002</v>
      </c>
      <c r="O146" s="15">
        <f t="shared" si="27"/>
        <v>125.688061984</v>
      </c>
      <c r="P146" s="7">
        <f t="shared" si="24"/>
        <v>3.7</v>
      </c>
      <c r="Q146" s="7">
        <v>50</v>
      </c>
      <c r="R146" s="7">
        <f t="shared" si="28"/>
        <v>0.3</v>
      </c>
      <c r="S146" s="63">
        <f t="shared" si="29"/>
        <v>2.12045645714</v>
      </c>
      <c r="T146" s="7">
        <f t="shared" si="30"/>
        <v>0.3</v>
      </c>
      <c r="U146" s="7">
        <f t="shared" si="31"/>
        <v>20</v>
      </c>
      <c r="V146" s="18" t="str">
        <f t="shared" si="25"/>
        <v>14N42-260</v>
      </c>
      <c r="W146" s="4"/>
      <c r="X146" s="8">
        <v>142</v>
      </c>
      <c r="Y146" s="9" t="s">
        <v>271</v>
      </c>
      <c r="Z146" s="9" t="s">
        <v>272</v>
      </c>
      <c r="AA146" s="10">
        <v>3.4851130810000002</v>
      </c>
      <c r="AB146" s="10">
        <v>125.688</v>
      </c>
      <c r="AC146" s="10">
        <v>3.7</v>
      </c>
      <c r="AD146" s="10">
        <v>50</v>
      </c>
      <c r="AE146" s="10">
        <v>0.3</v>
      </c>
      <c r="AF146" s="10">
        <v>2.1</v>
      </c>
      <c r="AG146" s="10">
        <v>0.3</v>
      </c>
      <c r="AH146" s="10">
        <v>20</v>
      </c>
      <c r="AI146" s="10">
        <v>26</v>
      </c>
      <c r="AJ146" s="10">
        <v>88</v>
      </c>
      <c r="AK146" s="10">
        <v>209</v>
      </c>
      <c r="AL146" s="10">
        <v>199</v>
      </c>
      <c r="AM146" s="11" t="s">
        <v>315</v>
      </c>
      <c r="AN146" s="21">
        <f t="shared" si="32"/>
        <v>209</v>
      </c>
      <c r="AO146" s="21">
        <f t="shared" si="33"/>
        <v>199</v>
      </c>
      <c r="AQ146" s="14">
        <v>993</v>
      </c>
    </row>
    <row r="147" spans="1:43" ht="12" customHeight="1" x14ac:dyDescent="0.25">
      <c r="A147" s="14" t="s">
        <v>98</v>
      </c>
      <c r="B147" s="14">
        <v>260</v>
      </c>
      <c r="C147" s="14" t="s">
        <v>199</v>
      </c>
      <c r="D147" s="14" t="s">
        <v>55</v>
      </c>
      <c r="E147" s="14" t="s">
        <v>52</v>
      </c>
      <c r="F147" s="58">
        <v>58.695810706700001</v>
      </c>
      <c r="G147" s="13">
        <v>0.92692712384200004</v>
      </c>
      <c r="H147" s="13">
        <v>3.2877833843199999</v>
      </c>
      <c r="I147" s="58">
        <v>0</v>
      </c>
      <c r="J147" s="2"/>
      <c r="K147" s="7" t="s">
        <v>199</v>
      </c>
      <c r="L147" s="7" t="str">
        <f t="shared" si="23"/>
        <v>N</v>
      </c>
      <c r="M147" s="7" t="s">
        <v>216</v>
      </c>
      <c r="N147" s="7">
        <f t="shared" si="26"/>
        <v>0.92692712384200004</v>
      </c>
      <c r="O147" s="15">
        <f t="shared" si="27"/>
        <v>58.695810706700001</v>
      </c>
      <c r="P147" s="7">
        <f t="shared" si="24"/>
        <v>3.7</v>
      </c>
      <c r="Q147" s="7">
        <v>50</v>
      </c>
      <c r="R147" s="7">
        <f t="shared" si="28"/>
        <v>0.3</v>
      </c>
      <c r="S147" s="63">
        <f t="shared" si="29"/>
        <v>3.2877833843199999</v>
      </c>
      <c r="T147" s="7">
        <f t="shared" si="30"/>
        <v>0.3</v>
      </c>
      <c r="U147" s="7">
        <f t="shared" si="31"/>
        <v>20</v>
      </c>
      <c r="V147" s="18" t="str">
        <f t="shared" si="25"/>
        <v>14N42-260</v>
      </c>
      <c r="W147" s="4"/>
      <c r="X147" s="8">
        <v>143</v>
      </c>
      <c r="Y147" s="9" t="s">
        <v>271</v>
      </c>
      <c r="Z147" s="9" t="s">
        <v>272</v>
      </c>
      <c r="AA147" s="10">
        <v>0.92692712399999999</v>
      </c>
      <c r="AB147" s="10">
        <v>58.695999999999998</v>
      </c>
      <c r="AC147" s="10">
        <v>3.7</v>
      </c>
      <c r="AD147" s="10">
        <v>50</v>
      </c>
      <c r="AE147" s="10">
        <v>0.3</v>
      </c>
      <c r="AF147" s="10">
        <v>3.3</v>
      </c>
      <c r="AG147" s="10">
        <v>0.3</v>
      </c>
      <c r="AH147" s="10">
        <v>20</v>
      </c>
      <c r="AI147" s="10">
        <v>26</v>
      </c>
      <c r="AJ147" s="10">
        <v>81</v>
      </c>
      <c r="AK147" s="10">
        <v>19</v>
      </c>
      <c r="AL147" s="10">
        <v>19</v>
      </c>
      <c r="AM147" s="11" t="s">
        <v>315</v>
      </c>
      <c r="AN147" s="21">
        <f t="shared" si="32"/>
        <v>19</v>
      </c>
      <c r="AO147" s="21">
        <f t="shared" si="33"/>
        <v>19</v>
      </c>
      <c r="AQ147" s="14">
        <v>1004</v>
      </c>
    </row>
    <row r="148" spans="1:43" ht="12" customHeight="1" x14ac:dyDescent="0.25">
      <c r="A148" s="14" t="s">
        <v>98</v>
      </c>
      <c r="B148" s="14">
        <v>260</v>
      </c>
      <c r="C148" s="14" t="s">
        <v>199</v>
      </c>
      <c r="D148" s="14" t="s">
        <v>55</v>
      </c>
      <c r="E148" s="14" t="s">
        <v>52</v>
      </c>
      <c r="F148" s="58">
        <v>94.968311990000004</v>
      </c>
      <c r="G148" s="13">
        <v>0.13907805375599999</v>
      </c>
      <c r="H148" s="13">
        <v>15.621674537700001</v>
      </c>
      <c r="I148" s="58">
        <v>28.284271240199999</v>
      </c>
      <c r="J148" s="2"/>
      <c r="K148" s="7" t="s">
        <v>199</v>
      </c>
      <c r="L148" s="7" t="str">
        <f t="shared" si="23"/>
        <v>N</v>
      </c>
      <c r="M148" s="7" t="s">
        <v>216</v>
      </c>
      <c r="N148" s="7">
        <f t="shared" si="26"/>
        <v>0.3</v>
      </c>
      <c r="O148" s="15">
        <f t="shared" si="27"/>
        <v>94.968311990000004</v>
      </c>
      <c r="P148" s="7">
        <f t="shared" si="24"/>
        <v>3.7</v>
      </c>
      <c r="Q148" s="7">
        <v>50</v>
      </c>
      <c r="R148" s="7">
        <f t="shared" si="28"/>
        <v>7.4</v>
      </c>
      <c r="S148" s="63">
        <f t="shared" si="29"/>
        <v>15.621674537700001</v>
      </c>
      <c r="T148" s="7">
        <f t="shared" si="30"/>
        <v>20.8842712402</v>
      </c>
      <c r="U148" s="7">
        <f t="shared" si="31"/>
        <v>20</v>
      </c>
      <c r="V148" s="18" t="str">
        <f t="shared" si="25"/>
        <v>14N42-260</v>
      </c>
      <c r="W148" s="4"/>
      <c r="X148" s="8">
        <v>144</v>
      </c>
      <c r="Y148" s="9" t="s">
        <v>271</v>
      </c>
      <c r="Z148" s="9" t="s">
        <v>272</v>
      </c>
      <c r="AA148" s="10">
        <v>0.3</v>
      </c>
      <c r="AB148" s="10">
        <v>94.968000000000004</v>
      </c>
      <c r="AC148" s="10">
        <v>3.7</v>
      </c>
      <c r="AD148" s="10">
        <v>50</v>
      </c>
      <c r="AE148" s="10">
        <v>7.4</v>
      </c>
      <c r="AF148" s="10">
        <v>15.6</v>
      </c>
      <c r="AG148" s="10">
        <v>20.88427124</v>
      </c>
      <c r="AH148" s="10">
        <v>20</v>
      </c>
      <c r="AI148" s="10">
        <v>7</v>
      </c>
      <c r="AJ148" s="10">
        <v>12</v>
      </c>
      <c r="AK148" s="10">
        <v>28</v>
      </c>
      <c r="AL148" s="10">
        <v>23</v>
      </c>
      <c r="AM148" s="11" t="s">
        <v>315</v>
      </c>
      <c r="AN148" s="21">
        <f t="shared" si="32"/>
        <v>28</v>
      </c>
      <c r="AO148" s="21">
        <f t="shared" si="33"/>
        <v>23</v>
      </c>
      <c r="AQ148" s="14">
        <v>1008</v>
      </c>
    </row>
    <row r="149" spans="1:43" ht="12" customHeight="1" x14ac:dyDescent="0.25">
      <c r="A149" s="14" t="s">
        <v>98</v>
      </c>
      <c r="B149" s="14">
        <v>260</v>
      </c>
      <c r="C149" s="14" t="s">
        <v>199</v>
      </c>
      <c r="D149" s="14" t="s">
        <v>55</v>
      </c>
      <c r="E149" s="14" t="s">
        <v>52</v>
      </c>
      <c r="F149" s="58">
        <v>57.236450368600003</v>
      </c>
      <c r="G149" s="13">
        <v>1.3702837002399999</v>
      </c>
      <c r="H149" s="13">
        <v>5.5211973190299997</v>
      </c>
      <c r="I149" s="58">
        <v>52.4264068604</v>
      </c>
      <c r="J149" s="2"/>
      <c r="K149" s="7" t="s">
        <v>199</v>
      </c>
      <c r="L149" s="7" t="str">
        <f t="shared" si="23"/>
        <v>N</v>
      </c>
      <c r="M149" s="7" t="s">
        <v>216</v>
      </c>
      <c r="N149" s="7">
        <f t="shared" si="26"/>
        <v>1.3702837002399999</v>
      </c>
      <c r="O149" s="15">
        <f t="shared" si="27"/>
        <v>57.236450368600003</v>
      </c>
      <c r="P149" s="7">
        <f t="shared" si="24"/>
        <v>3.7</v>
      </c>
      <c r="Q149" s="7">
        <v>50</v>
      </c>
      <c r="R149" s="7">
        <f t="shared" si="28"/>
        <v>7.4</v>
      </c>
      <c r="S149" s="63">
        <f t="shared" si="29"/>
        <v>5.5211973190299997</v>
      </c>
      <c r="T149" s="7">
        <f t="shared" si="30"/>
        <v>45.026406860400002</v>
      </c>
      <c r="U149" s="7">
        <f t="shared" si="31"/>
        <v>20</v>
      </c>
      <c r="V149" s="18" t="str">
        <f t="shared" si="25"/>
        <v>14N42-260</v>
      </c>
      <c r="W149" s="4"/>
      <c r="X149" s="8">
        <v>145</v>
      </c>
      <c r="Y149" s="9" t="s">
        <v>271</v>
      </c>
      <c r="Z149" s="9" t="s">
        <v>272</v>
      </c>
      <c r="AA149" s="10">
        <v>1.3702837000000001</v>
      </c>
      <c r="AB149" s="10">
        <v>57.235999999999997</v>
      </c>
      <c r="AC149" s="10">
        <v>3.7</v>
      </c>
      <c r="AD149" s="10">
        <v>50</v>
      </c>
      <c r="AE149" s="10">
        <v>7.4</v>
      </c>
      <c r="AF149" s="10">
        <v>5.5</v>
      </c>
      <c r="AG149" s="10">
        <v>45.026406860000002</v>
      </c>
      <c r="AH149" s="10">
        <v>20</v>
      </c>
      <c r="AI149" s="10">
        <v>1</v>
      </c>
      <c r="AJ149" s="10">
        <v>1</v>
      </c>
      <c r="AK149" s="10">
        <v>19</v>
      </c>
      <c r="AL149" s="10">
        <v>2</v>
      </c>
      <c r="AM149" s="11" t="s">
        <v>315</v>
      </c>
      <c r="AN149" s="21">
        <f t="shared" si="32"/>
        <v>19</v>
      </c>
      <c r="AO149" s="21">
        <f t="shared" si="33"/>
        <v>2</v>
      </c>
      <c r="AQ149" s="14">
        <v>1003</v>
      </c>
    </row>
    <row r="150" spans="1:43" ht="12" customHeight="1" x14ac:dyDescent="0.25">
      <c r="A150" s="14" t="s">
        <v>98</v>
      </c>
      <c r="B150" s="14">
        <v>260</v>
      </c>
      <c r="C150" s="14" t="s">
        <v>199</v>
      </c>
      <c r="D150" s="14" t="s">
        <v>55</v>
      </c>
      <c r="E150" s="14" t="s">
        <v>52</v>
      </c>
      <c r="F150" s="58">
        <v>66.408459053200005</v>
      </c>
      <c r="G150" s="13">
        <v>1.15327045817</v>
      </c>
      <c r="H150" s="13">
        <v>9.2409133911100003</v>
      </c>
      <c r="I150" s="58">
        <v>0</v>
      </c>
      <c r="J150" s="2"/>
      <c r="K150" s="7" t="s">
        <v>199</v>
      </c>
      <c r="L150" s="7" t="str">
        <f t="shared" si="23"/>
        <v>N</v>
      </c>
      <c r="M150" s="7" t="s">
        <v>216</v>
      </c>
      <c r="N150" s="7">
        <f t="shared" si="26"/>
        <v>1.15327045817</v>
      </c>
      <c r="O150" s="15">
        <f t="shared" si="27"/>
        <v>66.408459053200005</v>
      </c>
      <c r="P150" s="7">
        <f t="shared" si="24"/>
        <v>3.7</v>
      </c>
      <c r="Q150" s="7">
        <v>50</v>
      </c>
      <c r="R150" s="7">
        <f t="shared" si="28"/>
        <v>0.3</v>
      </c>
      <c r="S150" s="63">
        <f t="shared" si="29"/>
        <v>9.2409133911100003</v>
      </c>
      <c r="T150" s="7">
        <f t="shared" si="30"/>
        <v>0.3</v>
      </c>
      <c r="U150" s="7">
        <f t="shared" si="31"/>
        <v>20</v>
      </c>
      <c r="V150" s="18" t="str">
        <f t="shared" si="25"/>
        <v>14N42-260</v>
      </c>
      <c r="W150" s="4"/>
      <c r="X150" s="8">
        <v>146</v>
      </c>
      <c r="Y150" s="9" t="s">
        <v>271</v>
      </c>
      <c r="Z150" s="9" t="s">
        <v>272</v>
      </c>
      <c r="AA150" s="10">
        <v>1.1532704579999999</v>
      </c>
      <c r="AB150" s="10">
        <v>66.408000000000001</v>
      </c>
      <c r="AC150" s="10">
        <v>3.7</v>
      </c>
      <c r="AD150" s="10">
        <v>50</v>
      </c>
      <c r="AE150" s="10">
        <v>0.3</v>
      </c>
      <c r="AF150" s="10">
        <v>9.1999999999999993</v>
      </c>
      <c r="AG150" s="10">
        <v>0.3</v>
      </c>
      <c r="AH150" s="10">
        <v>20</v>
      </c>
      <c r="AI150" s="10">
        <v>26</v>
      </c>
      <c r="AJ150" s="10">
        <v>81</v>
      </c>
      <c r="AK150" s="10">
        <v>21</v>
      </c>
      <c r="AL150" s="10">
        <v>22</v>
      </c>
      <c r="AM150" s="11" t="s">
        <v>315</v>
      </c>
      <c r="AN150" s="21">
        <f t="shared" si="32"/>
        <v>21</v>
      </c>
      <c r="AO150" s="21">
        <f t="shared" si="33"/>
        <v>22</v>
      </c>
      <c r="AQ150" s="14">
        <v>1009</v>
      </c>
    </row>
    <row r="151" spans="1:43" ht="12" customHeight="1" x14ac:dyDescent="0.25">
      <c r="A151" s="14" t="s">
        <v>98</v>
      </c>
      <c r="B151" s="14">
        <v>260</v>
      </c>
      <c r="C151" s="14" t="s">
        <v>199</v>
      </c>
      <c r="D151" s="14" t="s">
        <v>55</v>
      </c>
      <c r="E151" s="14" t="s">
        <v>52</v>
      </c>
      <c r="F151" s="58">
        <v>60.806188658099998</v>
      </c>
      <c r="G151" s="13">
        <v>1.50404226969</v>
      </c>
      <c r="H151" s="13">
        <v>9.2409133911100003</v>
      </c>
      <c r="I151" s="58">
        <v>0</v>
      </c>
      <c r="J151" s="2"/>
      <c r="K151" s="7" t="s">
        <v>199</v>
      </c>
      <c r="L151" s="7" t="str">
        <f t="shared" si="23"/>
        <v>N</v>
      </c>
      <c r="M151" s="7" t="s">
        <v>216</v>
      </c>
      <c r="N151" s="7">
        <f t="shared" si="26"/>
        <v>1.50404226969</v>
      </c>
      <c r="O151" s="15">
        <f t="shared" si="27"/>
        <v>60.806188658099998</v>
      </c>
      <c r="P151" s="7">
        <f t="shared" si="24"/>
        <v>3.7</v>
      </c>
      <c r="Q151" s="7">
        <v>50</v>
      </c>
      <c r="R151" s="7">
        <f t="shared" si="28"/>
        <v>0.3</v>
      </c>
      <c r="S151" s="63">
        <f t="shared" si="29"/>
        <v>9.2409133911100003</v>
      </c>
      <c r="T151" s="7">
        <f t="shared" si="30"/>
        <v>0.3</v>
      </c>
      <c r="U151" s="7">
        <f t="shared" si="31"/>
        <v>20</v>
      </c>
      <c r="V151" s="18" t="str">
        <f t="shared" si="25"/>
        <v>14N42-260</v>
      </c>
      <c r="W151" s="4"/>
      <c r="X151" s="8">
        <v>147</v>
      </c>
      <c r="Y151" s="9" t="s">
        <v>271</v>
      </c>
      <c r="Z151" s="9" t="s">
        <v>272</v>
      </c>
      <c r="AA151" s="10">
        <v>1.50404227</v>
      </c>
      <c r="AB151" s="10">
        <v>60.805999999999997</v>
      </c>
      <c r="AC151" s="10">
        <v>3.7</v>
      </c>
      <c r="AD151" s="10">
        <v>50</v>
      </c>
      <c r="AE151" s="10">
        <v>0.3</v>
      </c>
      <c r="AF151" s="10">
        <v>9.1999999999999993</v>
      </c>
      <c r="AG151" s="10">
        <v>0.3</v>
      </c>
      <c r="AH151" s="10">
        <v>20</v>
      </c>
      <c r="AI151" s="10">
        <v>26</v>
      </c>
      <c r="AJ151" s="10">
        <v>81</v>
      </c>
      <c r="AK151" s="10">
        <v>29</v>
      </c>
      <c r="AL151" s="10">
        <v>30</v>
      </c>
      <c r="AM151" s="11" t="s">
        <v>315</v>
      </c>
      <c r="AN151" s="21">
        <f t="shared" si="32"/>
        <v>29</v>
      </c>
      <c r="AO151" s="21">
        <f t="shared" si="33"/>
        <v>30</v>
      </c>
      <c r="AQ151" s="14">
        <v>1010</v>
      </c>
    </row>
    <row r="152" spans="1:43" ht="12" customHeight="1" x14ac:dyDescent="0.25">
      <c r="A152" s="14" t="s">
        <v>88</v>
      </c>
      <c r="B152" s="14">
        <v>164</v>
      </c>
      <c r="C152" s="14" t="s">
        <v>199</v>
      </c>
      <c r="D152" s="14" t="s">
        <v>51</v>
      </c>
      <c r="E152" s="14" t="s">
        <v>52</v>
      </c>
      <c r="F152" s="58">
        <v>75.121775326900007</v>
      </c>
      <c r="G152" s="13">
        <v>10.747848510000001</v>
      </c>
      <c r="H152" s="13">
        <v>43.420608520499997</v>
      </c>
      <c r="I152" s="58">
        <v>0</v>
      </c>
      <c r="J152" s="2"/>
      <c r="K152" s="7" t="s">
        <v>199</v>
      </c>
      <c r="L152" s="7" t="str">
        <f t="shared" si="23"/>
        <v>N</v>
      </c>
      <c r="M152" s="7" t="s">
        <v>216</v>
      </c>
      <c r="N152" s="7">
        <f t="shared" si="26"/>
        <v>10.747848510000001</v>
      </c>
      <c r="O152" s="15">
        <f t="shared" si="27"/>
        <v>75.121775326900007</v>
      </c>
      <c r="P152" s="7">
        <f t="shared" si="24"/>
        <v>3.7</v>
      </c>
      <c r="Q152" s="7">
        <v>50</v>
      </c>
      <c r="R152" s="7">
        <f t="shared" si="28"/>
        <v>0.3</v>
      </c>
      <c r="S152" s="63">
        <f t="shared" si="29"/>
        <v>43.420608520499997</v>
      </c>
      <c r="T152" s="7">
        <f t="shared" si="30"/>
        <v>0.3</v>
      </c>
      <c r="U152" s="7">
        <f t="shared" si="31"/>
        <v>20</v>
      </c>
      <c r="V152" s="18" t="str">
        <f t="shared" si="25"/>
        <v>14N43-164</v>
      </c>
      <c r="W152" s="4"/>
      <c r="X152" s="8">
        <v>148</v>
      </c>
      <c r="Y152" s="9" t="s">
        <v>271</v>
      </c>
      <c r="Z152" s="9" t="s">
        <v>272</v>
      </c>
      <c r="AA152" s="10">
        <v>10.747848510000001</v>
      </c>
      <c r="AB152" s="10">
        <v>75.122</v>
      </c>
      <c r="AC152" s="10">
        <v>3.7</v>
      </c>
      <c r="AD152" s="10">
        <v>50</v>
      </c>
      <c r="AE152" s="10">
        <v>0.3</v>
      </c>
      <c r="AF152" s="10">
        <v>43.4</v>
      </c>
      <c r="AG152" s="10">
        <v>0.3</v>
      </c>
      <c r="AH152" s="10">
        <v>20</v>
      </c>
      <c r="AI152" s="10">
        <v>29</v>
      </c>
      <c r="AJ152" s="10">
        <v>84</v>
      </c>
      <c r="AK152" s="10">
        <v>843</v>
      </c>
      <c r="AL152" s="10">
        <v>836</v>
      </c>
      <c r="AM152" s="11" t="s">
        <v>316</v>
      </c>
      <c r="AN152" s="21">
        <f t="shared" si="32"/>
        <v>843</v>
      </c>
      <c r="AO152" s="21">
        <f t="shared" si="33"/>
        <v>836</v>
      </c>
      <c r="AQ152" s="14">
        <v>273</v>
      </c>
    </row>
    <row r="153" spans="1:43" ht="12" customHeight="1" x14ac:dyDescent="0.25">
      <c r="A153" s="14" t="s">
        <v>88</v>
      </c>
      <c r="B153" s="14">
        <v>164</v>
      </c>
      <c r="C153" s="14" t="s">
        <v>199</v>
      </c>
      <c r="D153" s="14" t="s">
        <v>51</v>
      </c>
      <c r="E153" s="14" t="s">
        <v>52</v>
      </c>
      <c r="F153" s="58">
        <v>89.379435972699994</v>
      </c>
      <c r="G153" s="13">
        <v>7.5175191438500004</v>
      </c>
      <c r="H153" s="13">
        <v>47.9228515625</v>
      </c>
      <c r="I153" s="58">
        <v>14.142135620099999</v>
      </c>
      <c r="J153" s="2"/>
      <c r="K153" s="7" t="s">
        <v>199</v>
      </c>
      <c r="L153" s="7" t="str">
        <f t="shared" si="23"/>
        <v>N</v>
      </c>
      <c r="M153" s="7" t="s">
        <v>216</v>
      </c>
      <c r="N153" s="7">
        <f t="shared" si="26"/>
        <v>7.5175191438500004</v>
      </c>
      <c r="O153" s="15">
        <f t="shared" si="27"/>
        <v>89.379435972699994</v>
      </c>
      <c r="P153" s="7">
        <f t="shared" si="24"/>
        <v>3.7</v>
      </c>
      <c r="Q153" s="7">
        <v>50</v>
      </c>
      <c r="R153" s="7">
        <f t="shared" si="28"/>
        <v>7.4</v>
      </c>
      <c r="S153" s="63">
        <f t="shared" si="29"/>
        <v>47.9228515625</v>
      </c>
      <c r="T153" s="7">
        <f t="shared" si="30"/>
        <v>6.7421356200999991</v>
      </c>
      <c r="U153" s="7">
        <f t="shared" si="31"/>
        <v>20</v>
      </c>
      <c r="V153" s="18" t="str">
        <f t="shared" si="25"/>
        <v>14N43-164</v>
      </c>
      <c r="W153" s="4"/>
      <c r="X153" s="8">
        <v>149</v>
      </c>
      <c r="Y153" s="9" t="s">
        <v>271</v>
      </c>
      <c r="Z153" s="9" t="s">
        <v>272</v>
      </c>
      <c r="AA153" s="10">
        <v>7.5175191440000004</v>
      </c>
      <c r="AB153" s="10">
        <v>89.379000000000005</v>
      </c>
      <c r="AC153" s="10">
        <v>3.7</v>
      </c>
      <c r="AD153" s="10">
        <v>50</v>
      </c>
      <c r="AE153" s="10">
        <v>7.4</v>
      </c>
      <c r="AF153" s="10">
        <v>47.9</v>
      </c>
      <c r="AG153" s="10">
        <v>6.74213562</v>
      </c>
      <c r="AH153" s="10">
        <v>20</v>
      </c>
      <c r="AI153" s="10">
        <v>17</v>
      </c>
      <c r="AJ153" s="10">
        <v>35</v>
      </c>
      <c r="AK153" s="10">
        <v>748</v>
      </c>
      <c r="AL153" s="10">
        <v>662</v>
      </c>
      <c r="AM153" s="11" t="s">
        <v>316</v>
      </c>
      <c r="AN153" s="21">
        <f t="shared" si="32"/>
        <v>748</v>
      </c>
      <c r="AO153" s="21">
        <f t="shared" si="33"/>
        <v>662</v>
      </c>
      <c r="AQ153" s="14">
        <v>274</v>
      </c>
    </row>
    <row r="154" spans="1:43" ht="12" customHeight="1" x14ac:dyDescent="0.25">
      <c r="A154" s="14" t="s">
        <v>99</v>
      </c>
      <c r="B154" s="14">
        <v>261</v>
      </c>
      <c r="C154" s="14" t="s">
        <v>199</v>
      </c>
      <c r="D154" s="14" t="s">
        <v>55</v>
      </c>
      <c r="E154" s="14" t="s">
        <v>52</v>
      </c>
      <c r="F154" s="58">
        <v>50.340025391399998</v>
      </c>
      <c r="G154" s="13">
        <v>1.3257013575300001</v>
      </c>
      <c r="H154" s="13">
        <v>6.4640893936200001</v>
      </c>
      <c r="I154" s="58">
        <v>38.284271240199999</v>
      </c>
      <c r="J154" s="2"/>
      <c r="K154" s="7" t="s">
        <v>199</v>
      </c>
      <c r="L154" s="7" t="str">
        <f t="shared" si="23"/>
        <v>N</v>
      </c>
      <c r="M154" s="7" t="s">
        <v>216</v>
      </c>
      <c r="N154" s="7">
        <f t="shared" si="26"/>
        <v>1.3257013575300001</v>
      </c>
      <c r="O154" s="15">
        <f t="shared" si="27"/>
        <v>50.340025391399998</v>
      </c>
      <c r="P154" s="7">
        <f t="shared" si="24"/>
        <v>3.7</v>
      </c>
      <c r="Q154" s="7">
        <v>50</v>
      </c>
      <c r="R154" s="7">
        <f t="shared" si="28"/>
        <v>7.4</v>
      </c>
      <c r="S154" s="63">
        <f t="shared" si="29"/>
        <v>6.4640893936200001</v>
      </c>
      <c r="T154" s="7">
        <f t="shared" si="30"/>
        <v>30.8842712402</v>
      </c>
      <c r="U154" s="7">
        <f t="shared" si="31"/>
        <v>20</v>
      </c>
      <c r="V154" s="18" t="str">
        <f t="shared" si="25"/>
        <v>14N44-261</v>
      </c>
      <c r="W154" s="4"/>
      <c r="X154" s="8">
        <v>150</v>
      </c>
      <c r="Y154" s="9" t="s">
        <v>271</v>
      </c>
      <c r="Z154" s="9" t="s">
        <v>272</v>
      </c>
      <c r="AA154" s="10">
        <v>1.3257013580000001</v>
      </c>
      <c r="AB154" s="10">
        <v>50.34</v>
      </c>
      <c r="AC154" s="10">
        <v>3.7</v>
      </c>
      <c r="AD154" s="10">
        <v>50</v>
      </c>
      <c r="AE154" s="10">
        <v>7.4</v>
      </c>
      <c r="AF154" s="10">
        <v>6.5</v>
      </c>
      <c r="AG154" s="10">
        <v>30.88427124</v>
      </c>
      <c r="AH154" s="10">
        <v>20</v>
      </c>
      <c r="AI154" s="10">
        <v>2</v>
      </c>
      <c r="AJ154" s="10">
        <v>2</v>
      </c>
      <c r="AK154" s="10">
        <v>17</v>
      </c>
      <c r="AL154" s="10">
        <v>4</v>
      </c>
      <c r="AM154" s="11" t="s">
        <v>317</v>
      </c>
      <c r="AN154" s="21">
        <f t="shared" si="32"/>
        <v>17</v>
      </c>
      <c r="AO154" s="21">
        <f t="shared" si="33"/>
        <v>4</v>
      </c>
      <c r="AQ154" s="14">
        <v>540</v>
      </c>
    </row>
    <row r="155" spans="1:43" ht="12" customHeight="1" x14ac:dyDescent="0.25">
      <c r="A155" s="14" t="s">
        <v>99</v>
      </c>
      <c r="B155" s="14">
        <v>261</v>
      </c>
      <c r="C155" s="14" t="s">
        <v>199</v>
      </c>
      <c r="D155" s="14" t="s">
        <v>55</v>
      </c>
      <c r="E155" s="14" t="s">
        <v>52</v>
      </c>
      <c r="F155" s="58">
        <v>67.282485712300002</v>
      </c>
      <c r="G155" s="13">
        <v>1.03342272902</v>
      </c>
      <c r="H155" s="13">
        <v>5.5901751518199996</v>
      </c>
      <c r="I155" s="58">
        <v>14.142135620099999</v>
      </c>
      <c r="J155" s="2"/>
      <c r="K155" s="7" t="s">
        <v>199</v>
      </c>
      <c r="L155" s="7" t="str">
        <f t="shared" si="23"/>
        <v>N</v>
      </c>
      <c r="M155" s="7" t="s">
        <v>216</v>
      </c>
      <c r="N155" s="7">
        <f t="shared" si="26"/>
        <v>1.03342272902</v>
      </c>
      <c r="O155" s="15">
        <f t="shared" si="27"/>
        <v>67.282485712300002</v>
      </c>
      <c r="P155" s="7">
        <f t="shared" si="24"/>
        <v>3.7</v>
      </c>
      <c r="Q155" s="7">
        <v>50</v>
      </c>
      <c r="R155" s="7">
        <f t="shared" si="28"/>
        <v>7.4</v>
      </c>
      <c r="S155" s="63">
        <f t="shared" si="29"/>
        <v>5.5901751518199996</v>
      </c>
      <c r="T155" s="7">
        <f t="shared" si="30"/>
        <v>6.7421356200999991</v>
      </c>
      <c r="U155" s="7">
        <f t="shared" si="31"/>
        <v>20</v>
      </c>
      <c r="V155" s="18" t="str">
        <f t="shared" si="25"/>
        <v>14N44-261</v>
      </c>
      <c r="W155" s="4"/>
      <c r="X155" s="8">
        <v>151</v>
      </c>
      <c r="Y155" s="9" t="s">
        <v>271</v>
      </c>
      <c r="Z155" s="9" t="s">
        <v>272</v>
      </c>
      <c r="AA155" s="10">
        <v>1.033422729</v>
      </c>
      <c r="AB155" s="10">
        <v>67.281999999999996</v>
      </c>
      <c r="AC155" s="10">
        <v>3.7</v>
      </c>
      <c r="AD155" s="10">
        <v>50</v>
      </c>
      <c r="AE155" s="10">
        <v>7.4</v>
      </c>
      <c r="AF155" s="10">
        <v>5.6</v>
      </c>
      <c r="AG155" s="10">
        <v>6.74213562</v>
      </c>
      <c r="AH155" s="10">
        <v>20</v>
      </c>
      <c r="AI155" s="10">
        <v>11</v>
      </c>
      <c r="AJ155" s="10">
        <v>23</v>
      </c>
      <c r="AK155" s="10">
        <v>22</v>
      </c>
      <c r="AL155" s="10">
        <v>41</v>
      </c>
      <c r="AM155" s="11" t="s">
        <v>317</v>
      </c>
      <c r="AN155" s="21">
        <f t="shared" si="32"/>
        <v>22</v>
      </c>
      <c r="AO155" s="21">
        <f t="shared" si="33"/>
        <v>41</v>
      </c>
      <c r="AQ155" s="14">
        <v>543</v>
      </c>
    </row>
    <row r="156" spans="1:43" ht="12" customHeight="1" x14ac:dyDescent="0.25">
      <c r="A156" s="14" t="s">
        <v>99</v>
      </c>
      <c r="B156" s="14">
        <v>261</v>
      </c>
      <c r="C156" s="14" t="s">
        <v>199</v>
      </c>
      <c r="D156" s="14" t="s">
        <v>55</v>
      </c>
      <c r="E156" s="14" t="s">
        <v>52</v>
      </c>
      <c r="F156" s="58">
        <v>67.102101491200003</v>
      </c>
      <c r="G156" s="13">
        <v>0.30744017760699999</v>
      </c>
      <c r="H156" s="13">
        <v>0.42593842744799998</v>
      </c>
      <c r="I156" s="58">
        <v>0</v>
      </c>
      <c r="J156" s="2"/>
      <c r="K156" s="7" t="s">
        <v>199</v>
      </c>
      <c r="L156" s="7" t="str">
        <f t="shared" si="23"/>
        <v>N</v>
      </c>
      <c r="M156" s="7" t="s">
        <v>216</v>
      </c>
      <c r="N156" s="7">
        <f t="shared" si="26"/>
        <v>0.30744017760699999</v>
      </c>
      <c r="O156" s="15">
        <f t="shared" si="27"/>
        <v>67.102101491200003</v>
      </c>
      <c r="P156" s="7">
        <f t="shared" si="24"/>
        <v>3.7</v>
      </c>
      <c r="Q156" s="7">
        <v>50</v>
      </c>
      <c r="R156" s="7">
        <f t="shared" si="28"/>
        <v>0.3</v>
      </c>
      <c r="S156" s="63">
        <f t="shared" si="29"/>
        <v>0.42593842744799998</v>
      </c>
      <c r="T156" s="7">
        <f t="shared" si="30"/>
        <v>0.3</v>
      </c>
      <c r="U156" s="7">
        <f t="shared" si="31"/>
        <v>20</v>
      </c>
      <c r="V156" s="18" t="str">
        <f t="shared" si="25"/>
        <v>14N44-261</v>
      </c>
      <c r="W156" s="4"/>
      <c r="X156" s="8">
        <v>152</v>
      </c>
      <c r="Y156" s="9" t="s">
        <v>271</v>
      </c>
      <c r="Z156" s="9" t="s">
        <v>272</v>
      </c>
      <c r="AA156" s="10">
        <v>0.30744017800000001</v>
      </c>
      <c r="AB156" s="10">
        <v>67.102000000000004</v>
      </c>
      <c r="AC156" s="10">
        <v>3.7</v>
      </c>
      <c r="AD156" s="10">
        <v>50</v>
      </c>
      <c r="AE156" s="10">
        <v>0.3</v>
      </c>
      <c r="AF156" s="10">
        <v>0.4</v>
      </c>
      <c r="AG156" s="10">
        <v>0.3</v>
      </c>
      <c r="AH156" s="10">
        <v>20</v>
      </c>
      <c r="AI156" s="10">
        <v>25</v>
      </c>
      <c r="AJ156" s="10">
        <v>81</v>
      </c>
      <c r="AK156" s="10">
        <v>1</v>
      </c>
      <c r="AL156" s="10">
        <v>1</v>
      </c>
      <c r="AM156" s="11" t="s">
        <v>317</v>
      </c>
      <c r="AN156" s="21">
        <f t="shared" si="32"/>
        <v>1</v>
      </c>
      <c r="AO156" s="21">
        <f t="shared" si="33"/>
        <v>1</v>
      </c>
      <c r="AQ156" s="14">
        <v>526</v>
      </c>
    </row>
    <row r="157" spans="1:43" ht="12" customHeight="1" x14ac:dyDescent="0.25">
      <c r="A157" s="14" t="s">
        <v>99</v>
      </c>
      <c r="B157" s="14">
        <v>261</v>
      </c>
      <c r="C157" s="14" t="s">
        <v>199</v>
      </c>
      <c r="D157" s="14" t="s">
        <v>55</v>
      </c>
      <c r="E157" s="14" t="s">
        <v>52</v>
      </c>
      <c r="F157" s="58">
        <v>163.81544629300001</v>
      </c>
      <c r="G157" s="13">
        <v>1.1562053596699999</v>
      </c>
      <c r="H157" s="13">
        <v>5.6403484344499999</v>
      </c>
      <c r="I157" s="58">
        <v>0</v>
      </c>
      <c r="J157" s="2"/>
      <c r="K157" s="7" t="s">
        <v>199</v>
      </c>
      <c r="L157" s="7" t="str">
        <f t="shared" si="23"/>
        <v>N</v>
      </c>
      <c r="M157" s="7" t="s">
        <v>216</v>
      </c>
      <c r="N157" s="7">
        <f t="shared" si="26"/>
        <v>1.1562053596699999</v>
      </c>
      <c r="O157" s="15">
        <f t="shared" si="27"/>
        <v>140</v>
      </c>
      <c r="P157" s="7">
        <f t="shared" si="24"/>
        <v>3.7</v>
      </c>
      <c r="Q157" s="7">
        <v>50</v>
      </c>
      <c r="R157" s="7">
        <f t="shared" si="28"/>
        <v>0.3</v>
      </c>
      <c r="S157" s="63">
        <f t="shared" si="29"/>
        <v>5.6403484344499999</v>
      </c>
      <c r="T157" s="7">
        <f t="shared" si="30"/>
        <v>0.3</v>
      </c>
      <c r="U157" s="7">
        <f t="shared" si="31"/>
        <v>20</v>
      </c>
      <c r="V157" s="18" t="str">
        <f t="shared" si="25"/>
        <v>14N44-261</v>
      </c>
      <c r="W157" s="4"/>
      <c r="X157" s="8">
        <v>153</v>
      </c>
      <c r="Y157" s="9" t="s">
        <v>271</v>
      </c>
      <c r="Z157" s="9" t="s">
        <v>272</v>
      </c>
      <c r="AA157" s="10">
        <v>1.15620536</v>
      </c>
      <c r="AB157" s="10">
        <v>140</v>
      </c>
      <c r="AC157" s="10">
        <v>3.7</v>
      </c>
      <c r="AD157" s="10">
        <v>50</v>
      </c>
      <c r="AE157" s="10">
        <v>0.3</v>
      </c>
      <c r="AF157" s="10">
        <v>5.6</v>
      </c>
      <c r="AG157" s="10">
        <v>0.3</v>
      </c>
      <c r="AH157" s="10">
        <v>20</v>
      </c>
      <c r="AI157" s="10">
        <v>24</v>
      </c>
      <c r="AJ157" s="10">
        <v>88</v>
      </c>
      <c r="AK157" s="10">
        <v>37</v>
      </c>
      <c r="AL157" s="10">
        <v>40</v>
      </c>
      <c r="AM157" s="11" t="s">
        <v>317</v>
      </c>
      <c r="AN157" s="21">
        <f t="shared" si="32"/>
        <v>43.294082234578575</v>
      </c>
      <c r="AO157" s="21">
        <f t="shared" si="33"/>
        <v>46.804413226571427</v>
      </c>
      <c r="AQ157" s="14">
        <v>537</v>
      </c>
    </row>
    <row r="158" spans="1:43" ht="12" customHeight="1" x14ac:dyDescent="0.25">
      <c r="A158" s="14" t="s">
        <v>99</v>
      </c>
      <c r="B158" s="14">
        <v>261</v>
      </c>
      <c r="C158" s="14" t="s">
        <v>199</v>
      </c>
      <c r="D158" s="14" t="s">
        <v>55</v>
      </c>
      <c r="E158" s="14" t="s">
        <v>52</v>
      </c>
      <c r="F158" s="58">
        <v>73.345081803599996</v>
      </c>
      <c r="G158" s="13">
        <v>1.03654381631</v>
      </c>
      <c r="H158" s="13">
        <v>9.1551942825299992</v>
      </c>
      <c r="I158" s="58">
        <v>24.142135620099999</v>
      </c>
      <c r="J158" s="2"/>
      <c r="K158" s="7" t="s">
        <v>199</v>
      </c>
      <c r="L158" s="7" t="str">
        <f t="shared" si="23"/>
        <v>N</v>
      </c>
      <c r="M158" s="7" t="s">
        <v>216</v>
      </c>
      <c r="N158" s="7">
        <f t="shared" si="26"/>
        <v>1.03654381631</v>
      </c>
      <c r="O158" s="15">
        <f t="shared" si="27"/>
        <v>73.345081803599996</v>
      </c>
      <c r="P158" s="7">
        <f t="shared" si="24"/>
        <v>3.7</v>
      </c>
      <c r="Q158" s="7">
        <v>50</v>
      </c>
      <c r="R158" s="7">
        <f t="shared" si="28"/>
        <v>7.4</v>
      </c>
      <c r="S158" s="63">
        <f t="shared" si="29"/>
        <v>9.1551942825299992</v>
      </c>
      <c r="T158" s="7">
        <f t="shared" si="30"/>
        <v>16.742135620100001</v>
      </c>
      <c r="U158" s="7">
        <f t="shared" si="31"/>
        <v>20</v>
      </c>
      <c r="V158" s="18" t="str">
        <f t="shared" si="25"/>
        <v>14N44-261</v>
      </c>
      <c r="W158" s="4"/>
      <c r="X158" s="8">
        <v>154</v>
      </c>
      <c r="Y158" s="9" t="s">
        <v>271</v>
      </c>
      <c r="Z158" s="9" t="s">
        <v>272</v>
      </c>
      <c r="AA158" s="10">
        <v>1.036543816</v>
      </c>
      <c r="AB158" s="10">
        <v>73.344999999999999</v>
      </c>
      <c r="AC158" s="10">
        <v>3.7</v>
      </c>
      <c r="AD158" s="10">
        <v>50</v>
      </c>
      <c r="AE158" s="10">
        <v>7.4</v>
      </c>
      <c r="AF158" s="10">
        <v>9.1999999999999993</v>
      </c>
      <c r="AG158" s="10">
        <v>16.742135619999999</v>
      </c>
      <c r="AH158" s="10">
        <v>20</v>
      </c>
      <c r="AI158" s="10">
        <v>6</v>
      </c>
      <c r="AJ158" s="10">
        <v>11</v>
      </c>
      <c r="AK158" s="10">
        <v>24</v>
      </c>
      <c r="AL158" s="10">
        <v>30</v>
      </c>
      <c r="AM158" s="11" t="s">
        <v>317</v>
      </c>
      <c r="AN158" s="21">
        <f t="shared" si="32"/>
        <v>24</v>
      </c>
      <c r="AO158" s="21">
        <f t="shared" si="33"/>
        <v>30</v>
      </c>
      <c r="AQ158" s="14">
        <v>541</v>
      </c>
    </row>
    <row r="159" spans="1:43" ht="12" customHeight="1" x14ac:dyDescent="0.25">
      <c r="A159" s="14" t="s">
        <v>99</v>
      </c>
      <c r="B159" s="14">
        <v>261</v>
      </c>
      <c r="C159" s="14" t="s">
        <v>199</v>
      </c>
      <c r="D159" s="14" t="s">
        <v>55</v>
      </c>
      <c r="E159" s="14" t="s">
        <v>52</v>
      </c>
      <c r="F159" s="58">
        <v>67.690720777899998</v>
      </c>
      <c r="G159" s="13">
        <v>0.13705488571499999</v>
      </c>
      <c r="H159" s="13">
        <v>6.7492547035200001</v>
      </c>
      <c r="I159" s="58">
        <v>28.284271240199999</v>
      </c>
      <c r="J159" s="2"/>
      <c r="K159" s="7" t="s">
        <v>199</v>
      </c>
      <c r="L159" s="7" t="str">
        <f t="shared" si="23"/>
        <v>N</v>
      </c>
      <c r="M159" s="7" t="s">
        <v>216</v>
      </c>
      <c r="N159" s="7">
        <f t="shared" si="26"/>
        <v>0.3</v>
      </c>
      <c r="O159" s="15">
        <f t="shared" si="27"/>
        <v>67.690720777899998</v>
      </c>
      <c r="P159" s="7">
        <f t="shared" si="24"/>
        <v>3.7</v>
      </c>
      <c r="Q159" s="7">
        <v>50</v>
      </c>
      <c r="R159" s="7">
        <f t="shared" si="28"/>
        <v>7.4</v>
      </c>
      <c r="S159" s="63">
        <f t="shared" si="29"/>
        <v>6.7492547035200001</v>
      </c>
      <c r="T159" s="7">
        <f t="shared" si="30"/>
        <v>20.8842712402</v>
      </c>
      <c r="U159" s="7">
        <f t="shared" si="31"/>
        <v>20</v>
      </c>
      <c r="V159" s="18" t="str">
        <f t="shared" si="25"/>
        <v>14N44-261</v>
      </c>
      <c r="W159" s="4"/>
      <c r="X159" s="8">
        <v>155</v>
      </c>
      <c r="Y159" s="9" t="s">
        <v>271</v>
      </c>
      <c r="Z159" s="9" t="s">
        <v>272</v>
      </c>
      <c r="AA159" s="10">
        <v>0.3</v>
      </c>
      <c r="AB159" s="10">
        <v>67.691000000000003</v>
      </c>
      <c r="AC159" s="10">
        <v>3.7</v>
      </c>
      <c r="AD159" s="10">
        <v>50</v>
      </c>
      <c r="AE159" s="10">
        <v>7.4</v>
      </c>
      <c r="AF159" s="10">
        <v>6.7</v>
      </c>
      <c r="AG159" s="10">
        <v>20.88427124</v>
      </c>
      <c r="AH159" s="10">
        <v>20</v>
      </c>
      <c r="AI159" s="10">
        <v>4</v>
      </c>
      <c r="AJ159" s="10">
        <v>7</v>
      </c>
      <c r="AK159" s="10">
        <v>20</v>
      </c>
      <c r="AL159" s="10">
        <v>12</v>
      </c>
      <c r="AM159" s="11" t="s">
        <v>317</v>
      </c>
      <c r="AN159" s="21">
        <f t="shared" si="32"/>
        <v>20</v>
      </c>
      <c r="AO159" s="21">
        <f t="shared" si="33"/>
        <v>12</v>
      </c>
      <c r="AQ159" s="14">
        <v>538</v>
      </c>
    </row>
    <row r="160" spans="1:43" ht="12" customHeight="1" x14ac:dyDescent="0.25">
      <c r="A160" s="14" t="s">
        <v>99</v>
      </c>
      <c r="B160" s="14">
        <v>261</v>
      </c>
      <c r="C160" s="14" t="s">
        <v>199</v>
      </c>
      <c r="D160" s="14" t="s">
        <v>55</v>
      </c>
      <c r="E160" s="14" t="s">
        <v>52</v>
      </c>
      <c r="F160" s="58">
        <v>49.678585177800002</v>
      </c>
      <c r="G160" s="13">
        <v>9.3865112767999997E-2</v>
      </c>
      <c r="H160" s="13">
        <v>0.53724825382200003</v>
      </c>
      <c r="I160" s="58">
        <v>0</v>
      </c>
      <c r="J160" s="2"/>
      <c r="K160" s="7" t="s">
        <v>199</v>
      </c>
      <c r="L160" s="7" t="str">
        <f t="shared" si="23"/>
        <v>N</v>
      </c>
      <c r="M160" s="7" t="s">
        <v>216</v>
      </c>
      <c r="N160" s="7">
        <f t="shared" si="26"/>
        <v>0.3</v>
      </c>
      <c r="O160" s="15">
        <f t="shared" si="27"/>
        <v>49.678585177800002</v>
      </c>
      <c r="P160" s="7">
        <f t="shared" si="24"/>
        <v>3.7</v>
      </c>
      <c r="Q160" s="7">
        <v>50</v>
      </c>
      <c r="R160" s="7">
        <f t="shared" si="28"/>
        <v>0.3</v>
      </c>
      <c r="S160" s="63">
        <f t="shared" si="29"/>
        <v>0.53724825382200003</v>
      </c>
      <c r="T160" s="7">
        <f t="shared" si="30"/>
        <v>0.3</v>
      </c>
      <c r="U160" s="7">
        <f t="shared" si="31"/>
        <v>20</v>
      </c>
      <c r="V160" s="18" t="str">
        <f t="shared" si="25"/>
        <v>14N44-261</v>
      </c>
      <c r="W160" s="4"/>
      <c r="X160" s="8">
        <v>156</v>
      </c>
      <c r="Y160" s="9" t="s">
        <v>271</v>
      </c>
      <c r="Z160" s="9" t="s">
        <v>272</v>
      </c>
      <c r="AA160" s="10">
        <v>0.3</v>
      </c>
      <c r="AB160" s="10">
        <v>49.679000000000002</v>
      </c>
      <c r="AC160" s="10">
        <v>3.7</v>
      </c>
      <c r="AD160" s="10">
        <v>50</v>
      </c>
      <c r="AE160" s="10">
        <v>0.3</v>
      </c>
      <c r="AF160" s="10">
        <v>0.5</v>
      </c>
      <c r="AG160" s="10">
        <v>0.3</v>
      </c>
      <c r="AH160" s="10">
        <v>20</v>
      </c>
      <c r="AI160" s="10">
        <v>25</v>
      </c>
      <c r="AJ160" s="10">
        <v>78</v>
      </c>
      <c r="AK160" s="10">
        <v>1</v>
      </c>
      <c r="AL160" s="10">
        <v>1</v>
      </c>
      <c r="AM160" s="11" t="s">
        <v>317</v>
      </c>
      <c r="AN160" s="21">
        <f t="shared" si="32"/>
        <v>1</v>
      </c>
      <c r="AO160" s="21">
        <f t="shared" si="33"/>
        <v>1</v>
      </c>
      <c r="AQ160" s="14">
        <v>529</v>
      </c>
    </row>
    <row r="161" spans="1:43" ht="12" customHeight="1" x14ac:dyDescent="0.25">
      <c r="A161" s="14" t="s">
        <v>99</v>
      </c>
      <c r="B161" s="14">
        <v>261</v>
      </c>
      <c r="C161" s="14" t="s">
        <v>199</v>
      </c>
      <c r="D161" s="14" t="s">
        <v>55</v>
      </c>
      <c r="E161" s="14" t="s">
        <v>52</v>
      </c>
      <c r="F161" s="58">
        <v>208.244799387</v>
      </c>
      <c r="G161" s="13">
        <v>1.29506207019</v>
      </c>
      <c r="H161" s="13">
        <v>4.8149986267099996</v>
      </c>
      <c r="I161" s="58">
        <v>0</v>
      </c>
      <c r="J161" s="2"/>
      <c r="K161" s="7" t="s">
        <v>199</v>
      </c>
      <c r="L161" s="7" t="str">
        <f t="shared" si="23"/>
        <v>N</v>
      </c>
      <c r="M161" s="7" t="s">
        <v>216</v>
      </c>
      <c r="N161" s="7">
        <f t="shared" si="26"/>
        <v>1.29506207019</v>
      </c>
      <c r="O161" s="15">
        <f t="shared" si="27"/>
        <v>140</v>
      </c>
      <c r="P161" s="7">
        <f t="shared" si="24"/>
        <v>3.7</v>
      </c>
      <c r="Q161" s="7">
        <v>50</v>
      </c>
      <c r="R161" s="7">
        <f t="shared" si="28"/>
        <v>0.3</v>
      </c>
      <c r="S161" s="63">
        <f t="shared" si="29"/>
        <v>4.8149986267099996</v>
      </c>
      <c r="T161" s="7">
        <f t="shared" si="30"/>
        <v>0.3</v>
      </c>
      <c r="U161" s="7">
        <f t="shared" si="31"/>
        <v>20</v>
      </c>
      <c r="V161" s="18" t="str">
        <f t="shared" si="25"/>
        <v>14N44-261</v>
      </c>
      <c r="W161" s="4"/>
      <c r="X161" s="8">
        <v>157</v>
      </c>
      <c r="Y161" s="9" t="s">
        <v>271</v>
      </c>
      <c r="Z161" s="9" t="s">
        <v>272</v>
      </c>
      <c r="AA161" s="10">
        <v>1.29506207</v>
      </c>
      <c r="AB161" s="10">
        <v>140</v>
      </c>
      <c r="AC161" s="10">
        <v>3.7</v>
      </c>
      <c r="AD161" s="10">
        <v>50</v>
      </c>
      <c r="AE161" s="10">
        <v>0.3</v>
      </c>
      <c r="AF161" s="10">
        <v>4.8</v>
      </c>
      <c r="AG161" s="10">
        <v>0.3</v>
      </c>
      <c r="AH161" s="10">
        <v>20</v>
      </c>
      <c r="AI161" s="10">
        <v>24</v>
      </c>
      <c r="AJ161" s="10">
        <v>88</v>
      </c>
      <c r="AK161" s="10">
        <v>37</v>
      </c>
      <c r="AL161" s="10">
        <v>39</v>
      </c>
      <c r="AM161" s="11" t="s">
        <v>317</v>
      </c>
      <c r="AN161" s="21">
        <f>F161/O161*AK161</f>
        <v>55.03612555227857</v>
      </c>
      <c r="AO161" s="21">
        <f t="shared" si="33"/>
        <v>58.011051257807139</v>
      </c>
      <c r="AQ161" s="14">
        <v>536</v>
      </c>
    </row>
    <row r="162" spans="1:43" ht="12" customHeight="1" x14ac:dyDescent="0.25">
      <c r="A162" s="14" t="s">
        <v>99</v>
      </c>
      <c r="B162" s="14">
        <v>261</v>
      </c>
      <c r="C162" s="14" t="s">
        <v>199</v>
      </c>
      <c r="D162" s="14" t="s">
        <v>55</v>
      </c>
      <c r="E162" s="14" t="s">
        <v>52</v>
      </c>
      <c r="F162" s="58">
        <v>74.241182075400005</v>
      </c>
      <c r="G162" s="13">
        <v>0.28379580458199999</v>
      </c>
      <c r="H162" s="13">
        <v>5.5901751518199996</v>
      </c>
      <c r="I162" s="58">
        <v>14.142135620099999</v>
      </c>
      <c r="J162" s="2"/>
      <c r="K162" s="7" t="s">
        <v>199</v>
      </c>
      <c r="L162" s="7" t="str">
        <f t="shared" si="23"/>
        <v>N</v>
      </c>
      <c r="M162" s="7" t="s">
        <v>216</v>
      </c>
      <c r="N162" s="7">
        <f t="shared" si="26"/>
        <v>0.3</v>
      </c>
      <c r="O162" s="15">
        <f t="shared" si="27"/>
        <v>74.241182075400005</v>
      </c>
      <c r="P162" s="7">
        <f t="shared" si="24"/>
        <v>3.7</v>
      </c>
      <c r="Q162" s="7">
        <v>50</v>
      </c>
      <c r="R162" s="7">
        <f t="shared" si="28"/>
        <v>7.4</v>
      </c>
      <c r="S162" s="63">
        <f t="shared" si="29"/>
        <v>5.5901751518199996</v>
      </c>
      <c r="T162" s="7">
        <f t="shared" si="30"/>
        <v>6.7421356200999991</v>
      </c>
      <c r="U162" s="7">
        <f t="shared" si="31"/>
        <v>20</v>
      </c>
      <c r="V162" s="18" t="str">
        <f t="shared" si="25"/>
        <v>14N44-261</v>
      </c>
      <c r="W162" s="4"/>
      <c r="X162" s="8">
        <v>158</v>
      </c>
      <c r="Y162" s="9" t="s">
        <v>271</v>
      </c>
      <c r="Z162" s="9" t="s">
        <v>272</v>
      </c>
      <c r="AA162" s="10">
        <v>0.3</v>
      </c>
      <c r="AB162" s="10">
        <v>74.241</v>
      </c>
      <c r="AC162" s="10">
        <v>3.7</v>
      </c>
      <c r="AD162" s="10">
        <v>50</v>
      </c>
      <c r="AE162" s="10">
        <v>7.4</v>
      </c>
      <c r="AF162" s="10">
        <v>5.6</v>
      </c>
      <c r="AG162" s="10">
        <v>6.74213562</v>
      </c>
      <c r="AH162" s="10">
        <v>20</v>
      </c>
      <c r="AI162" s="10">
        <v>11</v>
      </c>
      <c r="AJ162" s="10">
        <v>25</v>
      </c>
      <c r="AK162" s="10">
        <v>23</v>
      </c>
      <c r="AL162" s="10">
        <v>20</v>
      </c>
      <c r="AM162" s="11" t="s">
        <v>317</v>
      </c>
      <c r="AN162" s="21">
        <f t="shared" ref="AN162:AN225" si="34">F162/O162*AK162</f>
        <v>23</v>
      </c>
      <c r="AO162" s="21">
        <f t="shared" si="33"/>
        <v>20</v>
      </c>
      <c r="AQ162" s="14">
        <v>544</v>
      </c>
    </row>
    <row r="163" spans="1:43" ht="12" customHeight="1" x14ac:dyDescent="0.25">
      <c r="A163" s="14" t="s">
        <v>99</v>
      </c>
      <c r="B163" s="14">
        <v>261</v>
      </c>
      <c r="C163" s="14" t="s">
        <v>199</v>
      </c>
      <c r="D163" s="14" t="s">
        <v>55</v>
      </c>
      <c r="E163" s="14" t="s">
        <v>52</v>
      </c>
      <c r="F163" s="58">
        <v>146.28054964399999</v>
      </c>
      <c r="G163" s="13">
        <v>0.99363258720100001</v>
      </c>
      <c r="H163" s="13">
        <v>6.4640893936200001</v>
      </c>
      <c r="I163" s="58">
        <v>38.284271240199999</v>
      </c>
      <c r="J163" s="2"/>
      <c r="K163" s="7" t="s">
        <v>199</v>
      </c>
      <c r="L163" s="7" t="str">
        <f t="shared" si="23"/>
        <v>N</v>
      </c>
      <c r="M163" s="7" t="s">
        <v>216</v>
      </c>
      <c r="N163" s="7">
        <f t="shared" si="26"/>
        <v>0.99363258720100001</v>
      </c>
      <c r="O163" s="15">
        <f t="shared" si="27"/>
        <v>140</v>
      </c>
      <c r="P163" s="7">
        <f t="shared" si="24"/>
        <v>3.7</v>
      </c>
      <c r="Q163" s="7">
        <v>50</v>
      </c>
      <c r="R163" s="7">
        <f t="shared" si="28"/>
        <v>7.4</v>
      </c>
      <c r="S163" s="63">
        <f t="shared" si="29"/>
        <v>6.4640893936200001</v>
      </c>
      <c r="T163" s="7">
        <f t="shared" si="30"/>
        <v>30.8842712402</v>
      </c>
      <c r="U163" s="7">
        <f t="shared" si="31"/>
        <v>20</v>
      </c>
      <c r="V163" s="18" t="str">
        <f t="shared" si="25"/>
        <v>14N44-261</v>
      </c>
      <c r="W163" s="4"/>
      <c r="X163" s="8">
        <v>159</v>
      </c>
      <c r="Y163" s="9" t="s">
        <v>271</v>
      </c>
      <c r="Z163" s="9" t="s">
        <v>272</v>
      </c>
      <c r="AA163" s="10">
        <v>0.99363258700000001</v>
      </c>
      <c r="AB163" s="10">
        <v>140</v>
      </c>
      <c r="AC163" s="10">
        <v>3.7</v>
      </c>
      <c r="AD163" s="10">
        <v>50</v>
      </c>
      <c r="AE163" s="10">
        <v>7.4</v>
      </c>
      <c r="AF163" s="10">
        <v>6.5</v>
      </c>
      <c r="AG163" s="10">
        <v>30.88427124</v>
      </c>
      <c r="AH163" s="10">
        <v>20</v>
      </c>
      <c r="AI163" s="10">
        <v>5</v>
      </c>
      <c r="AJ163" s="10">
        <v>12</v>
      </c>
      <c r="AK163" s="10">
        <v>39</v>
      </c>
      <c r="AL163" s="10">
        <v>59</v>
      </c>
      <c r="AM163" s="11" t="s">
        <v>317</v>
      </c>
      <c r="AN163" s="21">
        <f t="shared" si="34"/>
        <v>40.749581686542854</v>
      </c>
      <c r="AO163" s="21">
        <f t="shared" si="33"/>
        <v>61.646803064257142</v>
      </c>
      <c r="AQ163" s="14">
        <v>539</v>
      </c>
    </row>
    <row r="164" spans="1:43" ht="12" customHeight="1" x14ac:dyDescent="0.25">
      <c r="A164" s="14" t="s">
        <v>99</v>
      </c>
      <c r="B164" s="14">
        <v>261</v>
      </c>
      <c r="C164" s="14" t="s">
        <v>199</v>
      </c>
      <c r="D164" s="14" t="s">
        <v>55</v>
      </c>
      <c r="E164" s="14" t="s">
        <v>52</v>
      </c>
      <c r="F164" s="58">
        <v>58.879572276099999</v>
      </c>
      <c r="G164" s="13">
        <v>1.66811288201</v>
      </c>
      <c r="H164" s="13">
        <v>0.53724825382200003</v>
      </c>
      <c r="I164" s="58">
        <v>0</v>
      </c>
      <c r="J164" s="2"/>
      <c r="K164" s="7" t="s">
        <v>199</v>
      </c>
      <c r="L164" s="7" t="str">
        <f t="shared" si="23"/>
        <v>N</v>
      </c>
      <c r="M164" s="7" t="s">
        <v>216</v>
      </c>
      <c r="N164" s="7">
        <f t="shared" si="26"/>
        <v>1.66811288201</v>
      </c>
      <c r="O164" s="15">
        <f t="shared" si="27"/>
        <v>58.879572276099999</v>
      </c>
      <c r="P164" s="7">
        <f t="shared" si="24"/>
        <v>3.7</v>
      </c>
      <c r="Q164" s="7">
        <v>50</v>
      </c>
      <c r="R164" s="7">
        <f t="shared" si="28"/>
        <v>0.3</v>
      </c>
      <c r="S164" s="63">
        <f t="shared" si="29"/>
        <v>0.53724825382200003</v>
      </c>
      <c r="T164" s="7">
        <f t="shared" si="30"/>
        <v>0.3</v>
      </c>
      <c r="U164" s="7">
        <f t="shared" si="31"/>
        <v>20</v>
      </c>
      <c r="V164" s="18" t="str">
        <f t="shared" si="25"/>
        <v>14N44-261</v>
      </c>
      <c r="W164" s="4"/>
      <c r="X164" s="8">
        <v>160</v>
      </c>
      <c r="Y164" s="9" t="s">
        <v>271</v>
      </c>
      <c r="Z164" s="9" t="s">
        <v>272</v>
      </c>
      <c r="AA164" s="10">
        <v>1.668112882</v>
      </c>
      <c r="AB164" s="10">
        <v>58.88</v>
      </c>
      <c r="AC164" s="10">
        <v>3.7</v>
      </c>
      <c r="AD164" s="10">
        <v>50</v>
      </c>
      <c r="AE164" s="10">
        <v>0.3</v>
      </c>
      <c r="AF164" s="10">
        <v>0.5</v>
      </c>
      <c r="AG164" s="10">
        <v>0.3</v>
      </c>
      <c r="AH164" s="10">
        <v>20</v>
      </c>
      <c r="AI164" s="10">
        <v>27</v>
      </c>
      <c r="AJ164" s="10">
        <v>81</v>
      </c>
      <c r="AK164" s="10">
        <v>26</v>
      </c>
      <c r="AL164" s="10">
        <v>24</v>
      </c>
      <c r="AM164" s="11" t="s">
        <v>317</v>
      </c>
      <c r="AN164" s="21">
        <f t="shared" si="34"/>
        <v>26</v>
      </c>
      <c r="AO164" s="21">
        <f t="shared" si="33"/>
        <v>24</v>
      </c>
      <c r="AQ164" s="14">
        <v>530</v>
      </c>
    </row>
    <row r="165" spans="1:43" ht="12" customHeight="1" x14ac:dyDescent="0.25">
      <c r="A165" s="14" t="s">
        <v>99</v>
      </c>
      <c r="B165" s="14">
        <v>261</v>
      </c>
      <c r="C165" s="14" t="s">
        <v>199</v>
      </c>
      <c r="D165" s="14" t="s">
        <v>55</v>
      </c>
      <c r="E165" s="14" t="s">
        <v>52</v>
      </c>
      <c r="F165" s="58">
        <v>75.268503925700003</v>
      </c>
      <c r="G165" s="13">
        <v>1.0802796888299999</v>
      </c>
      <c r="H165" s="13">
        <v>1.7300281524700001</v>
      </c>
      <c r="I165" s="58">
        <v>28.284271240199999</v>
      </c>
      <c r="J165" s="2"/>
      <c r="K165" s="7" t="s">
        <v>199</v>
      </c>
      <c r="L165" s="7" t="str">
        <f t="shared" si="23"/>
        <v>N</v>
      </c>
      <c r="M165" s="7" t="s">
        <v>216</v>
      </c>
      <c r="N165" s="7">
        <f t="shared" si="26"/>
        <v>1.0802796888299999</v>
      </c>
      <c r="O165" s="15">
        <f t="shared" si="27"/>
        <v>75.268503925700003</v>
      </c>
      <c r="P165" s="7">
        <f t="shared" si="24"/>
        <v>3.7</v>
      </c>
      <c r="Q165" s="7">
        <v>50</v>
      </c>
      <c r="R165" s="7">
        <f t="shared" si="28"/>
        <v>7.4</v>
      </c>
      <c r="S165" s="63">
        <f t="shared" si="29"/>
        <v>1.7300281524700001</v>
      </c>
      <c r="T165" s="7">
        <f t="shared" si="30"/>
        <v>20.8842712402</v>
      </c>
      <c r="U165" s="7">
        <f t="shared" si="31"/>
        <v>20</v>
      </c>
      <c r="V165" s="18" t="str">
        <f t="shared" si="25"/>
        <v>14N44-261</v>
      </c>
      <c r="W165" s="4"/>
      <c r="X165" s="8">
        <v>161</v>
      </c>
      <c r="Y165" s="9" t="s">
        <v>271</v>
      </c>
      <c r="Z165" s="9" t="s">
        <v>272</v>
      </c>
      <c r="AA165" s="10">
        <v>1.0802796889999999</v>
      </c>
      <c r="AB165" s="10">
        <v>75.269000000000005</v>
      </c>
      <c r="AC165" s="10">
        <v>3.7</v>
      </c>
      <c r="AD165" s="10">
        <v>50</v>
      </c>
      <c r="AE165" s="10">
        <v>7.4</v>
      </c>
      <c r="AF165" s="10">
        <v>1.7</v>
      </c>
      <c r="AG165" s="10">
        <v>20.88427124</v>
      </c>
      <c r="AH165" s="10">
        <v>20</v>
      </c>
      <c r="AI165" s="10">
        <v>4</v>
      </c>
      <c r="AJ165" s="10">
        <v>8</v>
      </c>
      <c r="AK165" s="10">
        <v>24</v>
      </c>
      <c r="AL165" s="10">
        <v>9</v>
      </c>
      <c r="AM165" s="11" t="s">
        <v>317</v>
      </c>
      <c r="AN165" s="21">
        <f t="shared" si="34"/>
        <v>24</v>
      </c>
      <c r="AO165" s="21">
        <f t="shared" si="33"/>
        <v>9</v>
      </c>
      <c r="AQ165" s="14">
        <v>535</v>
      </c>
    </row>
    <row r="166" spans="1:43" ht="12" customHeight="1" x14ac:dyDescent="0.25">
      <c r="A166" s="14" t="s">
        <v>99</v>
      </c>
      <c r="B166" s="14">
        <v>261</v>
      </c>
      <c r="C166" s="14" t="s">
        <v>199</v>
      </c>
      <c r="D166" s="14" t="s">
        <v>55</v>
      </c>
      <c r="E166" s="14" t="s">
        <v>52</v>
      </c>
      <c r="F166" s="58">
        <v>62.379051994900003</v>
      </c>
      <c r="G166" s="13">
        <v>0.26124775030800002</v>
      </c>
      <c r="H166" s="13">
        <v>9.1551942825299992</v>
      </c>
      <c r="I166" s="58">
        <v>24.142135620099999</v>
      </c>
      <c r="J166" s="2"/>
      <c r="K166" s="7" t="s">
        <v>199</v>
      </c>
      <c r="L166" s="7" t="str">
        <f t="shared" si="23"/>
        <v>N</v>
      </c>
      <c r="M166" s="7" t="s">
        <v>216</v>
      </c>
      <c r="N166" s="7">
        <f t="shared" si="26"/>
        <v>0.3</v>
      </c>
      <c r="O166" s="15">
        <f t="shared" si="27"/>
        <v>62.379051994900003</v>
      </c>
      <c r="P166" s="7">
        <f t="shared" si="24"/>
        <v>3.7</v>
      </c>
      <c r="Q166" s="7">
        <v>50</v>
      </c>
      <c r="R166" s="7">
        <f t="shared" si="28"/>
        <v>7.4</v>
      </c>
      <c r="S166" s="63">
        <f t="shared" si="29"/>
        <v>9.1551942825299992</v>
      </c>
      <c r="T166" s="7">
        <f t="shared" si="30"/>
        <v>16.742135620100001</v>
      </c>
      <c r="U166" s="7">
        <f t="shared" si="31"/>
        <v>20</v>
      </c>
      <c r="V166" s="18" t="str">
        <f t="shared" si="25"/>
        <v>14N44-261</v>
      </c>
      <c r="W166" s="4"/>
      <c r="X166" s="8">
        <v>162</v>
      </c>
      <c r="Y166" s="9" t="s">
        <v>271</v>
      </c>
      <c r="Z166" s="9" t="s">
        <v>272</v>
      </c>
      <c r="AA166" s="10">
        <v>0.3</v>
      </c>
      <c r="AB166" s="10">
        <v>62.378999999999998</v>
      </c>
      <c r="AC166" s="10">
        <v>3.7</v>
      </c>
      <c r="AD166" s="10">
        <v>50</v>
      </c>
      <c r="AE166" s="10">
        <v>7.4</v>
      </c>
      <c r="AF166" s="10">
        <v>9.1999999999999993</v>
      </c>
      <c r="AG166" s="10">
        <v>16.742135619999999</v>
      </c>
      <c r="AH166" s="10">
        <v>20</v>
      </c>
      <c r="AI166" s="10">
        <v>5</v>
      </c>
      <c r="AJ166" s="10">
        <v>8</v>
      </c>
      <c r="AK166" s="10">
        <v>18</v>
      </c>
      <c r="AL166" s="10">
        <v>12</v>
      </c>
      <c r="AM166" s="11" t="s">
        <v>317</v>
      </c>
      <c r="AN166" s="21">
        <f t="shared" si="34"/>
        <v>18</v>
      </c>
      <c r="AO166" s="21">
        <f t="shared" si="33"/>
        <v>12</v>
      </c>
      <c r="AQ166" s="14">
        <v>542</v>
      </c>
    </row>
    <row r="167" spans="1:43" ht="12" customHeight="1" x14ac:dyDescent="0.25">
      <c r="A167" s="14" t="s">
        <v>99</v>
      </c>
      <c r="B167" s="14">
        <v>261</v>
      </c>
      <c r="C167" s="14" t="s">
        <v>199</v>
      </c>
      <c r="D167" s="14" t="s">
        <v>55</v>
      </c>
      <c r="E167" s="14" t="s">
        <v>52</v>
      </c>
      <c r="F167" s="58">
        <v>89.961162856800001</v>
      </c>
      <c r="G167" s="13">
        <v>0.64413103565700003</v>
      </c>
      <c r="H167" s="13">
        <v>0.46811860799799998</v>
      </c>
      <c r="I167" s="58">
        <v>0</v>
      </c>
      <c r="J167" s="2"/>
      <c r="K167" s="7" t="s">
        <v>199</v>
      </c>
      <c r="L167" s="7" t="str">
        <f t="shared" si="23"/>
        <v>N</v>
      </c>
      <c r="M167" s="7" t="s">
        <v>216</v>
      </c>
      <c r="N167" s="7">
        <f t="shared" si="26"/>
        <v>0.64413103565700003</v>
      </c>
      <c r="O167" s="15">
        <f t="shared" si="27"/>
        <v>89.961162856800001</v>
      </c>
      <c r="P167" s="7">
        <f t="shared" si="24"/>
        <v>3.7</v>
      </c>
      <c r="Q167" s="7">
        <v>50</v>
      </c>
      <c r="R167" s="7">
        <f t="shared" si="28"/>
        <v>0.3</v>
      </c>
      <c r="S167" s="63">
        <f t="shared" si="29"/>
        <v>0.46811860799799998</v>
      </c>
      <c r="T167" s="7">
        <f t="shared" si="30"/>
        <v>0.3</v>
      </c>
      <c r="U167" s="7">
        <f t="shared" si="31"/>
        <v>20</v>
      </c>
      <c r="V167" s="18" t="str">
        <f t="shared" si="25"/>
        <v>14N44-261</v>
      </c>
      <c r="W167" s="4"/>
      <c r="X167" s="8">
        <v>163</v>
      </c>
      <c r="Y167" s="9" t="s">
        <v>271</v>
      </c>
      <c r="Z167" s="9" t="s">
        <v>272</v>
      </c>
      <c r="AA167" s="10">
        <v>0.64413103599999999</v>
      </c>
      <c r="AB167" s="10">
        <v>89.960999999999999</v>
      </c>
      <c r="AC167" s="10">
        <v>3.7</v>
      </c>
      <c r="AD167" s="10">
        <v>50</v>
      </c>
      <c r="AE167" s="10">
        <v>0.3</v>
      </c>
      <c r="AF167" s="10">
        <v>0.5</v>
      </c>
      <c r="AG167" s="10">
        <v>0.3</v>
      </c>
      <c r="AH167" s="10">
        <v>20</v>
      </c>
      <c r="AI167" s="10">
        <v>26</v>
      </c>
      <c r="AJ167" s="10">
        <v>85</v>
      </c>
      <c r="AK167" s="10">
        <v>27</v>
      </c>
      <c r="AL167" s="10">
        <v>25</v>
      </c>
      <c r="AM167" s="11" t="s">
        <v>317</v>
      </c>
      <c r="AN167" s="21">
        <f t="shared" si="34"/>
        <v>27</v>
      </c>
      <c r="AO167" s="21">
        <f t="shared" si="33"/>
        <v>25</v>
      </c>
      <c r="AQ167" s="14">
        <v>532</v>
      </c>
    </row>
    <row r="168" spans="1:43" ht="12" customHeight="1" x14ac:dyDescent="0.25">
      <c r="A168" s="14" t="s">
        <v>99</v>
      </c>
      <c r="B168" s="14">
        <v>261</v>
      </c>
      <c r="C168" s="14" t="s">
        <v>199</v>
      </c>
      <c r="D168" s="14" t="s">
        <v>55</v>
      </c>
      <c r="E168" s="14" t="s">
        <v>52</v>
      </c>
      <c r="F168" s="58">
        <v>53.627382420099998</v>
      </c>
      <c r="G168" s="13">
        <v>0.22125329382200001</v>
      </c>
      <c r="H168" s="13">
        <v>0.40055206418</v>
      </c>
      <c r="I168" s="58">
        <v>0</v>
      </c>
      <c r="J168" s="2"/>
      <c r="K168" s="7" t="s">
        <v>199</v>
      </c>
      <c r="L168" s="7" t="str">
        <f t="shared" si="23"/>
        <v>N</v>
      </c>
      <c r="M168" s="7" t="s">
        <v>216</v>
      </c>
      <c r="N168" s="7">
        <f t="shared" si="26"/>
        <v>0.3</v>
      </c>
      <c r="O168" s="15">
        <f t="shared" si="27"/>
        <v>53.627382420099998</v>
      </c>
      <c r="P168" s="7">
        <f t="shared" si="24"/>
        <v>3.7</v>
      </c>
      <c r="Q168" s="7">
        <v>50</v>
      </c>
      <c r="R168" s="7">
        <f t="shared" si="28"/>
        <v>0.3</v>
      </c>
      <c r="S168" s="63">
        <f t="shared" si="29"/>
        <v>0.40055206418</v>
      </c>
      <c r="T168" s="7">
        <f t="shared" si="30"/>
        <v>0.3</v>
      </c>
      <c r="U168" s="7">
        <f t="shared" si="31"/>
        <v>20</v>
      </c>
      <c r="V168" s="18" t="str">
        <f t="shared" si="25"/>
        <v>14N44-261</v>
      </c>
      <c r="W168" s="4"/>
      <c r="X168" s="8">
        <v>164</v>
      </c>
      <c r="Y168" s="9" t="s">
        <v>271</v>
      </c>
      <c r="Z168" s="9" t="s">
        <v>272</v>
      </c>
      <c r="AA168" s="10">
        <v>0.3</v>
      </c>
      <c r="AB168" s="10">
        <v>53.627000000000002</v>
      </c>
      <c r="AC168" s="10">
        <v>3.7</v>
      </c>
      <c r="AD168" s="10">
        <v>50</v>
      </c>
      <c r="AE168" s="10">
        <v>0.3</v>
      </c>
      <c r="AF168" s="10">
        <v>0.4</v>
      </c>
      <c r="AG168" s="10">
        <v>0.3</v>
      </c>
      <c r="AH168" s="10">
        <v>20</v>
      </c>
      <c r="AI168" s="10">
        <v>25</v>
      </c>
      <c r="AJ168" s="10">
        <v>79</v>
      </c>
      <c r="AK168" s="10">
        <v>1</v>
      </c>
      <c r="AL168" s="10">
        <v>0</v>
      </c>
      <c r="AM168" s="11" t="s">
        <v>317</v>
      </c>
      <c r="AN168" s="21">
        <f t="shared" si="34"/>
        <v>1</v>
      </c>
      <c r="AO168" s="21">
        <f t="shared" si="33"/>
        <v>0</v>
      </c>
      <c r="AQ168" s="14">
        <v>527</v>
      </c>
    </row>
    <row r="169" spans="1:43" ht="12" customHeight="1" x14ac:dyDescent="0.25">
      <c r="A169" s="14" t="s">
        <v>99</v>
      </c>
      <c r="B169" s="14">
        <v>261</v>
      </c>
      <c r="C169" s="14" t="s">
        <v>199</v>
      </c>
      <c r="D169" s="14" t="s">
        <v>55</v>
      </c>
      <c r="E169" s="14" t="s">
        <v>52</v>
      </c>
      <c r="F169" s="58">
        <v>49.841734713599998</v>
      </c>
      <c r="G169" s="13">
        <v>0.270387117904</v>
      </c>
      <c r="H169" s="13">
        <v>0.92657440900800003</v>
      </c>
      <c r="I169" s="58">
        <v>0</v>
      </c>
      <c r="J169" s="2"/>
      <c r="K169" s="7" t="s">
        <v>199</v>
      </c>
      <c r="L169" s="7" t="str">
        <f t="shared" si="23"/>
        <v>N</v>
      </c>
      <c r="M169" s="7" t="s">
        <v>216</v>
      </c>
      <c r="N169" s="7">
        <f t="shared" si="26"/>
        <v>0.3</v>
      </c>
      <c r="O169" s="15">
        <f t="shared" si="27"/>
        <v>49.841734713599998</v>
      </c>
      <c r="P169" s="7">
        <f t="shared" si="24"/>
        <v>3.7</v>
      </c>
      <c r="Q169" s="7">
        <v>50</v>
      </c>
      <c r="R169" s="7">
        <f t="shared" si="28"/>
        <v>0.3</v>
      </c>
      <c r="S169" s="63">
        <f t="shared" si="29"/>
        <v>0.92657440900800003</v>
      </c>
      <c r="T169" s="7">
        <f t="shared" si="30"/>
        <v>0.3</v>
      </c>
      <c r="U169" s="7">
        <f t="shared" si="31"/>
        <v>20</v>
      </c>
      <c r="V169" s="18" t="str">
        <f t="shared" si="25"/>
        <v>14N44-261</v>
      </c>
      <c r="W169" s="4"/>
      <c r="X169" s="8">
        <v>165</v>
      </c>
      <c r="Y169" s="9" t="s">
        <v>271</v>
      </c>
      <c r="Z169" s="9" t="s">
        <v>272</v>
      </c>
      <c r="AA169" s="10">
        <v>0.3</v>
      </c>
      <c r="AB169" s="10">
        <v>49.841999999999999</v>
      </c>
      <c r="AC169" s="10">
        <v>3.7</v>
      </c>
      <c r="AD169" s="10">
        <v>50</v>
      </c>
      <c r="AE169" s="10">
        <v>0.3</v>
      </c>
      <c r="AF169" s="10">
        <v>0.9</v>
      </c>
      <c r="AG169" s="10">
        <v>0.3</v>
      </c>
      <c r="AH169" s="10">
        <v>20</v>
      </c>
      <c r="AI169" s="10">
        <v>25</v>
      </c>
      <c r="AJ169" s="10">
        <v>78</v>
      </c>
      <c r="AK169" s="10">
        <v>1</v>
      </c>
      <c r="AL169" s="10">
        <v>1</v>
      </c>
      <c r="AM169" s="11" t="s">
        <v>317</v>
      </c>
      <c r="AN169" s="21">
        <f t="shared" si="34"/>
        <v>1</v>
      </c>
      <c r="AO169" s="21">
        <f t="shared" si="33"/>
        <v>1</v>
      </c>
      <c r="AQ169" s="14">
        <v>525</v>
      </c>
    </row>
    <row r="170" spans="1:43" ht="12" customHeight="1" x14ac:dyDescent="0.25">
      <c r="A170" s="14" t="s">
        <v>99</v>
      </c>
      <c r="B170" s="14">
        <v>261</v>
      </c>
      <c r="C170" s="14" t="s">
        <v>199</v>
      </c>
      <c r="D170" s="14" t="s">
        <v>55</v>
      </c>
      <c r="E170" s="14" t="s">
        <v>52</v>
      </c>
      <c r="F170" s="58">
        <v>49.269926542100002</v>
      </c>
      <c r="G170" s="13">
        <v>0.13775360501799999</v>
      </c>
      <c r="H170" s="13">
        <v>0.40055206418</v>
      </c>
      <c r="I170" s="58">
        <v>0</v>
      </c>
      <c r="J170" s="2"/>
      <c r="K170" s="7" t="s">
        <v>199</v>
      </c>
      <c r="L170" s="7" t="str">
        <f t="shared" si="23"/>
        <v>N</v>
      </c>
      <c r="M170" s="7" t="s">
        <v>216</v>
      </c>
      <c r="N170" s="7">
        <f t="shared" si="26"/>
        <v>0.3</v>
      </c>
      <c r="O170" s="15">
        <f t="shared" si="27"/>
        <v>49.269926542100002</v>
      </c>
      <c r="P170" s="7">
        <f t="shared" si="24"/>
        <v>3.7</v>
      </c>
      <c r="Q170" s="7">
        <v>50</v>
      </c>
      <c r="R170" s="7">
        <f t="shared" si="28"/>
        <v>0.3</v>
      </c>
      <c r="S170" s="63">
        <f t="shared" si="29"/>
        <v>0.40055206418</v>
      </c>
      <c r="T170" s="7">
        <f t="shared" si="30"/>
        <v>0.3</v>
      </c>
      <c r="U170" s="7">
        <f t="shared" si="31"/>
        <v>20</v>
      </c>
      <c r="V170" s="18" t="str">
        <f t="shared" si="25"/>
        <v>14N44-261</v>
      </c>
      <c r="W170" s="4"/>
      <c r="X170" s="8">
        <v>166</v>
      </c>
      <c r="Y170" s="9" t="s">
        <v>271</v>
      </c>
      <c r="Z170" s="9" t="s">
        <v>272</v>
      </c>
      <c r="AA170" s="10">
        <v>0.3</v>
      </c>
      <c r="AB170" s="10">
        <v>49.27</v>
      </c>
      <c r="AC170" s="10">
        <v>3.7</v>
      </c>
      <c r="AD170" s="10">
        <v>50</v>
      </c>
      <c r="AE170" s="10">
        <v>0.3</v>
      </c>
      <c r="AF170" s="10">
        <v>0.4</v>
      </c>
      <c r="AG170" s="10">
        <v>0.3</v>
      </c>
      <c r="AH170" s="10">
        <v>20</v>
      </c>
      <c r="AI170" s="10">
        <v>25</v>
      </c>
      <c r="AJ170" s="10">
        <v>78</v>
      </c>
      <c r="AK170" s="10">
        <v>1</v>
      </c>
      <c r="AL170" s="10">
        <v>0</v>
      </c>
      <c r="AM170" s="11" t="s">
        <v>317</v>
      </c>
      <c r="AN170" s="21">
        <f t="shared" si="34"/>
        <v>1</v>
      </c>
      <c r="AO170" s="21">
        <f t="shared" si="33"/>
        <v>0</v>
      </c>
      <c r="AQ170" s="14">
        <v>528</v>
      </c>
    </row>
    <row r="171" spans="1:43" ht="12" customHeight="1" x14ac:dyDescent="0.25">
      <c r="A171" s="14" t="s">
        <v>99</v>
      </c>
      <c r="B171" s="14">
        <v>261</v>
      </c>
      <c r="C171" s="14" t="s">
        <v>199</v>
      </c>
      <c r="D171" s="14" t="s">
        <v>55</v>
      </c>
      <c r="E171" s="14" t="s">
        <v>52</v>
      </c>
      <c r="F171" s="58">
        <v>77.719327543099993</v>
      </c>
      <c r="G171" s="13">
        <v>0.931870080303</v>
      </c>
      <c r="H171" s="13">
        <v>6.4620928764299999</v>
      </c>
      <c r="I171" s="58">
        <v>20</v>
      </c>
      <c r="J171" s="2"/>
      <c r="K171" s="7" t="s">
        <v>199</v>
      </c>
      <c r="L171" s="7" t="str">
        <f t="shared" si="23"/>
        <v>N</v>
      </c>
      <c r="M171" s="7" t="s">
        <v>216</v>
      </c>
      <c r="N171" s="7">
        <f t="shared" si="26"/>
        <v>0.931870080303</v>
      </c>
      <c r="O171" s="15">
        <f t="shared" si="27"/>
        <v>77.719327543099993</v>
      </c>
      <c r="P171" s="7">
        <f t="shared" si="24"/>
        <v>3.7</v>
      </c>
      <c r="Q171" s="7">
        <v>50</v>
      </c>
      <c r="R171" s="7">
        <f t="shared" si="28"/>
        <v>7.4</v>
      </c>
      <c r="S171" s="63">
        <f t="shared" si="29"/>
        <v>6.4620928764299999</v>
      </c>
      <c r="T171" s="7">
        <f t="shared" si="30"/>
        <v>12.6</v>
      </c>
      <c r="U171" s="7">
        <f t="shared" si="31"/>
        <v>20</v>
      </c>
      <c r="V171" s="18" t="str">
        <f t="shared" si="25"/>
        <v>14N44-261</v>
      </c>
      <c r="W171" s="4"/>
      <c r="X171" s="8">
        <v>167</v>
      </c>
      <c r="Y171" s="9" t="s">
        <v>271</v>
      </c>
      <c r="Z171" s="9" t="s">
        <v>272</v>
      </c>
      <c r="AA171" s="10">
        <v>0.93187008000000005</v>
      </c>
      <c r="AB171" s="10">
        <v>77.718999999999994</v>
      </c>
      <c r="AC171" s="10">
        <v>3.7</v>
      </c>
      <c r="AD171" s="10">
        <v>50</v>
      </c>
      <c r="AE171" s="10">
        <v>7.4</v>
      </c>
      <c r="AF171" s="10">
        <v>6.5</v>
      </c>
      <c r="AG171" s="10">
        <v>12.6</v>
      </c>
      <c r="AH171" s="10">
        <v>20</v>
      </c>
      <c r="AI171" s="10">
        <v>8</v>
      </c>
      <c r="AJ171" s="10">
        <v>16</v>
      </c>
      <c r="AK171" s="10">
        <v>24</v>
      </c>
      <c r="AL171" s="10">
        <v>40</v>
      </c>
      <c r="AM171" s="11" t="s">
        <v>317</v>
      </c>
      <c r="AN171" s="21">
        <f t="shared" si="34"/>
        <v>24</v>
      </c>
      <c r="AO171" s="21">
        <f t="shared" si="33"/>
        <v>40</v>
      </c>
      <c r="AQ171" s="14">
        <v>523</v>
      </c>
    </row>
    <row r="172" spans="1:43" ht="12" customHeight="1" x14ac:dyDescent="0.25">
      <c r="A172" s="14" t="s">
        <v>99</v>
      </c>
      <c r="B172" s="14">
        <v>261</v>
      </c>
      <c r="C172" s="14" t="s">
        <v>199</v>
      </c>
      <c r="D172" s="14" t="s">
        <v>55</v>
      </c>
      <c r="E172" s="14" t="s">
        <v>52</v>
      </c>
      <c r="F172" s="58">
        <v>60.0543324876</v>
      </c>
      <c r="G172" s="13">
        <v>0.97242671062499997</v>
      </c>
      <c r="H172" s="13">
        <v>0.46811860799799998</v>
      </c>
      <c r="I172" s="58">
        <v>0</v>
      </c>
      <c r="J172" s="2"/>
      <c r="K172" s="7" t="s">
        <v>199</v>
      </c>
      <c r="L172" s="7" t="str">
        <f t="shared" si="23"/>
        <v>N</v>
      </c>
      <c r="M172" s="7" t="s">
        <v>216</v>
      </c>
      <c r="N172" s="7">
        <f t="shared" si="26"/>
        <v>0.97242671062499997</v>
      </c>
      <c r="O172" s="15">
        <f t="shared" si="27"/>
        <v>60.0543324876</v>
      </c>
      <c r="P172" s="7">
        <f t="shared" si="24"/>
        <v>3.7</v>
      </c>
      <c r="Q172" s="7">
        <v>50</v>
      </c>
      <c r="R172" s="7">
        <f t="shared" si="28"/>
        <v>0.3</v>
      </c>
      <c r="S172" s="63">
        <f t="shared" si="29"/>
        <v>0.46811860799799998</v>
      </c>
      <c r="T172" s="7">
        <f t="shared" si="30"/>
        <v>0.3</v>
      </c>
      <c r="U172" s="7">
        <f t="shared" si="31"/>
        <v>20</v>
      </c>
      <c r="V172" s="18" t="str">
        <f t="shared" si="25"/>
        <v>14N44-261</v>
      </c>
      <c r="W172" s="4"/>
      <c r="X172" s="8">
        <v>168</v>
      </c>
      <c r="Y172" s="9" t="s">
        <v>271</v>
      </c>
      <c r="Z172" s="9" t="s">
        <v>272</v>
      </c>
      <c r="AA172" s="10">
        <v>0.972426711</v>
      </c>
      <c r="AB172" s="10">
        <v>60.054000000000002</v>
      </c>
      <c r="AC172" s="10">
        <v>3.7</v>
      </c>
      <c r="AD172" s="10">
        <v>50</v>
      </c>
      <c r="AE172" s="10">
        <v>0.3</v>
      </c>
      <c r="AF172" s="10">
        <v>0.5</v>
      </c>
      <c r="AG172" s="10">
        <v>0.3</v>
      </c>
      <c r="AH172" s="10">
        <v>20</v>
      </c>
      <c r="AI172" s="10">
        <v>26</v>
      </c>
      <c r="AJ172" s="10">
        <v>81</v>
      </c>
      <c r="AK172" s="10">
        <v>19</v>
      </c>
      <c r="AL172" s="10">
        <v>18</v>
      </c>
      <c r="AM172" s="11" t="s">
        <v>317</v>
      </c>
      <c r="AN172" s="21">
        <f t="shared" si="34"/>
        <v>19</v>
      </c>
      <c r="AO172" s="21">
        <f t="shared" si="33"/>
        <v>18</v>
      </c>
      <c r="AQ172" s="14">
        <v>531</v>
      </c>
    </row>
    <row r="173" spans="1:43" ht="12" customHeight="1" x14ac:dyDescent="0.25">
      <c r="A173" s="14" t="s">
        <v>99</v>
      </c>
      <c r="B173" s="14">
        <v>261</v>
      </c>
      <c r="C173" s="14" t="s">
        <v>199</v>
      </c>
      <c r="D173" s="14" t="s">
        <v>55</v>
      </c>
      <c r="E173" s="14" t="s">
        <v>52</v>
      </c>
      <c r="F173" s="58">
        <v>104.09028014499999</v>
      </c>
      <c r="G173" s="13">
        <v>0.20300042396000001</v>
      </c>
      <c r="H173" s="13">
        <v>0.64775997400300001</v>
      </c>
      <c r="I173" s="58">
        <v>14.142135620099999</v>
      </c>
      <c r="J173" s="2"/>
      <c r="K173" s="7" t="s">
        <v>199</v>
      </c>
      <c r="L173" s="7" t="str">
        <f t="shared" si="23"/>
        <v>N</v>
      </c>
      <c r="M173" s="7" t="s">
        <v>216</v>
      </c>
      <c r="N173" s="7">
        <f t="shared" si="26"/>
        <v>0.3</v>
      </c>
      <c r="O173" s="15">
        <f t="shared" si="27"/>
        <v>104.09028014499999</v>
      </c>
      <c r="P173" s="7">
        <f t="shared" si="24"/>
        <v>3.7</v>
      </c>
      <c r="Q173" s="7">
        <v>50</v>
      </c>
      <c r="R173" s="7">
        <f t="shared" si="28"/>
        <v>7.4</v>
      </c>
      <c r="S173" s="63">
        <f t="shared" si="29"/>
        <v>0.64775997400300001</v>
      </c>
      <c r="T173" s="7">
        <f t="shared" si="30"/>
        <v>6.7421356200999991</v>
      </c>
      <c r="U173" s="7">
        <f t="shared" si="31"/>
        <v>20</v>
      </c>
      <c r="V173" s="18" t="str">
        <f t="shared" si="25"/>
        <v>14N44-261</v>
      </c>
      <c r="W173" s="4"/>
      <c r="X173" s="8">
        <v>169</v>
      </c>
      <c r="Y173" s="9" t="s">
        <v>271</v>
      </c>
      <c r="Z173" s="9" t="s">
        <v>272</v>
      </c>
      <c r="AA173" s="10">
        <v>0.3</v>
      </c>
      <c r="AB173" s="10">
        <v>104.09</v>
      </c>
      <c r="AC173" s="10">
        <v>3.7</v>
      </c>
      <c r="AD173" s="10">
        <v>50</v>
      </c>
      <c r="AE173" s="10">
        <v>7.4</v>
      </c>
      <c r="AF173" s="10">
        <v>0.6</v>
      </c>
      <c r="AG173" s="10">
        <v>6.74213562</v>
      </c>
      <c r="AH173" s="10">
        <v>20</v>
      </c>
      <c r="AI173" s="10">
        <v>13</v>
      </c>
      <c r="AJ173" s="10">
        <v>33</v>
      </c>
      <c r="AK173" s="10">
        <v>26</v>
      </c>
      <c r="AL173" s="10">
        <v>15</v>
      </c>
      <c r="AM173" s="11" t="s">
        <v>317</v>
      </c>
      <c r="AN173" s="21">
        <f t="shared" si="34"/>
        <v>26</v>
      </c>
      <c r="AO173" s="21">
        <f t="shared" si="33"/>
        <v>15</v>
      </c>
      <c r="AQ173" s="14">
        <v>524</v>
      </c>
    </row>
    <row r="174" spans="1:43" ht="12" customHeight="1" x14ac:dyDescent="0.25">
      <c r="A174" s="14" t="s">
        <v>99</v>
      </c>
      <c r="B174" s="14">
        <v>261</v>
      </c>
      <c r="C174" s="14" t="s">
        <v>199</v>
      </c>
      <c r="D174" s="14" t="s">
        <v>55</v>
      </c>
      <c r="E174" s="14" t="s">
        <v>52</v>
      </c>
      <c r="F174" s="58">
        <v>70.866659726899996</v>
      </c>
      <c r="G174" s="13">
        <v>3.5746049550099999</v>
      </c>
      <c r="H174" s="13">
        <v>5.8042669296299998</v>
      </c>
      <c r="I174" s="58">
        <v>0</v>
      </c>
      <c r="J174" s="2"/>
      <c r="K174" s="7" t="s">
        <v>199</v>
      </c>
      <c r="L174" s="7" t="str">
        <f t="shared" si="23"/>
        <v>N</v>
      </c>
      <c r="M174" s="7" t="s">
        <v>216</v>
      </c>
      <c r="N174" s="7">
        <f t="shared" si="26"/>
        <v>3.5746049550099999</v>
      </c>
      <c r="O174" s="15">
        <f t="shared" si="27"/>
        <v>70.866659726899996</v>
      </c>
      <c r="P174" s="7">
        <f t="shared" si="24"/>
        <v>3.7</v>
      </c>
      <c r="Q174" s="7">
        <v>50</v>
      </c>
      <c r="R174" s="7">
        <f t="shared" si="28"/>
        <v>0.3</v>
      </c>
      <c r="S174" s="63">
        <f t="shared" si="29"/>
        <v>5.8042669296299998</v>
      </c>
      <c r="T174" s="7">
        <f t="shared" si="30"/>
        <v>0.3</v>
      </c>
      <c r="U174" s="7">
        <f t="shared" si="31"/>
        <v>20</v>
      </c>
      <c r="V174" s="18" t="str">
        <f t="shared" si="25"/>
        <v>14N44-261</v>
      </c>
      <c r="W174" s="4"/>
      <c r="X174" s="8">
        <v>170</v>
      </c>
      <c r="Y174" s="9" t="s">
        <v>271</v>
      </c>
      <c r="Z174" s="9" t="s">
        <v>272</v>
      </c>
      <c r="AA174" s="10">
        <v>3.5746049549999999</v>
      </c>
      <c r="AB174" s="10">
        <v>70.867000000000004</v>
      </c>
      <c r="AC174" s="10">
        <v>3.7</v>
      </c>
      <c r="AD174" s="10">
        <v>50</v>
      </c>
      <c r="AE174" s="10">
        <v>0.3</v>
      </c>
      <c r="AF174" s="10">
        <v>5.8</v>
      </c>
      <c r="AG174" s="10">
        <v>0.3</v>
      </c>
      <c r="AH174" s="10">
        <v>20</v>
      </c>
      <c r="AI174" s="10">
        <v>27</v>
      </c>
      <c r="AJ174" s="10">
        <v>83</v>
      </c>
      <c r="AK174" s="10">
        <v>113</v>
      </c>
      <c r="AL174" s="10">
        <v>111</v>
      </c>
      <c r="AM174" s="11" t="s">
        <v>317</v>
      </c>
      <c r="AN174" s="21">
        <f t="shared" si="34"/>
        <v>113</v>
      </c>
      <c r="AO174" s="21">
        <f t="shared" si="33"/>
        <v>111</v>
      </c>
      <c r="AQ174" s="14">
        <v>534</v>
      </c>
    </row>
    <row r="175" spans="1:43" ht="12" customHeight="1" x14ac:dyDescent="0.25">
      <c r="A175" s="14" t="s">
        <v>99</v>
      </c>
      <c r="B175" s="14">
        <v>261</v>
      </c>
      <c r="C175" s="14" t="s">
        <v>199</v>
      </c>
      <c r="D175" s="14" t="s">
        <v>55</v>
      </c>
      <c r="E175" s="14" t="s">
        <v>52</v>
      </c>
      <c r="F175" s="58">
        <v>53.100209104599998</v>
      </c>
      <c r="G175" s="13">
        <v>0.77241927464100002</v>
      </c>
      <c r="H175" s="13">
        <v>5.8042669296299998</v>
      </c>
      <c r="I175" s="58">
        <v>0</v>
      </c>
      <c r="J175" s="2"/>
      <c r="K175" s="7" t="s">
        <v>199</v>
      </c>
      <c r="L175" s="7" t="str">
        <f t="shared" si="23"/>
        <v>N</v>
      </c>
      <c r="M175" s="7" t="s">
        <v>216</v>
      </c>
      <c r="N175" s="7">
        <f t="shared" si="26"/>
        <v>0.77241927464100002</v>
      </c>
      <c r="O175" s="15">
        <f t="shared" si="27"/>
        <v>53.100209104599998</v>
      </c>
      <c r="P175" s="7">
        <f t="shared" si="24"/>
        <v>3.7</v>
      </c>
      <c r="Q175" s="7">
        <v>50</v>
      </c>
      <c r="R175" s="7">
        <f t="shared" si="28"/>
        <v>0.3</v>
      </c>
      <c r="S175" s="63">
        <f t="shared" si="29"/>
        <v>5.8042669296299998</v>
      </c>
      <c r="T175" s="7">
        <f t="shared" si="30"/>
        <v>0.3</v>
      </c>
      <c r="U175" s="7">
        <f t="shared" si="31"/>
        <v>20</v>
      </c>
      <c r="V175" s="18" t="str">
        <f t="shared" si="25"/>
        <v>14N44-261</v>
      </c>
      <c r="W175" s="4"/>
      <c r="X175" s="8">
        <v>171</v>
      </c>
      <c r="Y175" s="9" t="s">
        <v>271</v>
      </c>
      <c r="Z175" s="9" t="s">
        <v>272</v>
      </c>
      <c r="AA175" s="10">
        <v>0.77241927499999996</v>
      </c>
      <c r="AB175" s="10">
        <v>53.1</v>
      </c>
      <c r="AC175" s="10">
        <v>3.7</v>
      </c>
      <c r="AD175" s="10">
        <v>50</v>
      </c>
      <c r="AE175" s="10">
        <v>0.3</v>
      </c>
      <c r="AF175" s="10">
        <v>5.8</v>
      </c>
      <c r="AG175" s="10">
        <v>0.3</v>
      </c>
      <c r="AH175" s="10">
        <v>20</v>
      </c>
      <c r="AI175" s="10">
        <v>26</v>
      </c>
      <c r="AJ175" s="10">
        <v>79</v>
      </c>
      <c r="AK175" s="10">
        <v>17</v>
      </c>
      <c r="AL175" s="10">
        <v>18</v>
      </c>
      <c r="AM175" s="11" t="s">
        <v>317</v>
      </c>
      <c r="AN175" s="21">
        <f t="shared" si="34"/>
        <v>17</v>
      </c>
      <c r="AO175" s="21">
        <f t="shared" si="33"/>
        <v>18</v>
      </c>
      <c r="AQ175" s="14">
        <v>533</v>
      </c>
    </row>
    <row r="176" spans="1:43" ht="12" customHeight="1" x14ac:dyDescent="0.25">
      <c r="A176" s="14" t="s">
        <v>56</v>
      </c>
      <c r="B176" s="14">
        <v>18</v>
      </c>
      <c r="C176" s="14" t="s">
        <v>199</v>
      </c>
      <c r="D176" s="14" t="s">
        <v>51</v>
      </c>
      <c r="E176" s="14" t="s">
        <v>52</v>
      </c>
      <c r="F176" s="58">
        <v>117.797242981</v>
      </c>
      <c r="G176" s="13">
        <v>5.8875951799699999</v>
      </c>
      <c r="H176" s="13">
        <v>5.1095356941199999</v>
      </c>
      <c r="I176" s="58">
        <v>0</v>
      </c>
      <c r="J176" s="2"/>
      <c r="K176" s="7" t="s">
        <v>199</v>
      </c>
      <c r="L176" s="7" t="str">
        <f t="shared" si="23"/>
        <v>N</v>
      </c>
      <c r="M176" s="7" t="s">
        <v>216</v>
      </c>
      <c r="N176" s="7">
        <f t="shared" si="26"/>
        <v>5.8875951799699999</v>
      </c>
      <c r="O176" s="15">
        <f t="shared" si="27"/>
        <v>117.797242981</v>
      </c>
      <c r="P176" s="7">
        <f t="shared" si="24"/>
        <v>3.7</v>
      </c>
      <c r="Q176" s="7">
        <v>50</v>
      </c>
      <c r="R176" s="7">
        <f t="shared" si="28"/>
        <v>0.3</v>
      </c>
      <c r="S176" s="63">
        <f t="shared" si="29"/>
        <v>5.1095356941199999</v>
      </c>
      <c r="T176" s="7">
        <f t="shared" si="30"/>
        <v>0.3</v>
      </c>
      <c r="U176" s="7">
        <f t="shared" si="31"/>
        <v>20</v>
      </c>
      <c r="V176" s="18" t="str">
        <f t="shared" si="25"/>
        <v>1503B-18</v>
      </c>
      <c r="W176" s="4"/>
      <c r="X176" s="8">
        <v>172</v>
      </c>
      <c r="Y176" s="9" t="s">
        <v>271</v>
      </c>
      <c r="Z176" s="9" t="s">
        <v>272</v>
      </c>
      <c r="AA176" s="10">
        <v>5.8875951799999999</v>
      </c>
      <c r="AB176" s="10">
        <v>117.797</v>
      </c>
      <c r="AC176" s="10">
        <v>3.7</v>
      </c>
      <c r="AD176" s="10">
        <v>50</v>
      </c>
      <c r="AE176" s="10">
        <v>0.3</v>
      </c>
      <c r="AF176" s="10">
        <v>5.0999999999999996</v>
      </c>
      <c r="AG176" s="10">
        <v>0.3</v>
      </c>
      <c r="AH176" s="10">
        <v>20</v>
      </c>
      <c r="AI176" s="10">
        <v>28</v>
      </c>
      <c r="AJ176" s="10">
        <v>88</v>
      </c>
      <c r="AK176" s="10">
        <v>776</v>
      </c>
      <c r="AL176" s="10">
        <v>720</v>
      </c>
      <c r="AM176" s="11" t="s">
        <v>318</v>
      </c>
      <c r="AN176" s="21">
        <f t="shared" si="34"/>
        <v>776</v>
      </c>
      <c r="AO176" s="21">
        <f t="shared" si="33"/>
        <v>720</v>
      </c>
      <c r="AQ176" s="14">
        <v>245</v>
      </c>
    </row>
    <row r="177" spans="1:64" ht="12" customHeight="1" x14ac:dyDescent="0.25">
      <c r="A177" s="14" t="s">
        <v>56</v>
      </c>
      <c r="B177" s="14">
        <v>18</v>
      </c>
      <c r="C177" s="14" t="s">
        <v>199</v>
      </c>
      <c r="D177" s="14" t="s">
        <v>51</v>
      </c>
      <c r="E177" s="14" t="s">
        <v>52</v>
      </c>
      <c r="F177" s="58">
        <v>132.40389492400001</v>
      </c>
      <c r="G177" s="13">
        <v>4.8453297266900002</v>
      </c>
      <c r="H177" s="13">
        <v>5.2622008323699996</v>
      </c>
      <c r="I177" s="58">
        <v>72.426406860399993</v>
      </c>
      <c r="J177" s="2"/>
      <c r="K177" s="7" t="s">
        <v>199</v>
      </c>
      <c r="L177" s="7" t="str">
        <f t="shared" si="23"/>
        <v>N</v>
      </c>
      <c r="M177" s="7" t="s">
        <v>216</v>
      </c>
      <c r="N177" s="7">
        <f t="shared" si="26"/>
        <v>4.8453297266900002</v>
      </c>
      <c r="O177" s="15">
        <f t="shared" si="27"/>
        <v>132.40389492400001</v>
      </c>
      <c r="P177" s="7">
        <f t="shared" si="24"/>
        <v>3.7</v>
      </c>
      <c r="Q177" s="7">
        <v>50</v>
      </c>
      <c r="R177" s="7">
        <f t="shared" si="28"/>
        <v>7.4</v>
      </c>
      <c r="S177" s="63">
        <f t="shared" si="29"/>
        <v>5.2622008323699996</v>
      </c>
      <c r="T177" s="7">
        <f t="shared" si="30"/>
        <v>65.026406860399987</v>
      </c>
      <c r="U177" s="7">
        <f t="shared" si="31"/>
        <v>20</v>
      </c>
      <c r="V177" s="18" t="str">
        <f t="shared" si="25"/>
        <v>1503B-18</v>
      </c>
      <c r="W177" s="4"/>
      <c r="X177" s="8">
        <v>173</v>
      </c>
      <c r="Y177" s="9" t="s">
        <v>271</v>
      </c>
      <c r="Z177" s="9" t="s">
        <v>272</v>
      </c>
      <c r="AA177" s="10">
        <v>4.8453297270000002</v>
      </c>
      <c r="AB177" s="10">
        <v>132.404</v>
      </c>
      <c r="AC177" s="10">
        <v>3.7</v>
      </c>
      <c r="AD177" s="10">
        <v>50</v>
      </c>
      <c r="AE177" s="10">
        <v>7.4</v>
      </c>
      <c r="AF177" s="10">
        <v>5.3</v>
      </c>
      <c r="AG177" s="10">
        <v>65.026406859999994</v>
      </c>
      <c r="AH177" s="10">
        <v>20</v>
      </c>
      <c r="AI177" s="10">
        <v>2</v>
      </c>
      <c r="AJ177" s="10">
        <v>3</v>
      </c>
      <c r="AK177" s="10">
        <v>723</v>
      </c>
      <c r="AL177" s="10">
        <v>16</v>
      </c>
      <c r="AM177" s="11" t="s">
        <v>318</v>
      </c>
      <c r="AN177" s="21">
        <f t="shared" si="34"/>
        <v>723</v>
      </c>
      <c r="AO177" s="21">
        <f t="shared" si="33"/>
        <v>16</v>
      </c>
      <c r="AQ177" s="14">
        <v>244</v>
      </c>
    </row>
    <row r="178" spans="1:64" ht="12" customHeight="1" x14ac:dyDescent="0.25">
      <c r="A178" s="14" t="s">
        <v>126</v>
      </c>
      <c r="B178" s="14">
        <v>576</v>
      </c>
      <c r="C178" s="14" t="s">
        <v>199</v>
      </c>
      <c r="D178" s="14" t="s">
        <v>53</v>
      </c>
      <c r="E178" s="14" t="s">
        <v>52</v>
      </c>
      <c r="F178" s="58">
        <v>33.347940590100002</v>
      </c>
      <c r="G178" s="13">
        <v>0.166919033125</v>
      </c>
      <c r="H178" s="13">
        <v>2.9760053157800002</v>
      </c>
      <c r="I178" s="58">
        <v>34.142135620099999</v>
      </c>
      <c r="J178" s="2"/>
      <c r="K178" s="7" t="s">
        <v>199</v>
      </c>
      <c r="L178" s="7" t="str">
        <f t="shared" si="23"/>
        <v>N</v>
      </c>
      <c r="M178" s="7" t="s">
        <v>216</v>
      </c>
      <c r="N178" s="7">
        <f t="shared" si="26"/>
        <v>0.3</v>
      </c>
      <c r="O178" s="15">
        <f t="shared" si="27"/>
        <v>33.347940590100002</v>
      </c>
      <c r="P178" s="7">
        <f t="shared" si="24"/>
        <v>3.7</v>
      </c>
      <c r="Q178" s="7">
        <v>50</v>
      </c>
      <c r="R178" s="7">
        <f t="shared" si="28"/>
        <v>7.4</v>
      </c>
      <c r="S178" s="63">
        <f t="shared" si="29"/>
        <v>2.9760053157800002</v>
      </c>
      <c r="T178" s="7">
        <f t="shared" si="30"/>
        <v>26.742135620100001</v>
      </c>
      <c r="U178" s="7">
        <f t="shared" si="31"/>
        <v>20</v>
      </c>
      <c r="V178" s="18" t="str">
        <f t="shared" si="25"/>
        <v>1503B.1-576</v>
      </c>
      <c r="W178" s="4"/>
      <c r="X178" s="8">
        <v>174</v>
      </c>
      <c r="Y178" s="9" t="s">
        <v>271</v>
      </c>
      <c r="Z178" s="9" t="s">
        <v>272</v>
      </c>
      <c r="AA178" s="10">
        <v>0.3</v>
      </c>
      <c r="AB178" s="10">
        <v>33.347999999999999</v>
      </c>
      <c r="AC178" s="10">
        <v>3.7</v>
      </c>
      <c r="AD178" s="10">
        <v>50</v>
      </c>
      <c r="AE178" s="10">
        <v>7.4</v>
      </c>
      <c r="AF178" s="10">
        <v>3</v>
      </c>
      <c r="AG178" s="10">
        <v>26.742135619999999</v>
      </c>
      <c r="AH178" s="10">
        <v>20</v>
      </c>
      <c r="AI178" s="10">
        <v>1</v>
      </c>
      <c r="AJ178" s="10">
        <v>1</v>
      </c>
      <c r="AK178" s="10">
        <v>0</v>
      </c>
      <c r="AL178" s="10">
        <v>1</v>
      </c>
      <c r="AM178" s="11" t="s">
        <v>319</v>
      </c>
      <c r="AN178" s="21">
        <f t="shared" si="34"/>
        <v>0</v>
      </c>
      <c r="AO178" s="21">
        <f t="shared" si="33"/>
        <v>1</v>
      </c>
      <c r="AQ178" s="14">
        <v>133</v>
      </c>
    </row>
    <row r="179" spans="1:64" ht="12" customHeight="1" x14ac:dyDescent="0.25">
      <c r="A179" s="14" t="s">
        <v>57</v>
      </c>
      <c r="B179" s="14">
        <v>24</v>
      </c>
      <c r="C179" s="14" t="s">
        <v>199</v>
      </c>
      <c r="D179" s="14" t="s">
        <v>54</v>
      </c>
      <c r="E179" s="14" t="s">
        <v>52</v>
      </c>
      <c r="F179" s="58">
        <v>84.059540857499996</v>
      </c>
      <c r="G179" s="13">
        <v>11.4224803896</v>
      </c>
      <c r="H179" s="13">
        <v>19.810436248799999</v>
      </c>
      <c r="I179" s="58">
        <v>0</v>
      </c>
      <c r="J179" s="2"/>
      <c r="K179" s="7" t="s">
        <v>199</v>
      </c>
      <c r="L179" s="7" t="str">
        <f t="shared" si="23"/>
        <v>N</v>
      </c>
      <c r="M179" s="7" t="s">
        <v>216</v>
      </c>
      <c r="N179" s="7">
        <f t="shared" si="26"/>
        <v>11.4224803896</v>
      </c>
      <c r="O179" s="15">
        <f t="shared" si="27"/>
        <v>84.059540857499996</v>
      </c>
      <c r="P179" s="7">
        <f t="shared" si="24"/>
        <v>5.5</v>
      </c>
      <c r="Q179" s="7">
        <v>50</v>
      </c>
      <c r="R179" s="7">
        <f t="shared" si="28"/>
        <v>0.3</v>
      </c>
      <c r="S179" s="63">
        <f t="shared" si="29"/>
        <v>19.810436248799999</v>
      </c>
      <c r="T179" s="7">
        <f t="shared" si="30"/>
        <v>0.3</v>
      </c>
      <c r="U179" s="7">
        <f t="shared" si="31"/>
        <v>20</v>
      </c>
      <c r="V179" s="18" t="str">
        <f t="shared" si="25"/>
        <v>1546-24</v>
      </c>
      <c r="W179" s="4"/>
      <c r="X179" s="8">
        <v>175</v>
      </c>
      <c r="Y179" s="9" t="s">
        <v>271</v>
      </c>
      <c r="Z179" s="9" t="s">
        <v>272</v>
      </c>
      <c r="AA179" s="10">
        <v>11.42248039</v>
      </c>
      <c r="AB179" s="10">
        <v>84.06</v>
      </c>
      <c r="AC179" s="10">
        <v>5.5</v>
      </c>
      <c r="AD179" s="10">
        <v>50</v>
      </c>
      <c r="AE179" s="10">
        <v>0.3</v>
      </c>
      <c r="AF179" s="10">
        <v>19.8</v>
      </c>
      <c r="AG179" s="10">
        <v>0.3</v>
      </c>
      <c r="AH179" s="10">
        <v>20</v>
      </c>
      <c r="AI179" s="10">
        <v>30</v>
      </c>
      <c r="AJ179" s="10">
        <v>87</v>
      </c>
      <c r="AK179" s="12">
        <v>1522</v>
      </c>
      <c r="AL179" s="12">
        <v>1457</v>
      </c>
      <c r="AM179" s="11" t="s">
        <v>320</v>
      </c>
      <c r="AN179" s="21">
        <f t="shared" si="34"/>
        <v>1522</v>
      </c>
      <c r="AO179" s="21">
        <f t="shared" si="33"/>
        <v>1457</v>
      </c>
      <c r="AQ179" s="14">
        <v>1091</v>
      </c>
    </row>
    <row r="180" spans="1:64" ht="12" customHeight="1" x14ac:dyDescent="0.25">
      <c r="A180" s="14" t="s">
        <v>57</v>
      </c>
      <c r="B180" s="14">
        <v>24</v>
      </c>
      <c r="C180" s="14" t="s">
        <v>199</v>
      </c>
      <c r="D180" s="14" t="s">
        <v>54</v>
      </c>
      <c r="E180" s="14" t="s">
        <v>52</v>
      </c>
      <c r="F180" s="58">
        <v>67.256711194100006</v>
      </c>
      <c r="G180" s="13">
        <v>2.2110218052900001</v>
      </c>
      <c r="H180" s="13">
        <v>13.961462020900001</v>
      </c>
      <c r="I180" s="58">
        <v>0</v>
      </c>
      <c r="J180" s="2"/>
      <c r="K180" s="7" t="s">
        <v>199</v>
      </c>
      <c r="L180" s="7" t="str">
        <f t="shared" si="23"/>
        <v>N</v>
      </c>
      <c r="M180" s="7" t="s">
        <v>216</v>
      </c>
      <c r="N180" s="7">
        <f t="shared" si="26"/>
        <v>2.2110218052900001</v>
      </c>
      <c r="O180" s="15">
        <f t="shared" si="27"/>
        <v>67.256711194100006</v>
      </c>
      <c r="P180" s="7">
        <f t="shared" si="24"/>
        <v>5.5</v>
      </c>
      <c r="Q180" s="7">
        <v>50</v>
      </c>
      <c r="R180" s="7">
        <f t="shared" si="28"/>
        <v>0.3</v>
      </c>
      <c r="S180" s="63">
        <f t="shared" si="29"/>
        <v>13.961462020900001</v>
      </c>
      <c r="T180" s="7">
        <f t="shared" si="30"/>
        <v>0.3</v>
      </c>
      <c r="U180" s="7">
        <f t="shared" si="31"/>
        <v>20</v>
      </c>
      <c r="V180" s="18" t="str">
        <f t="shared" si="25"/>
        <v>1546-24</v>
      </c>
      <c r="W180" s="4"/>
      <c r="X180" s="8">
        <v>176</v>
      </c>
      <c r="Y180" s="9" t="s">
        <v>271</v>
      </c>
      <c r="Z180" s="9" t="s">
        <v>272</v>
      </c>
      <c r="AA180" s="10">
        <v>2.2110218050000001</v>
      </c>
      <c r="AB180" s="10">
        <v>67.257000000000005</v>
      </c>
      <c r="AC180" s="10">
        <v>5.5</v>
      </c>
      <c r="AD180" s="10">
        <v>50</v>
      </c>
      <c r="AE180" s="10">
        <v>0.3</v>
      </c>
      <c r="AF180" s="10">
        <v>14</v>
      </c>
      <c r="AG180" s="10">
        <v>0.3</v>
      </c>
      <c r="AH180" s="10">
        <v>20</v>
      </c>
      <c r="AI180" s="10">
        <v>26</v>
      </c>
      <c r="AJ180" s="10">
        <v>81</v>
      </c>
      <c r="AK180" s="10">
        <v>51</v>
      </c>
      <c r="AL180" s="10">
        <v>52</v>
      </c>
      <c r="AM180" s="11" t="s">
        <v>320</v>
      </c>
      <c r="AN180" s="21">
        <f t="shared" si="34"/>
        <v>51</v>
      </c>
      <c r="AO180" s="21">
        <f t="shared" si="33"/>
        <v>52</v>
      </c>
      <c r="AQ180" s="14">
        <v>1089</v>
      </c>
    </row>
    <row r="181" spans="1:64" ht="12" customHeight="1" x14ac:dyDescent="0.25">
      <c r="A181" s="14" t="s">
        <v>57</v>
      </c>
      <c r="B181" s="14">
        <v>24</v>
      </c>
      <c r="C181" s="14" t="s">
        <v>199</v>
      </c>
      <c r="D181" s="14" t="s">
        <v>54</v>
      </c>
      <c r="E181" s="14" t="s">
        <v>52</v>
      </c>
      <c r="F181" s="58">
        <v>129.135341711</v>
      </c>
      <c r="G181" s="13">
        <v>5.4122563562700003</v>
      </c>
      <c r="H181" s="13">
        <v>13.961462020900001</v>
      </c>
      <c r="I181" s="58">
        <v>0</v>
      </c>
      <c r="J181" s="2"/>
      <c r="K181" s="7" t="s">
        <v>199</v>
      </c>
      <c r="L181" s="7" t="str">
        <f t="shared" si="23"/>
        <v>N</v>
      </c>
      <c r="M181" s="7" t="s">
        <v>216</v>
      </c>
      <c r="N181" s="7">
        <f t="shared" si="26"/>
        <v>5.4122563562700003</v>
      </c>
      <c r="O181" s="15">
        <f t="shared" si="27"/>
        <v>129.135341711</v>
      </c>
      <c r="P181" s="7">
        <f t="shared" si="24"/>
        <v>5.5</v>
      </c>
      <c r="Q181" s="7">
        <v>50</v>
      </c>
      <c r="R181" s="7">
        <f t="shared" si="28"/>
        <v>0.3</v>
      </c>
      <c r="S181" s="63">
        <f t="shared" si="29"/>
        <v>13.961462020900001</v>
      </c>
      <c r="T181" s="7">
        <f t="shared" si="30"/>
        <v>0.3</v>
      </c>
      <c r="U181" s="7">
        <f t="shared" si="31"/>
        <v>20</v>
      </c>
      <c r="V181" s="18" t="str">
        <f t="shared" si="25"/>
        <v>1546-24</v>
      </c>
      <c r="W181" s="4"/>
      <c r="X181" s="8">
        <v>177</v>
      </c>
      <c r="Y181" s="9" t="s">
        <v>271</v>
      </c>
      <c r="Z181" s="9" t="s">
        <v>272</v>
      </c>
      <c r="AA181" s="10">
        <v>5.4122563560000003</v>
      </c>
      <c r="AB181" s="10">
        <v>129.13499999999999</v>
      </c>
      <c r="AC181" s="10">
        <v>5.5</v>
      </c>
      <c r="AD181" s="10">
        <v>50</v>
      </c>
      <c r="AE181" s="10">
        <v>0.3</v>
      </c>
      <c r="AF181" s="10">
        <v>14</v>
      </c>
      <c r="AG181" s="10">
        <v>0.3</v>
      </c>
      <c r="AH181" s="10">
        <v>20</v>
      </c>
      <c r="AI181" s="10">
        <v>27</v>
      </c>
      <c r="AJ181" s="10">
        <v>88</v>
      </c>
      <c r="AK181" s="12">
        <v>1038</v>
      </c>
      <c r="AL181" s="12">
        <v>1032</v>
      </c>
      <c r="AM181" s="11" t="s">
        <v>320</v>
      </c>
      <c r="AN181" s="21">
        <f t="shared" si="34"/>
        <v>1038</v>
      </c>
      <c r="AO181" s="21">
        <f t="shared" si="33"/>
        <v>1032</v>
      </c>
      <c r="AQ181" s="14">
        <v>1090</v>
      </c>
    </row>
    <row r="182" spans="1:64" ht="12" customHeight="1" x14ac:dyDescent="0.25">
      <c r="A182" s="14" t="s">
        <v>57</v>
      </c>
      <c r="B182" s="14">
        <v>24</v>
      </c>
      <c r="C182" s="14" t="s">
        <v>199</v>
      </c>
      <c r="D182" s="14" t="s">
        <v>54</v>
      </c>
      <c r="E182" s="14" t="s">
        <v>52</v>
      </c>
      <c r="F182" s="58">
        <v>145.841219258</v>
      </c>
      <c r="G182" s="13">
        <v>4.2770287656699999</v>
      </c>
      <c r="H182" s="13">
        <v>0.61690258979799995</v>
      </c>
      <c r="I182" s="58">
        <v>0</v>
      </c>
      <c r="J182" s="2"/>
      <c r="K182" s="7" t="s">
        <v>199</v>
      </c>
      <c r="L182" s="7" t="str">
        <f t="shared" si="23"/>
        <v>N</v>
      </c>
      <c r="M182" s="7" t="s">
        <v>216</v>
      </c>
      <c r="N182" s="7">
        <f t="shared" si="26"/>
        <v>4.2770287656699999</v>
      </c>
      <c r="O182" s="15">
        <f t="shared" si="27"/>
        <v>140</v>
      </c>
      <c r="P182" s="7">
        <f t="shared" si="24"/>
        <v>5.5</v>
      </c>
      <c r="Q182" s="7">
        <v>50</v>
      </c>
      <c r="R182" s="7">
        <f t="shared" si="28"/>
        <v>0.3</v>
      </c>
      <c r="S182" s="63">
        <f t="shared" si="29"/>
        <v>0.61690258979799995</v>
      </c>
      <c r="T182" s="7">
        <f t="shared" si="30"/>
        <v>0.3</v>
      </c>
      <c r="U182" s="7">
        <f t="shared" si="31"/>
        <v>20</v>
      </c>
      <c r="V182" s="18" t="str">
        <f t="shared" si="25"/>
        <v>1546-24</v>
      </c>
      <c r="W182" s="4"/>
      <c r="X182" s="8">
        <v>178</v>
      </c>
      <c r="Y182" s="9" t="s">
        <v>271</v>
      </c>
      <c r="Z182" s="9" t="s">
        <v>272</v>
      </c>
      <c r="AA182" s="10">
        <v>4.2770287659999999</v>
      </c>
      <c r="AB182" s="10">
        <v>140</v>
      </c>
      <c r="AC182" s="10">
        <v>5.5</v>
      </c>
      <c r="AD182" s="10">
        <v>50</v>
      </c>
      <c r="AE182" s="10">
        <v>0.3</v>
      </c>
      <c r="AF182" s="10">
        <v>0.6</v>
      </c>
      <c r="AG182" s="10">
        <v>0.3</v>
      </c>
      <c r="AH182" s="10">
        <v>20</v>
      </c>
      <c r="AI182" s="10">
        <v>27</v>
      </c>
      <c r="AJ182" s="10">
        <v>89</v>
      </c>
      <c r="AK182" s="10">
        <v>708</v>
      </c>
      <c r="AL182" s="10">
        <v>649</v>
      </c>
      <c r="AM182" s="11" t="s">
        <v>320</v>
      </c>
      <c r="AN182" s="21">
        <f t="shared" si="34"/>
        <v>737.53988024759997</v>
      </c>
      <c r="AO182" s="21">
        <f t="shared" si="33"/>
        <v>676.07822356029999</v>
      </c>
      <c r="AQ182" s="14">
        <v>1088</v>
      </c>
    </row>
    <row r="183" spans="1:64" ht="12" customHeight="1" thickBot="1" x14ac:dyDescent="0.3">
      <c r="A183" s="14" t="s">
        <v>57</v>
      </c>
      <c r="B183" s="14">
        <v>24</v>
      </c>
      <c r="C183" s="14" t="s">
        <v>199</v>
      </c>
      <c r="D183" s="14" t="s">
        <v>54</v>
      </c>
      <c r="E183" s="14" t="s">
        <v>52</v>
      </c>
      <c r="F183" s="58">
        <v>64.484825908100007</v>
      </c>
      <c r="G183" s="13">
        <v>6.9600237217499998</v>
      </c>
      <c r="H183" s="13">
        <v>0.61690258979799995</v>
      </c>
      <c r="I183" s="58">
        <v>0</v>
      </c>
      <c r="J183" s="2"/>
      <c r="K183" s="7" t="s">
        <v>199</v>
      </c>
      <c r="L183" s="7" t="str">
        <f t="shared" si="23"/>
        <v>N</v>
      </c>
      <c r="M183" s="7" t="s">
        <v>216</v>
      </c>
      <c r="N183" s="7">
        <f t="shared" si="26"/>
        <v>6.9600237217499998</v>
      </c>
      <c r="O183" s="15">
        <f t="shared" si="27"/>
        <v>64.484825908100007</v>
      </c>
      <c r="P183" s="7">
        <f t="shared" si="24"/>
        <v>5.5</v>
      </c>
      <c r="Q183" s="7">
        <v>50</v>
      </c>
      <c r="R183" s="7">
        <f t="shared" si="28"/>
        <v>0.3</v>
      </c>
      <c r="S183" s="63">
        <f t="shared" si="29"/>
        <v>0.61690258979799995</v>
      </c>
      <c r="T183" s="7">
        <f t="shared" si="30"/>
        <v>0.3</v>
      </c>
      <c r="U183" s="7">
        <f t="shared" si="31"/>
        <v>20</v>
      </c>
      <c r="V183" s="18" t="str">
        <f t="shared" si="25"/>
        <v>1546-24</v>
      </c>
      <c r="W183" s="4"/>
      <c r="X183" s="8">
        <v>1</v>
      </c>
      <c r="Y183" s="9" t="s">
        <v>271</v>
      </c>
      <c r="Z183" s="9" t="s">
        <v>272</v>
      </c>
      <c r="AA183" s="10">
        <v>6.9600237219999999</v>
      </c>
      <c r="AB183" s="10">
        <v>64.484999999999999</v>
      </c>
      <c r="AC183" s="10">
        <v>5.5</v>
      </c>
      <c r="AD183" s="10">
        <v>50</v>
      </c>
      <c r="AE183" s="10">
        <v>0.3</v>
      </c>
      <c r="AF183" s="10">
        <v>0.6</v>
      </c>
      <c r="AG183" s="10">
        <v>0.3</v>
      </c>
      <c r="AH183" s="10">
        <v>20</v>
      </c>
      <c r="AI183" s="10">
        <v>29</v>
      </c>
      <c r="AJ183" s="10">
        <v>84</v>
      </c>
      <c r="AK183" s="10">
        <v>384</v>
      </c>
      <c r="AL183" s="10">
        <v>328</v>
      </c>
      <c r="AM183" s="11" t="s">
        <v>320</v>
      </c>
      <c r="AN183" s="21">
        <f t="shared" si="34"/>
        <v>384</v>
      </c>
      <c r="AO183" s="21">
        <f t="shared" si="33"/>
        <v>328</v>
      </c>
      <c r="AQ183" s="14">
        <v>1087</v>
      </c>
    </row>
    <row r="184" spans="1:64" ht="12" customHeight="1" thickBot="1" x14ac:dyDescent="0.3">
      <c r="A184" s="14" t="s">
        <v>100</v>
      </c>
      <c r="B184" s="14">
        <v>268</v>
      </c>
      <c r="C184" s="14" t="s">
        <v>199</v>
      </c>
      <c r="D184" s="14" t="s">
        <v>54</v>
      </c>
      <c r="E184" s="14" t="s">
        <v>52</v>
      </c>
      <c r="F184" s="58">
        <v>120.550486897</v>
      </c>
      <c r="G184" s="13">
        <v>51.683480592899997</v>
      </c>
      <c r="H184" s="13">
        <v>57.063457489000001</v>
      </c>
      <c r="I184" s="58">
        <v>24.142135620099999</v>
      </c>
      <c r="J184" s="2"/>
      <c r="K184" s="7" t="s">
        <v>199</v>
      </c>
      <c r="L184" s="7" t="str">
        <f t="shared" si="23"/>
        <v>N</v>
      </c>
      <c r="M184" s="7" t="s">
        <v>216</v>
      </c>
      <c r="N184" s="64">
        <v>40</v>
      </c>
      <c r="O184" s="15">
        <f t="shared" si="27"/>
        <v>120.550486897</v>
      </c>
      <c r="P184" s="7">
        <f t="shared" si="24"/>
        <v>5.5</v>
      </c>
      <c r="Q184" s="7">
        <v>50</v>
      </c>
      <c r="R184" s="7">
        <f t="shared" si="28"/>
        <v>11</v>
      </c>
      <c r="S184" s="63">
        <f t="shared" si="29"/>
        <v>57.063457489000001</v>
      </c>
      <c r="T184" s="7">
        <f t="shared" si="30"/>
        <v>13.142135620099999</v>
      </c>
      <c r="U184" s="7">
        <f t="shared" si="31"/>
        <v>20</v>
      </c>
      <c r="V184" s="18" t="str">
        <f t="shared" si="25"/>
        <v>1546A-268</v>
      </c>
      <c r="W184" s="4"/>
      <c r="X184" s="8">
        <v>2</v>
      </c>
      <c r="Y184" s="9" t="s">
        <v>271</v>
      </c>
      <c r="Z184" s="9" t="s">
        <v>272</v>
      </c>
      <c r="AA184" s="10">
        <v>40</v>
      </c>
      <c r="AB184" s="10">
        <v>120.55</v>
      </c>
      <c r="AC184" s="10">
        <v>5.5</v>
      </c>
      <c r="AD184" s="10">
        <v>50</v>
      </c>
      <c r="AE184" s="10">
        <v>11</v>
      </c>
      <c r="AF184" s="10">
        <v>57.1</v>
      </c>
      <c r="AG184" s="10">
        <v>13.142135619999999</v>
      </c>
      <c r="AH184" s="10">
        <v>20</v>
      </c>
      <c r="AI184" s="10">
        <v>17</v>
      </c>
      <c r="AJ184" s="10">
        <v>29</v>
      </c>
      <c r="AK184" s="12">
        <v>10152</v>
      </c>
      <c r="AL184" s="12">
        <v>2633</v>
      </c>
      <c r="AM184" s="11" t="s">
        <v>321</v>
      </c>
      <c r="AN184" s="21">
        <f t="shared" si="34"/>
        <v>10152</v>
      </c>
      <c r="AO184" s="21">
        <f t="shared" si="33"/>
        <v>2633</v>
      </c>
      <c r="AQ184" s="14">
        <v>493</v>
      </c>
    </row>
    <row r="185" spans="1:64" ht="12" customHeight="1" x14ac:dyDescent="0.25">
      <c r="A185" s="14" t="s">
        <v>101</v>
      </c>
      <c r="B185" s="14">
        <v>269</v>
      </c>
      <c r="C185" s="14" t="s">
        <v>199</v>
      </c>
      <c r="D185" s="14" t="s">
        <v>55</v>
      </c>
      <c r="E185" s="14" t="s">
        <v>52</v>
      </c>
      <c r="F185" s="58">
        <v>174.609631022</v>
      </c>
      <c r="G185" s="13">
        <v>11.0271091162</v>
      </c>
      <c r="H185" s="13">
        <v>46.865005493200002</v>
      </c>
      <c r="I185" s="58">
        <v>0</v>
      </c>
      <c r="J185" s="2"/>
      <c r="K185" s="7" t="s">
        <v>199</v>
      </c>
      <c r="L185" s="7" t="str">
        <f t="shared" si="23"/>
        <v>N</v>
      </c>
      <c r="M185" s="7" t="s">
        <v>216</v>
      </c>
      <c r="N185" s="7">
        <f t="shared" si="26"/>
        <v>11.0271091162</v>
      </c>
      <c r="O185" s="15">
        <f t="shared" si="27"/>
        <v>140</v>
      </c>
      <c r="P185" s="7">
        <f t="shared" si="24"/>
        <v>3.7</v>
      </c>
      <c r="Q185" s="7">
        <v>50</v>
      </c>
      <c r="R185" s="7">
        <f t="shared" si="28"/>
        <v>0.3</v>
      </c>
      <c r="S185" s="63">
        <f t="shared" si="29"/>
        <v>46.865005493200002</v>
      </c>
      <c r="T185" s="7">
        <f t="shared" si="30"/>
        <v>0.3</v>
      </c>
      <c r="U185" s="7">
        <f t="shared" si="31"/>
        <v>20</v>
      </c>
      <c r="V185" s="18" t="str">
        <f t="shared" si="25"/>
        <v>15N35-269</v>
      </c>
      <c r="W185" s="4"/>
      <c r="X185" s="8">
        <v>3</v>
      </c>
      <c r="Y185" s="9" t="s">
        <v>271</v>
      </c>
      <c r="Z185" s="9" t="s">
        <v>272</v>
      </c>
      <c r="AA185" s="10">
        <v>11.02710912</v>
      </c>
      <c r="AB185" s="10">
        <v>140</v>
      </c>
      <c r="AC185" s="10">
        <v>3.7</v>
      </c>
      <c r="AD185" s="10">
        <v>50</v>
      </c>
      <c r="AE185" s="10">
        <v>0.3</v>
      </c>
      <c r="AF185" s="10">
        <v>46.9</v>
      </c>
      <c r="AG185" s="10">
        <v>0.3</v>
      </c>
      <c r="AH185" s="10">
        <v>20</v>
      </c>
      <c r="AI185" s="10">
        <v>29</v>
      </c>
      <c r="AJ185" s="10">
        <v>90</v>
      </c>
      <c r="AK185" s="12">
        <v>2728</v>
      </c>
      <c r="AL185" s="12">
        <v>2696</v>
      </c>
      <c r="AM185" s="11" t="s">
        <v>276</v>
      </c>
      <c r="AN185" s="21">
        <f t="shared" si="34"/>
        <v>3402.3933816286858</v>
      </c>
      <c r="AO185" s="21">
        <f t="shared" si="33"/>
        <v>3362.4826088236573</v>
      </c>
      <c r="AQ185" s="14">
        <v>1270</v>
      </c>
    </row>
    <row r="186" spans="1:64" s="96" customFormat="1" ht="12" customHeight="1" x14ac:dyDescent="0.25">
      <c r="A186" s="14" t="s">
        <v>101</v>
      </c>
      <c r="B186" s="14">
        <v>269</v>
      </c>
      <c r="C186" s="14" t="s">
        <v>199</v>
      </c>
      <c r="D186" s="14" t="s">
        <v>55</v>
      </c>
      <c r="E186" s="14" t="s">
        <v>52</v>
      </c>
      <c r="F186" s="58">
        <v>84.696771274366313</v>
      </c>
      <c r="G186" s="13">
        <v>2.9707310467500001</v>
      </c>
      <c r="H186" s="13">
        <v>20.7815856934</v>
      </c>
      <c r="I186" s="58">
        <v>0</v>
      </c>
      <c r="J186" s="2"/>
      <c r="K186" s="7" t="s">
        <v>199</v>
      </c>
      <c r="L186" s="7" t="s">
        <v>210</v>
      </c>
      <c r="M186" s="7" t="s">
        <v>216</v>
      </c>
      <c r="N186" s="7">
        <v>2.9707310467500001</v>
      </c>
      <c r="O186" s="15">
        <f t="shared" si="27"/>
        <v>84.696771274366313</v>
      </c>
      <c r="P186" s="7">
        <f t="shared" si="24"/>
        <v>3.7</v>
      </c>
      <c r="Q186" s="7">
        <v>50</v>
      </c>
      <c r="R186" s="7">
        <f t="shared" si="28"/>
        <v>0.3</v>
      </c>
      <c r="S186" s="63">
        <f t="shared" si="29"/>
        <v>20.7815856934</v>
      </c>
      <c r="T186" s="7">
        <f t="shared" si="30"/>
        <v>0.3</v>
      </c>
      <c r="U186" s="7">
        <v>20</v>
      </c>
      <c r="V186" s="18" t="str">
        <f t="shared" si="25"/>
        <v>15N35-269</v>
      </c>
      <c r="W186" s="4"/>
      <c r="X186" s="8">
        <v>4</v>
      </c>
      <c r="Y186" s="9" t="s">
        <v>271</v>
      </c>
      <c r="Z186" s="9" t="s">
        <v>272</v>
      </c>
      <c r="AA186" s="10">
        <v>2.9707310470000001</v>
      </c>
      <c r="AB186" s="10">
        <v>84.697000000000003</v>
      </c>
      <c r="AC186" s="10">
        <v>3.7</v>
      </c>
      <c r="AD186" s="10">
        <v>50</v>
      </c>
      <c r="AE186" s="10">
        <v>0.3</v>
      </c>
      <c r="AF186" s="10">
        <v>20.8</v>
      </c>
      <c r="AG186" s="10">
        <v>0.3</v>
      </c>
      <c r="AH186" s="10">
        <v>20</v>
      </c>
      <c r="AI186" s="10">
        <v>26</v>
      </c>
      <c r="AJ186" s="10">
        <v>83</v>
      </c>
      <c r="AK186" s="10">
        <v>101</v>
      </c>
      <c r="AL186" s="10">
        <v>101</v>
      </c>
      <c r="AM186" s="11" t="s">
        <v>276</v>
      </c>
      <c r="AN186" s="61">
        <v>99.829026335131857</v>
      </c>
      <c r="AO186" s="21">
        <f t="shared" si="33"/>
        <v>101</v>
      </c>
      <c r="AP186" s="98"/>
      <c r="AQ186" s="14">
        <v>1262</v>
      </c>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spans="1:64" s="55" customFormat="1" ht="12" customHeight="1" x14ac:dyDescent="0.25">
      <c r="A187" s="34" t="s">
        <v>101</v>
      </c>
      <c r="B187" s="34">
        <v>269</v>
      </c>
      <c r="C187" s="34" t="s">
        <v>199</v>
      </c>
      <c r="D187" s="34" t="s">
        <v>55</v>
      </c>
      <c r="E187" s="34" t="s">
        <v>52</v>
      </c>
      <c r="F187" s="97">
        <v>129.339155065</v>
      </c>
      <c r="G187" s="99">
        <v>5.6131569410699997</v>
      </c>
      <c r="H187" s="99">
        <v>41.249465942400001</v>
      </c>
      <c r="I187" s="97">
        <v>200</v>
      </c>
      <c r="J187" s="2"/>
      <c r="K187" s="7" t="s">
        <v>199</v>
      </c>
      <c r="L187" s="7" t="str">
        <f t="shared" si="23"/>
        <v>N</v>
      </c>
      <c r="M187" s="7" t="s">
        <v>216</v>
      </c>
      <c r="N187" s="7">
        <f t="shared" si="26"/>
        <v>5.6131569410699997</v>
      </c>
      <c r="O187" s="15">
        <f t="shared" si="27"/>
        <v>129.339155065</v>
      </c>
      <c r="P187" s="7">
        <f t="shared" si="24"/>
        <v>3.7</v>
      </c>
      <c r="Q187" s="7">
        <v>50</v>
      </c>
      <c r="R187" s="7">
        <f t="shared" si="28"/>
        <v>7.4</v>
      </c>
      <c r="S187" s="63">
        <f t="shared" si="29"/>
        <v>41.249465942400001</v>
      </c>
      <c r="T187" s="7">
        <f t="shared" si="30"/>
        <v>192.6</v>
      </c>
      <c r="U187" s="7">
        <f t="shared" si="31"/>
        <v>20</v>
      </c>
      <c r="V187" s="18" t="str">
        <f t="shared" si="25"/>
        <v>15N35-269</v>
      </c>
      <c r="W187" s="4"/>
      <c r="X187" s="8">
        <v>5</v>
      </c>
      <c r="Y187" s="9" t="s">
        <v>271</v>
      </c>
      <c r="Z187" s="9" t="s">
        <v>272</v>
      </c>
      <c r="AA187" s="10">
        <v>5.6131569409999997</v>
      </c>
      <c r="AB187" s="10">
        <v>129.339</v>
      </c>
      <c r="AC187" s="10">
        <v>3.7</v>
      </c>
      <c r="AD187" s="10">
        <v>50</v>
      </c>
      <c r="AE187" s="10">
        <v>7.4</v>
      </c>
      <c r="AF187" s="10">
        <v>41.2</v>
      </c>
      <c r="AG187" s="10">
        <v>192.6</v>
      </c>
      <c r="AH187" s="10">
        <v>20</v>
      </c>
      <c r="AI187" s="10">
        <v>2</v>
      </c>
      <c r="AJ187" s="10">
        <v>0</v>
      </c>
      <c r="AK187" s="10">
        <v>945</v>
      </c>
      <c r="AL187" s="10">
        <v>75</v>
      </c>
      <c r="AM187" s="11" t="s">
        <v>276</v>
      </c>
      <c r="AN187" s="61">
        <f t="shared" si="34"/>
        <v>945</v>
      </c>
      <c r="AO187" s="21">
        <f t="shared" si="33"/>
        <v>75</v>
      </c>
      <c r="AP187" s="98"/>
      <c r="AQ187" s="14">
        <v>1271</v>
      </c>
    </row>
    <row r="188" spans="1:64" ht="12" customHeight="1" x14ac:dyDescent="0.25">
      <c r="A188" s="14" t="s">
        <v>101</v>
      </c>
      <c r="B188" s="14">
        <v>269</v>
      </c>
      <c r="C188" s="14" t="s">
        <v>199</v>
      </c>
      <c r="D188" s="14" t="s">
        <v>55</v>
      </c>
      <c r="E188" s="14" t="s">
        <v>52</v>
      </c>
      <c r="F188" s="58">
        <v>171.00165732900001</v>
      </c>
      <c r="G188" s="13">
        <v>9.62697118094</v>
      </c>
      <c r="H188" s="13">
        <v>49.298835754400002</v>
      </c>
      <c r="I188" s="58">
        <v>30</v>
      </c>
      <c r="J188" s="2"/>
      <c r="K188" s="7" t="s">
        <v>199</v>
      </c>
      <c r="L188" s="7" t="str">
        <f t="shared" si="23"/>
        <v>N</v>
      </c>
      <c r="M188" s="7" t="s">
        <v>216</v>
      </c>
      <c r="N188" s="7">
        <f t="shared" si="26"/>
        <v>9.62697118094</v>
      </c>
      <c r="O188" s="15">
        <f t="shared" si="27"/>
        <v>140</v>
      </c>
      <c r="P188" s="7">
        <f t="shared" si="24"/>
        <v>3.7</v>
      </c>
      <c r="Q188" s="7">
        <v>50</v>
      </c>
      <c r="R188" s="7">
        <f t="shared" si="28"/>
        <v>7.4</v>
      </c>
      <c r="S188" s="63">
        <f t="shared" si="29"/>
        <v>49.298835754400002</v>
      </c>
      <c r="T188" s="7">
        <f t="shared" si="30"/>
        <v>22.6</v>
      </c>
      <c r="U188" s="7">
        <f t="shared" si="31"/>
        <v>20</v>
      </c>
      <c r="V188" s="18" t="str">
        <f t="shared" si="25"/>
        <v>15N35-269</v>
      </c>
      <c r="W188" s="4"/>
      <c r="X188" s="8">
        <v>6</v>
      </c>
      <c r="Y188" s="9" t="s">
        <v>271</v>
      </c>
      <c r="Z188" s="9" t="s">
        <v>272</v>
      </c>
      <c r="AA188" s="10">
        <v>9.626971181</v>
      </c>
      <c r="AB188" s="10">
        <v>140</v>
      </c>
      <c r="AC188" s="10">
        <v>3.7</v>
      </c>
      <c r="AD188" s="10">
        <v>50</v>
      </c>
      <c r="AE188" s="10">
        <v>7.4</v>
      </c>
      <c r="AF188" s="10">
        <v>49.3</v>
      </c>
      <c r="AG188" s="10">
        <v>22.6</v>
      </c>
      <c r="AH188" s="10">
        <v>20</v>
      </c>
      <c r="AI188" s="10">
        <v>13</v>
      </c>
      <c r="AJ188" s="10">
        <v>23</v>
      </c>
      <c r="AK188" s="12">
        <v>2163</v>
      </c>
      <c r="AL188" s="12">
        <v>1174</v>
      </c>
      <c r="AM188" s="11" t="s">
        <v>276</v>
      </c>
      <c r="AN188" s="21">
        <f t="shared" si="34"/>
        <v>2641.9756057330501</v>
      </c>
      <c r="AO188" s="21">
        <f t="shared" si="33"/>
        <v>1433.9710407446144</v>
      </c>
      <c r="AQ188" s="14">
        <v>1263</v>
      </c>
    </row>
    <row r="189" spans="1:64" ht="12" customHeight="1" x14ac:dyDescent="0.25">
      <c r="A189" s="14" t="s">
        <v>101</v>
      </c>
      <c r="B189" s="14">
        <v>269</v>
      </c>
      <c r="C189" s="14" t="s">
        <v>199</v>
      </c>
      <c r="D189" s="14" t="s">
        <v>55</v>
      </c>
      <c r="E189" s="14" t="s">
        <v>52</v>
      </c>
      <c r="F189" s="58">
        <v>181.95798954200001</v>
      </c>
      <c r="G189" s="13">
        <v>9.3320819782300006</v>
      </c>
      <c r="H189" s="13">
        <v>37.598403930700002</v>
      </c>
      <c r="I189" s="58">
        <v>146.56854247999999</v>
      </c>
      <c r="J189" s="2"/>
      <c r="K189" s="7" t="s">
        <v>199</v>
      </c>
      <c r="L189" s="7" t="str">
        <f t="shared" si="23"/>
        <v>N</v>
      </c>
      <c r="M189" s="7" t="s">
        <v>216</v>
      </c>
      <c r="N189" s="7">
        <f t="shared" si="26"/>
        <v>9.3320819782300006</v>
      </c>
      <c r="O189" s="15">
        <f t="shared" si="27"/>
        <v>140</v>
      </c>
      <c r="P189" s="7">
        <f t="shared" si="24"/>
        <v>3.7</v>
      </c>
      <c r="Q189" s="7">
        <v>50</v>
      </c>
      <c r="R189" s="7">
        <f t="shared" si="28"/>
        <v>7.4</v>
      </c>
      <c r="S189" s="63">
        <f t="shared" si="29"/>
        <v>37.598403930700002</v>
      </c>
      <c r="T189" s="7">
        <f t="shared" si="30"/>
        <v>139.16854247999999</v>
      </c>
      <c r="U189" s="7">
        <f t="shared" si="31"/>
        <v>20</v>
      </c>
      <c r="V189" s="18" t="str">
        <f t="shared" si="25"/>
        <v>15N35-269</v>
      </c>
      <c r="W189" s="4"/>
      <c r="X189" s="8">
        <v>7</v>
      </c>
      <c r="Y189" s="9" t="s">
        <v>271</v>
      </c>
      <c r="Z189" s="9" t="s">
        <v>272</v>
      </c>
      <c r="AA189" s="10">
        <v>9.3320819779999997</v>
      </c>
      <c r="AB189" s="10">
        <v>140</v>
      </c>
      <c r="AC189" s="10">
        <v>3.7</v>
      </c>
      <c r="AD189" s="10">
        <v>50</v>
      </c>
      <c r="AE189" s="10">
        <v>7.4</v>
      </c>
      <c r="AF189" s="10">
        <v>37.6</v>
      </c>
      <c r="AG189" s="10">
        <v>139.1685425</v>
      </c>
      <c r="AH189" s="10">
        <v>20</v>
      </c>
      <c r="AI189" s="10">
        <v>4</v>
      </c>
      <c r="AJ189" s="10">
        <v>1</v>
      </c>
      <c r="AK189" s="12">
        <v>1920</v>
      </c>
      <c r="AL189" s="10">
        <v>148</v>
      </c>
      <c r="AM189" s="11" t="s">
        <v>276</v>
      </c>
      <c r="AN189" s="21">
        <f t="shared" si="34"/>
        <v>2495.4238565760002</v>
      </c>
      <c r="AO189" s="21">
        <f t="shared" si="33"/>
        <v>192.35558894440001</v>
      </c>
      <c r="AQ189" s="14">
        <v>1269</v>
      </c>
    </row>
    <row r="190" spans="1:64" ht="12" customHeight="1" x14ac:dyDescent="0.25">
      <c r="A190" s="14" t="s">
        <v>101</v>
      </c>
      <c r="B190" s="14">
        <v>269</v>
      </c>
      <c r="C190" s="14" t="s">
        <v>199</v>
      </c>
      <c r="D190" s="14" t="s">
        <v>55</v>
      </c>
      <c r="E190" s="14" t="s">
        <v>52</v>
      </c>
      <c r="F190" s="58">
        <v>33.888949495600002</v>
      </c>
      <c r="G190" s="13">
        <v>9.7173119952999993</v>
      </c>
      <c r="H190" s="13">
        <v>20.7815856934</v>
      </c>
      <c r="I190" s="58">
        <v>0</v>
      </c>
      <c r="J190" s="2"/>
      <c r="K190" s="7" t="s">
        <v>199</v>
      </c>
      <c r="L190" s="7" t="str">
        <f t="shared" si="23"/>
        <v>N</v>
      </c>
      <c r="M190" s="7" t="s">
        <v>216</v>
      </c>
      <c r="N190" s="7">
        <f t="shared" si="26"/>
        <v>9.7173119952999993</v>
      </c>
      <c r="O190" s="15">
        <f t="shared" si="27"/>
        <v>33.888949495600002</v>
      </c>
      <c r="P190" s="7">
        <f t="shared" si="24"/>
        <v>3.7</v>
      </c>
      <c r="Q190" s="7">
        <v>50</v>
      </c>
      <c r="R190" s="7">
        <f t="shared" si="28"/>
        <v>0.3</v>
      </c>
      <c r="S190" s="63">
        <f t="shared" si="29"/>
        <v>20.7815856934</v>
      </c>
      <c r="T190" s="7">
        <f t="shared" si="30"/>
        <v>0.3</v>
      </c>
      <c r="U190" s="7">
        <f t="shared" si="31"/>
        <v>20</v>
      </c>
      <c r="V190" s="18" t="str">
        <f t="shared" si="25"/>
        <v>15N35-269</v>
      </c>
      <c r="W190" s="4"/>
      <c r="X190" s="8">
        <v>8</v>
      </c>
      <c r="Y190" s="9" t="s">
        <v>271</v>
      </c>
      <c r="Z190" s="9" t="s">
        <v>272</v>
      </c>
      <c r="AA190" s="10">
        <v>9.7173119949999993</v>
      </c>
      <c r="AB190" s="10">
        <v>33.889000000000003</v>
      </c>
      <c r="AC190" s="10">
        <v>3.7</v>
      </c>
      <c r="AD190" s="10">
        <v>50</v>
      </c>
      <c r="AE190" s="10">
        <v>0.3</v>
      </c>
      <c r="AF190" s="10">
        <v>20.8</v>
      </c>
      <c r="AG190" s="10">
        <v>0.3</v>
      </c>
      <c r="AH190" s="10">
        <v>20</v>
      </c>
      <c r="AI190" s="10">
        <v>27</v>
      </c>
      <c r="AJ190" s="10">
        <v>73</v>
      </c>
      <c r="AK190" s="10">
        <v>126</v>
      </c>
      <c r="AL190" s="10">
        <v>123</v>
      </c>
      <c r="AM190" s="11" t="s">
        <v>276</v>
      </c>
      <c r="AN190" s="21">
        <f t="shared" si="34"/>
        <v>126</v>
      </c>
      <c r="AO190" s="21">
        <f t="shared" si="33"/>
        <v>123</v>
      </c>
      <c r="AQ190" s="14">
        <v>1260</v>
      </c>
    </row>
    <row r="191" spans="1:64" ht="12" customHeight="1" x14ac:dyDescent="0.25">
      <c r="A191" s="14" t="s">
        <v>101</v>
      </c>
      <c r="B191" s="14">
        <v>269</v>
      </c>
      <c r="C191" s="14" t="s">
        <v>199</v>
      </c>
      <c r="D191" s="14" t="s">
        <v>55</v>
      </c>
      <c r="E191" s="14" t="s">
        <v>52</v>
      </c>
      <c r="F191" s="58">
        <v>69.543683948199998</v>
      </c>
      <c r="G191" s="13">
        <v>7.5683446305700004</v>
      </c>
      <c r="H191" s="13">
        <v>50.843338012700002</v>
      </c>
      <c r="I191" s="58">
        <v>238.28427124000001</v>
      </c>
      <c r="J191" s="2"/>
      <c r="K191" s="7" t="s">
        <v>199</v>
      </c>
      <c r="L191" s="7" t="str">
        <f t="shared" si="23"/>
        <v>N</v>
      </c>
      <c r="M191" s="7" t="s">
        <v>216</v>
      </c>
      <c r="N191" s="7">
        <f t="shared" si="26"/>
        <v>7.5683446305700004</v>
      </c>
      <c r="O191" s="15">
        <f t="shared" si="27"/>
        <v>69.543683948199998</v>
      </c>
      <c r="P191" s="7">
        <f t="shared" si="24"/>
        <v>3.7</v>
      </c>
      <c r="Q191" s="7">
        <v>50</v>
      </c>
      <c r="R191" s="7">
        <f t="shared" si="28"/>
        <v>7.4</v>
      </c>
      <c r="S191" s="63">
        <f t="shared" si="29"/>
        <v>50.843338012700002</v>
      </c>
      <c r="T191" s="7">
        <f t="shared" si="30"/>
        <v>230.88427124</v>
      </c>
      <c r="U191" s="7">
        <f t="shared" si="31"/>
        <v>20</v>
      </c>
      <c r="V191" s="18" t="str">
        <f t="shared" si="25"/>
        <v>15N35-269</v>
      </c>
      <c r="W191" s="4"/>
      <c r="X191" s="8">
        <v>187</v>
      </c>
      <c r="Y191" s="9" t="s">
        <v>271</v>
      </c>
      <c r="Z191" s="9" t="s">
        <v>272</v>
      </c>
      <c r="AA191" s="10">
        <v>7.5683446310000004</v>
      </c>
      <c r="AB191" s="10">
        <v>69.543999999999997</v>
      </c>
      <c r="AC191" s="10">
        <v>3.7</v>
      </c>
      <c r="AD191" s="10">
        <v>50</v>
      </c>
      <c r="AE191" s="10">
        <v>7.4</v>
      </c>
      <c r="AF191" s="10">
        <v>50.8</v>
      </c>
      <c r="AG191" s="10">
        <v>230.8842712</v>
      </c>
      <c r="AH191" s="10">
        <v>20</v>
      </c>
      <c r="AI191" s="10">
        <v>1</v>
      </c>
      <c r="AJ191" s="10">
        <v>0</v>
      </c>
      <c r="AK191" s="10">
        <v>438</v>
      </c>
      <c r="AL191" s="10">
        <v>43</v>
      </c>
      <c r="AM191" s="11" t="s">
        <v>276</v>
      </c>
      <c r="AN191" s="21">
        <f t="shared" si="34"/>
        <v>438</v>
      </c>
      <c r="AO191" s="21">
        <f t="shared" si="33"/>
        <v>43</v>
      </c>
      <c r="AQ191" s="14">
        <v>1273</v>
      </c>
    </row>
    <row r="192" spans="1:64" ht="12" customHeight="1" x14ac:dyDescent="0.25">
      <c r="A192" s="14" t="s">
        <v>101</v>
      </c>
      <c r="B192" s="14">
        <v>269</v>
      </c>
      <c r="C192" s="14" t="s">
        <v>199</v>
      </c>
      <c r="D192" s="14" t="s">
        <v>55</v>
      </c>
      <c r="E192" s="14" t="s">
        <v>52</v>
      </c>
      <c r="F192" s="58">
        <v>324.77182566699997</v>
      </c>
      <c r="G192" s="13">
        <v>8.1318359607600001</v>
      </c>
      <c r="H192" s="13">
        <v>37.283054351799997</v>
      </c>
      <c r="I192" s="58">
        <v>66.5685424805</v>
      </c>
      <c r="J192" s="2"/>
      <c r="K192" s="7" t="s">
        <v>199</v>
      </c>
      <c r="L192" s="7" t="str">
        <f t="shared" si="23"/>
        <v>N</v>
      </c>
      <c r="M192" s="7" t="s">
        <v>216</v>
      </c>
      <c r="N192" s="7">
        <f t="shared" si="26"/>
        <v>8.1318359607600001</v>
      </c>
      <c r="O192" s="15">
        <f t="shared" si="27"/>
        <v>140</v>
      </c>
      <c r="P192" s="7">
        <f t="shared" si="24"/>
        <v>3.7</v>
      </c>
      <c r="Q192" s="7">
        <v>50</v>
      </c>
      <c r="R192" s="7">
        <f t="shared" si="28"/>
        <v>7.4</v>
      </c>
      <c r="S192" s="63">
        <f t="shared" si="29"/>
        <v>37.283054351799997</v>
      </c>
      <c r="T192" s="7">
        <f t="shared" si="30"/>
        <v>59.168542480500001</v>
      </c>
      <c r="U192" s="7">
        <f t="shared" si="31"/>
        <v>20</v>
      </c>
      <c r="V192" s="18" t="str">
        <f t="shared" si="25"/>
        <v>15N35-269</v>
      </c>
      <c r="W192" s="4"/>
      <c r="X192" s="8">
        <v>188</v>
      </c>
      <c r="Y192" s="9" t="s">
        <v>271</v>
      </c>
      <c r="Z192" s="9" t="s">
        <v>272</v>
      </c>
      <c r="AA192" s="10">
        <v>8.1318359610000002</v>
      </c>
      <c r="AB192" s="10">
        <v>140</v>
      </c>
      <c r="AC192" s="10">
        <v>3.7</v>
      </c>
      <c r="AD192" s="10">
        <v>50</v>
      </c>
      <c r="AE192" s="10">
        <v>7.4</v>
      </c>
      <c r="AF192" s="10">
        <v>37.299999999999997</v>
      </c>
      <c r="AG192" s="10">
        <v>59.168542479999999</v>
      </c>
      <c r="AH192" s="10">
        <v>20</v>
      </c>
      <c r="AI192" s="10">
        <v>7</v>
      </c>
      <c r="AJ192" s="10">
        <v>7</v>
      </c>
      <c r="AK192" s="12">
        <v>1564</v>
      </c>
      <c r="AL192" s="10">
        <v>418</v>
      </c>
      <c r="AM192" s="11" t="s">
        <v>276</v>
      </c>
      <c r="AN192" s="21">
        <f t="shared" si="34"/>
        <v>3628.1652524513424</v>
      </c>
      <c r="AO192" s="21">
        <f t="shared" si="33"/>
        <v>969.67587949147128</v>
      </c>
      <c r="AQ192" s="14">
        <v>1266</v>
      </c>
    </row>
    <row r="193" spans="1:43" ht="12" customHeight="1" x14ac:dyDescent="0.25">
      <c r="A193" s="14" t="s">
        <v>101</v>
      </c>
      <c r="B193" s="14">
        <v>269</v>
      </c>
      <c r="C193" s="14" t="s">
        <v>199</v>
      </c>
      <c r="D193" s="14" t="s">
        <v>55</v>
      </c>
      <c r="E193" s="14" t="s">
        <v>52</v>
      </c>
      <c r="F193" s="58">
        <v>111.31738006</v>
      </c>
      <c r="G193" s="13">
        <v>13.2397646909</v>
      </c>
      <c r="H193" s="13">
        <v>4.3317465782199998</v>
      </c>
      <c r="I193" s="58">
        <v>0</v>
      </c>
      <c r="J193" s="2"/>
      <c r="K193" s="7" t="s">
        <v>199</v>
      </c>
      <c r="L193" s="7" t="str">
        <f t="shared" si="23"/>
        <v>N</v>
      </c>
      <c r="M193" s="7" t="s">
        <v>216</v>
      </c>
      <c r="N193" s="7">
        <f t="shared" si="26"/>
        <v>13.2397646909</v>
      </c>
      <c r="O193" s="15">
        <f t="shared" si="27"/>
        <v>111.31738006</v>
      </c>
      <c r="P193" s="7">
        <f t="shared" si="24"/>
        <v>3.7</v>
      </c>
      <c r="Q193" s="7">
        <v>50</v>
      </c>
      <c r="R193" s="7">
        <f t="shared" si="28"/>
        <v>0.3</v>
      </c>
      <c r="S193" s="63">
        <f t="shared" si="29"/>
        <v>4.3317465782199998</v>
      </c>
      <c r="T193" s="7">
        <f t="shared" si="30"/>
        <v>0.3</v>
      </c>
      <c r="U193" s="7">
        <f t="shared" si="31"/>
        <v>20</v>
      </c>
      <c r="V193" s="18" t="str">
        <f t="shared" si="25"/>
        <v>15N35-269</v>
      </c>
      <c r="W193" s="4"/>
      <c r="X193" s="8">
        <v>189</v>
      </c>
      <c r="Y193" s="9" t="s">
        <v>271</v>
      </c>
      <c r="Z193" s="9" t="s">
        <v>272</v>
      </c>
      <c r="AA193" s="10">
        <v>13.239764689999999</v>
      </c>
      <c r="AB193" s="10">
        <v>111.31699999999999</v>
      </c>
      <c r="AC193" s="10">
        <v>3.7</v>
      </c>
      <c r="AD193" s="10">
        <v>50</v>
      </c>
      <c r="AE193" s="10">
        <v>0.3</v>
      </c>
      <c r="AF193" s="10">
        <v>4.3</v>
      </c>
      <c r="AG193" s="10">
        <v>0.3</v>
      </c>
      <c r="AH193" s="10">
        <v>20</v>
      </c>
      <c r="AI193" s="10">
        <v>32</v>
      </c>
      <c r="AJ193" s="10">
        <v>91</v>
      </c>
      <c r="AK193" s="12">
        <v>2136</v>
      </c>
      <c r="AL193" s="12">
        <v>1846</v>
      </c>
      <c r="AM193" s="11" t="s">
        <v>276</v>
      </c>
      <c r="AN193" s="21">
        <f t="shared" si="34"/>
        <v>2136</v>
      </c>
      <c r="AO193" s="21">
        <f t="shared" si="33"/>
        <v>1846</v>
      </c>
      <c r="AQ193" s="14">
        <v>1265</v>
      </c>
    </row>
    <row r="194" spans="1:43" ht="12" customHeight="1" x14ac:dyDescent="0.25">
      <c r="A194" s="14" t="s">
        <v>101</v>
      </c>
      <c r="B194" s="14">
        <v>269</v>
      </c>
      <c r="C194" s="14" t="s">
        <v>199</v>
      </c>
      <c r="D194" s="14" t="s">
        <v>55</v>
      </c>
      <c r="E194" s="14" t="s">
        <v>52</v>
      </c>
      <c r="F194" s="58">
        <v>53.518279646099998</v>
      </c>
      <c r="G194" s="13">
        <v>8.0429404465799994</v>
      </c>
      <c r="H194" s="13">
        <v>34.451293945300002</v>
      </c>
      <c r="I194" s="58">
        <v>10</v>
      </c>
      <c r="J194" s="2"/>
      <c r="K194" s="7" t="s">
        <v>199</v>
      </c>
      <c r="L194" s="7" t="str">
        <f t="shared" si="23"/>
        <v>N</v>
      </c>
      <c r="M194" s="7" t="s">
        <v>216</v>
      </c>
      <c r="N194" s="7">
        <f t="shared" si="26"/>
        <v>8.0429404465799994</v>
      </c>
      <c r="O194" s="15">
        <f t="shared" si="27"/>
        <v>53.518279646099998</v>
      </c>
      <c r="P194" s="7">
        <f t="shared" si="24"/>
        <v>3.7</v>
      </c>
      <c r="Q194" s="7">
        <v>50</v>
      </c>
      <c r="R194" s="7">
        <f t="shared" si="28"/>
        <v>7.4</v>
      </c>
      <c r="S194" s="63">
        <f t="shared" si="29"/>
        <v>34.451293945300002</v>
      </c>
      <c r="T194" s="7">
        <f t="shared" si="30"/>
        <v>2.5999999999999996</v>
      </c>
      <c r="U194" s="7">
        <f t="shared" si="31"/>
        <v>20</v>
      </c>
      <c r="V194" s="18" t="str">
        <f t="shared" si="25"/>
        <v>15N35-269</v>
      </c>
      <c r="W194" s="4"/>
      <c r="X194" s="8">
        <v>190</v>
      </c>
      <c r="Y194" s="9" t="s">
        <v>271</v>
      </c>
      <c r="Z194" s="9" t="s">
        <v>272</v>
      </c>
      <c r="AA194" s="10">
        <v>8.0429404469999994</v>
      </c>
      <c r="AB194" s="10">
        <v>53.518000000000001</v>
      </c>
      <c r="AC194" s="10">
        <v>3.7</v>
      </c>
      <c r="AD194" s="10">
        <v>50</v>
      </c>
      <c r="AE194" s="10">
        <v>7.4</v>
      </c>
      <c r="AF194" s="10">
        <v>34.5</v>
      </c>
      <c r="AG194" s="10">
        <v>2.6</v>
      </c>
      <c r="AH194" s="10">
        <v>20</v>
      </c>
      <c r="AI194" s="10">
        <v>19</v>
      </c>
      <c r="AJ194" s="10">
        <v>36</v>
      </c>
      <c r="AK194" s="10">
        <v>271</v>
      </c>
      <c r="AL194" s="10">
        <v>259</v>
      </c>
      <c r="AM194" s="11" t="s">
        <v>276</v>
      </c>
      <c r="AN194" s="21">
        <f t="shared" si="34"/>
        <v>271</v>
      </c>
      <c r="AO194" s="21">
        <f t="shared" si="33"/>
        <v>259</v>
      </c>
      <c r="AQ194" s="14">
        <v>1268</v>
      </c>
    </row>
    <row r="195" spans="1:43" ht="12" customHeight="1" x14ac:dyDescent="0.25">
      <c r="A195" s="14" t="s">
        <v>101</v>
      </c>
      <c r="B195" s="14">
        <v>269</v>
      </c>
      <c r="C195" s="14" t="s">
        <v>199</v>
      </c>
      <c r="D195" s="14" t="s">
        <v>55</v>
      </c>
      <c r="E195" s="14" t="s">
        <v>52</v>
      </c>
      <c r="F195" s="58">
        <v>101.443563321</v>
      </c>
      <c r="G195" s="13">
        <v>9.8792375304199993</v>
      </c>
      <c r="H195" s="13">
        <v>35.125331878700003</v>
      </c>
      <c r="I195" s="58">
        <v>184.14213562</v>
      </c>
      <c r="J195" s="2"/>
      <c r="K195" s="7" t="s">
        <v>199</v>
      </c>
      <c r="L195" s="7" t="str">
        <f t="shared" si="23"/>
        <v>N</v>
      </c>
      <c r="M195" s="7" t="s">
        <v>216</v>
      </c>
      <c r="N195" s="7">
        <f t="shared" si="26"/>
        <v>9.8792375304199993</v>
      </c>
      <c r="O195" s="15">
        <f t="shared" si="27"/>
        <v>101.443563321</v>
      </c>
      <c r="P195" s="7">
        <f t="shared" si="24"/>
        <v>3.7</v>
      </c>
      <c r="Q195" s="7">
        <v>50</v>
      </c>
      <c r="R195" s="7">
        <f t="shared" si="28"/>
        <v>7.4</v>
      </c>
      <c r="S195" s="63">
        <f t="shared" si="29"/>
        <v>35.125331878700003</v>
      </c>
      <c r="T195" s="7">
        <f t="shared" si="30"/>
        <v>176.74213562</v>
      </c>
      <c r="U195" s="7">
        <f t="shared" si="31"/>
        <v>20</v>
      </c>
      <c r="V195" s="18" t="str">
        <f t="shared" si="25"/>
        <v>15N35-269</v>
      </c>
      <c r="W195" s="4"/>
      <c r="X195" s="8">
        <v>191</v>
      </c>
      <c r="Y195" s="9" t="s">
        <v>271</v>
      </c>
      <c r="Z195" s="9" t="s">
        <v>272</v>
      </c>
      <c r="AA195" s="10">
        <v>9.8792375299999993</v>
      </c>
      <c r="AB195" s="10">
        <v>101.444</v>
      </c>
      <c r="AC195" s="10">
        <v>3.7</v>
      </c>
      <c r="AD195" s="10">
        <v>50</v>
      </c>
      <c r="AE195" s="10">
        <v>7.4</v>
      </c>
      <c r="AF195" s="10">
        <v>35.1</v>
      </c>
      <c r="AG195" s="10">
        <v>176.74213560000001</v>
      </c>
      <c r="AH195" s="10">
        <v>20</v>
      </c>
      <c r="AI195" s="10">
        <v>2</v>
      </c>
      <c r="AJ195" s="10">
        <v>0</v>
      </c>
      <c r="AK195" s="12">
        <v>1247</v>
      </c>
      <c r="AL195" s="10">
        <v>59</v>
      </c>
      <c r="AM195" s="11" t="s">
        <v>276</v>
      </c>
      <c r="AN195" s="21">
        <f t="shared" si="34"/>
        <v>1247</v>
      </c>
      <c r="AO195" s="21">
        <f t="shared" si="33"/>
        <v>59</v>
      </c>
      <c r="AQ195" s="14">
        <v>1272</v>
      </c>
    </row>
    <row r="196" spans="1:43" ht="12" customHeight="1" x14ac:dyDescent="0.25">
      <c r="A196" s="14" t="s">
        <v>101</v>
      </c>
      <c r="B196" s="14">
        <v>269</v>
      </c>
      <c r="C196" s="14" t="s">
        <v>199</v>
      </c>
      <c r="D196" s="14" t="s">
        <v>55</v>
      </c>
      <c r="E196" s="14" t="s">
        <v>52</v>
      </c>
      <c r="F196" s="58">
        <v>126.464343496</v>
      </c>
      <c r="G196" s="13">
        <v>8.0844914364400005</v>
      </c>
      <c r="H196" s="13">
        <v>49.007190704300001</v>
      </c>
      <c r="I196" s="58">
        <v>0</v>
      </c>
      <c r="J196" s="2"/>
      <c r="K196" s="7" t="s">
        <v>199</v>
      </c>
      <c r="L196" s="7" t="str">
        <f t="shared" si="23"/>
        <v>N</v>
      </c>
      <c r="M196" s="7" t="s">
        <v>216</v>
      </c>
      <c r="N196" s="7">
        <f t="shared" si="26"/>
        <v>8.0844914364400005</v>
      </c>
      <c r="O196" s="15">
        <f t="shared" si="27"/>
        <v>126.464343496</v>
      </c>
      <c r="P196" s="7">
        <f t="shared" si="24"/>
        <v>3.7</v>
      </c>
      <c r="Q196" s="7">
        <v>50</v>
      </c>
      <c r="R196" s="7">
        <f t="shared" si="28"/>
        <v>0.3</v>
      </c>
      <c r="S196" s="63">
        <f t="shared" si="29"/>
        <v>49.007190704300001</v>
      </c>
      <c r="T196" s="7">
        <f t="shared" si="30"/>
        <v>0.3</v>
      </c>
      <c r="U196" s="7">
        <f t="shared" si="31"/>
        <v>20</v>
      </c>
      <c r="V196" s="18" t="str">
        <f t="shared" si="25"/>
        <v>15N35-269</v>
      </c>
      <c r="W196" s="4"/>
      <c r="X196" s="8">
        <v>192</v>
      </c>
      <c r="Y196" s="9" t="s">
        <v>271</v>
      </c>
      <c r="Z196" s="9" t="s">
        <v>272</v>
      </c>
      <c r="AA196" s="10">
        <v>8.0844914360000004</v>
      </c>
      <c r="AB196" s="10">
        <v>126.464</v>
      </c>
      <c r="AC196" s="10">
        <v>3.7</v>
      </c>
      <c r="AD196" s="10">
        <v>50</v>
      </c>
      <c r="AE196" s="10">
        <v>0.3</v>
      </c>
      <c r="AF196" s="10">
        <v>49</v>
      </c>
      <c r="AG196" s="10">
        <v>0.3</v>
      </c>
      <c r="AH196" s="10">
        <v>20</v>
      </c>
      <c r="AI196" s="10">
        <v>28</v>
      </c>
      <c r="AJ196" s="10">
        <v>87</v>
      </c>
      <c r="AK196" s="12">
        <v>1461</v>
      </c>
      <c r="AL196" s="12">
        <v>1459</v>
      </c>
      <c r="AM196" s="11" t="s">
        <v>276</v>
      </c>
      <c r="AN196" s="21">
        <f t="shared" si="34"/>
        <v>1461</v>
      </c>
      <c r="AO196" s="21">
        <f t="shared" si="33"/>
        <v>1459</v>
      </c>
      <c r="AQ196" s="14">
        <v>1264</v>
      </c>
    </row>
    <row r="197" spans="1:43" ht="12" customHeight="1" x14ac:dyDescent="0.25">
      <c r="A197" s="14" t="s">
        <v>101</v>
      </c>
      <c r="B197" s="14">
        <v>269</v>
      </c>
      <c r="C197" s="14" t="s">
        <v>199</v>
      </c>
      <c r="D197" s="14" t="s">
        <v>55</v>
      </c>
      <c r="E197" s="14" t="s">
        <v>52</v>
      </c>
      <c r="F197" s="58">
        <v>7.34162535879</v>
      </c>
      <c r="G197" s="13">
        <v>2.84996971096</v>
      </c>
      <c r="H197" s="13">
        <v>46.5360603333</v>
      </c>
      <c r="I197" s="58">
        <v>218.28427124000001</v>
      </c>
      <c r="J197" s="2"/>
      <c r="K197" s="7" t="s">
        <v>199</v>
      </c>
      <c r="L197" s="7" t="str">
        <f t="shared" ref="L197:L260" si="35">IF(E197="AC - Asphalt","P",IF(E197="BST - bituminous surface","P",IF(E197="P - paved","P","N")))</f>
        <v>N</v>
      </c>
      <c r="M197" s="7" t="s">
        <v>216</v>
      </c>
      <c r="N197" s="7">
        <f t="shared" si="26"/>
        <v>2.84996971096</v>
      </c>
      <c r="O197" s="15">
        <f t="shared" si="27"/>
        <v>7.34162535879</v>
      </c>
      <c r="P197" s="7">
        <f t="shared" ref="P197:P260" si="36">IF(D197="0 - not maintained",3.7,IF(D197="1 - Basic custodial care (closed)",3.7,IF(D197="2 - High clearance vehicles",3.7,IF(D197="3 - Suitable for passenger cars",5.5,IF(D197="4 - Moderate degree of user comfort",7.3,7.3)))))</f>
        <v>3.7</v>
      </c>
      <c r="Q197" s="7">
        <v>50</v>
      </c>
      <c r="R197" s="7">
        <f t="shared" si="28"/>
        <v>7.4</v>
      </c>
      <c r="S197" s="63">
        <f t="shared" si="29"/>
        <v>46.5360603333</v>
      </c>
      <c r="T197" s="7">
        <f t="shared" si="30"/>
        <v>210.88427124</v>
      </c>
      <c r="U197" s="7">
        <f t="shared" si="31"/>
        <v>20</v>
      </c>
      <c r="V197" s="18" t="str">
        <f t="shared" ref="V197:V260" si="37">A197&amp;"-"&amp;B197</f>
        <v>15N35-269</v>
      </c>
      <c r="W197" s="4"/>
      <c r="X197" s="8">
        <v>193</v>
      </c>
      <c r="Y197" s="9" t="s">
        <v>271</v>
      </c>
      <c r="Z197" s="9" t="s">
        <v>272</v>
      </c>
      <c r="AA197" s="10">
        <v>2.849969711</v>
      </c>
      <c r="AB197" s="10">
        <v>7.3419999999999996</v>
      </c>
      <c r="AC197" s="10">
        <v>3.7</v>
      </c>
      <c r="AD197" s="10">
        <v>50</v>
      </c>
      <c r="AE197" s="10">
        <v>7.4</v>
      </c>
      <c r="AF197" s="10">
        <v>46.5</v>
      </c>
      <c r="AG197" s="10">
        <v>210.8842712</v>
      </c>
      <c r="AH197" s="10">
        <v>20</v>
      </c>
      <c r="AI197" s="10">
        <v>1</v>
      </c>
      <c r="AJ197" s="10">
        <v>0</v>
      </c>
      <c r="AK197" s="10">
        <v>4</v>
      </c>
      <c r="AL197" s="10">
        <v>7</v>
      </c>
      <c r="AM197" s="11" t="s">
        <v>276</v>
      </c>
      <c r="AN197" s="21">
        <f t="shared" si="34"/>
        <v>4</v>
      </c>
      <c r="AO197" s="21">
        <f t="shared" si="33"/>
        <v>7</v>
      </c>
      <c r="AQ197" s="14">
        <v>1267</v>
      </c>
    </row>
    <row r="198" spans="1:43" ht="12" customHeight="1" x14ac:dyDescent="0.25">
      <c r="A198" s="14" t="s">
        <v>101</v>
      </c>
      <c r="B198" s="14">
        <v>269</v>
      </c>
      <c r="C198" s="14" t="s">
        <v>199</v>
      </c>
      <c r="D198" s="14" t="s">
        <v>55</v>
      </c>
      <c r="E198" s="14" t="s">
        <v>52</v>
      </c>
      <c r="F198" s="58">
        <v>40.528966906000001</v>
      </c>
      <c r="G198" s="13">
        <v>7.6786081354800002</v>
      </c>
      <c r="H198" s="13">
        <v>4.3317465782199998</v>
      </c>
      <c r="I198" s="58">
        <v>0</v>
      </c>
      <c r="J198" s="2"/>
      <c r="K198" s="7" t="s">
        <v>199</v>
      </c>
      <c r="L198" s="7" t="str">
        <f t="shared" si="35"/>
        <v>N</v>
      </c>
      <c r="M198" s="7" t="s">
        <v>216</v>
      </c>
      <c r="N198" s="7">
        <f t="shared" ref="N198:N261" si="38">IF(G198&lt;0.3,0.3,G198)</f>
        <v>7.6786081354800002</v>
      </c>
      <c r="O198" s="15">
        <f t="shared" ref="O198:O261" si="39">IF(F198&gt;140,140,F198)</f>
        <v>40.528966906000001</v>
      </c>
      <c r="P198" s="7">
        <f t="shared" si="36"/>
        <v>3.7</v>
      </c>
      <c r="Q198" s="7">
        <v>50</v>
      </c>
      <c r="R198" s="7">
        <f t="shared" ref="R198:R261" si="40">IF(I198&lt;0.3,0.3,(IF((I198-0.3)&lt;P198*2,(I198-0.3),P198*2)))</f>
        <v>0.3</v>
      </c>
      <c r="S198" s="63">
        <f t="shared" ref="S198:S261" si="41">H198</f>
        <v>4.3317465782199998</v>
      </c>
      <c r="T198" s="7">
        <f t="shared" ref="T198:T261" si="42">IF((I198-R198)&lt;0.3,0.3,IF(I198&gt;300,300,I198-R198))</f>
        <v>0.3</v>
      </c>
      <c r="U198" s="7">
        <f t="shared" ref="U198:U261" si="43">IF(L198="g",50,20)</f>
        <v>20</v>
      </c>
      <c r="V198" s="18" t="str">
        <f t="shared" si="37"/>
        <v>15N35-269</v>
      </c>
      <c r="W198" s="4"/>
      <c r="X198" s="8">
        <v>194</v>
      </c>
      <c r="Y198" s="9" t="s">
        <v>271</v>
      </c>
      <c r="Z198" s="9" t="s">
        <v>272</v>
      </c>
      <c r="AA198" s="10">
        <v>7.6786081350000002</v>
      </c>
      <c r="AB198" s="10">
        <v>40.529000000000003</v>
      </c>
      <c r="AC198" s="10">
        <v>3.7</v>
      </c>
      <c r="AD198" s="10">
        <v>50</v>
      </c>
      <c r="AE198" s="10">
        <v>0.3</v>
      </c>
      <c r="AF198" s="10">
        <v>4.3</v>
      </c>
      <c r="AG198" s="10">
        <v>0.3</v>
      </c>
      <c r="AH198" s="10">
        <v>20</v>
      </c>
      <c r="AI198" s="10">
        <v>28</v>
      </c>
      <c r="AJ198" s="10">
        <v>78</v>
      </c>
      <c r="AK198" s="10">
        <v>121</v>
      </c>
      <c r="AL198" s="10">
        <v>109</v>
      </c>
      <c r="AM198" s="11" t="s">
        <v>276</v>
      </c>
      <c r="AN198" s="21">
        <f t="shared" si="34"/>
        <v>121</v>
      </c>
      <c r="AO198" s="21">
        <f t="shared" ref="AO198:AO261" si="44">F198/O198*AL198</f>
        <v>109</v>
      </c>
      <c r="AQ198" s="14">
        <v>1244</v>
      </c>
    </row>
    <row r="199" spans="1:43" ht="12" customHeight="1" x14ac:dyDescent="0.25">
      <c r="A199" s="14" t="s">
        <v>127</v>
      </c>
      <c r="B199" s="14">
        <v>583</v>
      </c>
      <c r="C199" s="14" t="s">
        <v>199</v>
      </c>
      <c r="D199" s="14" t="s">
        <v>53</v>
      </c>
      <c r="E199" s="14" t="s">
        <v>52</v>
      </c>
      <c r="F199" s="58">
        <v>238.77090683099999</v>
      </c>
      <c r="G199" s="13">
        <v>8.45332553191</v>
      </c>
      <c r="H199" s="13">
        <v>5.4507513046299998</v>
      </c>
      <c r="I199" s="58">
        <v>0</v>
      </c>
      <c r="J199" s="2"/>
      <c r="K199" s="7" t="s">
        <v>199</v>
      </c>
      <c r="L199" s="7" t="str">
        <f t="shared" si="35"/>
        <v>N</v>
      </c>
      <c r="M199" s="7" t="s">
        <v>216</v>
      </c>
      <c r="N199" s="7">
        <f t="shared" si="38"/>
        <v>8.45332553191</v>
      </c>
      <c r="O199" s="15">
        <f t="shared" si="39"/>
        <v>140</v>
      </c>
      <c r="P199" s="7">
        <f t="shared" si="36"/>
        <v>3.7</v>
      </c>
      <c r="Q199" s="7">
        <v>50</v>
      </c>
      <c r="R199" s="7">
        <f t="shared" si="40"/>
        <v>0.3</v>
      </c>
      <c r="S199" s="63">
        <f t="shared" si="41"/>
        <v>5.4507513046299998</v>
      </c>
      <c r="T199" s="7">
        <f t="shared" si="42"/>
        <v>0.3</v>
      </c>
      <c r="U199" s="7">
        <f t="shared" si="43"/>
        <v>20</v>
      </c>
      <c r="V199" s="18" t="str">
        <f t="shared" si="37"/>
        <v>15N35.1-583</v>
      </c>
      <c r="W199" s="4"/>
      <c r="X199" s="8">
        <v>195</v>
      </c>
      <c r="Y199" s="9" t="s">
        <v>271</v>
      </c>
      <c r="Z199" s="9" t="s">
        <v>272</v>
      </c>
      <c r="AA199" s="10">
        <v>8.4533255319999991</v>
      </c>
      <c r="AB199" s="10">
        <v>140</v>
      </c>
      <c r="AC199" s="10">
        <v>3.7</v>
      </c>
      <c r="AD199" s="10">
        <v>50</v>
      </c>
      <c r="AE199" s="10">
        <v>0.3</v>
      </c>
      <c r="AF199" s="10">
        <v>5.5</v>
      </c>
      <c r="AG199" s="10">
        <v>0.3</v>
      </c>
      <c r="AH199" s="10">
        <v>20</v>
      </c>
      <c r="AI199" s="10">
        <v>29</v>
      </c>
      <c r="AJ199" s="10">
        <v>91</v>
      </c>
      <c r="AK199" s="12">
        <v>1707</v>
      </c>
      <c r="AL199" s="12">
        <v>1562</v>
      </c>
      <c r="AM199" s="11" t="s">
        <v>322</v>
      </c>
      <c r="AN199" s="21">
        <f t="shared" si="34"/>
        <v>2911.2995568608358</v>
      </c>
      <c r="AO199" s="21">
        <f t="shared" si="44"/>
        <v>2664.0011176430144</v>
      </c>
      <c r="AQ199" s="14">
        <v>633</v>
      </c>
    </row>
    <row r="200" spans="1:43" ht="12" customHeight="1" x14ac:dyDescent="0.25">
      <c r="A200" s="14" t="s">
        <v>127</v>
      </c>
      <c r="B200" s="14">
        <v>583</v>
      </c>
      <c r="C200" s="14" t="s">
        <v>199</v>
      </c>
      <c r="D200" s="14" t="s">
        <v>53</v>
      </c>
      <c r="E200" s="14" t="s">
        <v>52</v>
      </c>
      <c r="F200" s="58">
        <v>113.70941266299999</v>
      </c>
      <c r="G200" s="13">
        <v>3.0283169698600001</v>
      </c>
      <c r="H200" s="13">
        <v>7.0406832694999997</v>
      </c>
      <c r="I200" s="58">
        <v>52.4264068604</v>
      </c>
      <c r="J200" s="2"/>
      <c r="K200" s="7" t="s">
        <v>199</v>
      </c>
      <c r="L200" s="7" t="str">
        <f t="shared" si="35"/>
        <v>N</v>
      </c>
      <c r="M200" s="7" t="s">
        <v>216</v>
      </c>
      <c r="N200" s="7">
        <f t="shared" si="38"/>
        <v>3.0283169698600001</v>
      </c>
      <c r="O200" s="15">
        <f t="shared" si="39"/>
        <v>113.70941266299999</v>
      </c>
      <c r="P200" s="7">
        <f t="shared" si="36"/>
        <v>3.7</v>
      </c>
      <c r="Q200" s="7">
        <v>50</v>
      </c>
      <c r="R200" s="7">
        <f t="shared" si="40"/>
        <v>7.4</v>
      </c>
      <c r="S200" s="63">
        <f t="shared" si="41"/>
        <v>7.0406832694999997</v>
      </c>
      <c r="T200" s="7">
        <f t="shared" si="42"/>
        <v>45.026406860400002</v>
      </c>
      <c r="U200" s="7">
        <f t="shared" si="43"/>
        <v>20</v>
      </c>
      <c r="V200" s="18" t="str">
        <f t="shared" si="37"/>
        <v>15N35.1-583</v>
      </c>
      <c r="W200" s="4"/>
      <c r="X200" s="8">
        <v>196</v>
      </c>
      <c r="Y200" s="9" t="s">
        <v>271</v>
      </c>
      <c r="Z200" s="9" t="s">
        <v>272</v>
      </c>
      <c r="AA200" s="10">
        <v>3.0283169700000001</v>
      </c>
      <c r="AB200" s="10">
        <v>113.709</v>
      </c>
      <c r="AC200" s="10">
        <v>3.7</v>
      </c>
      <c r="AD200" s="10">
        <v>50</v>
      </c>
      <c r="AE200" s="10">
        <v>7.4</v>
      </c>
      <c r="AF200" s="10">
        <v>7</v>
      </c>
      <c r="AG200" s="10">
        <v>45.026406860000002</v>
      </c>
      <c r="AH200" s="10">
        <v>20</v>
      </c>
      <c r="AI200" s="10">
        <v>3</v>
      </c>
      <c r="AJ200" s="10">
        <v>5</v>
      </c>
      <c r="AK200" s="10">
        <v>199</v>
      </c>
      <c r="AL200" s="10">
        <v>28</v>
      </c>
      <c r="AM200" s="11" t="s">
        <v>322</v>
      </c>
      <c r="AN200" s="21">
        <f t="shared" si="34"/>
        <v>199</v>
      </c>
      <c r="AO200" s="21">
        <f t="shared" si="44"/>
        <v>28</v>
      </c>
      <c r="AQ200" s="14">
        <v>631</v>
      </c>
    </row>
    <row r="201" spans="1:43" ht="12" customHeight="1" x14ac:dyDescent="0.25">
      <c r="A201" s="14" t="s">
        <v>127</v>
      </c>
      <c r="B201" s="14">
        <v>583</v>
      </c>
      <c r="C201" s="14" t="s">
        <v>199</v>
      </c>
      <c r="D201" s="14" t="s">
        <v>53</v>
      </c>
      <c r="E201" s="14" t="s">
        <v>52</v>
      </c>
      <c r="F201" s="58">
        <v>62.631746988800003</v>
      </c>
      <c r="G201" s="13">
        <v>0.46074751843200001</v>
      </c>
      <c r="H201" s="13">
        <v>5.4507513046299998</v>
      </c>
      <c r="I201" s="58">
        <v>0</v>
      </c>
      <c r="J201" s="2"/>
      <c r="K201" s="7" t="s">
        <v>199</v>
      </c>
      <c r="L201" s="7" t="str">
        <f t="shared" si="35"/>
        <v>N</v>
      </c>
      <c r="M201" s="7" t="s">
        <v>216</v>
      </c>
      <c r="N201" s="7">
        <f t="shared" si="38"/>
        <v>0.46074751843200001</v>
      </c>
      <c r="O201" s="15">
        <f t="shared" si="39"/>
        <v>62.631746988800003</v>
      </c>
      <c r="P201" s="7">
        <f t="shared" si="36"/>
        <v>3.7</v>
      </c>
      <c r="Q201" s="7">
        <v>50</v>
      </c>
      <c r="R201" s="7">
        <f t="shared" si="40"/>
        <v>0.3</v>
      </c>
      <c r="S201" s="63">
        <f t="shared" si="41"/>
        <v>5.4507513046299998</v>
      </c>
      <c r="T201" s="7">
        <f t="shared" si="42"/>
        <v>0.3</v>
      </c>
      <c r="U201" s="7">
        <f t="shared" si="43"/>
        <v>20</v>
      </c>
      <c r="V201" s="18" t="str">
        <f t="shared" si="37"/>
        <v>15N35.1-583</v>
      </c>
      <c r="W201" s="4"/>
      <c r="X201" s="8">
        <v>197</v>
      </c>
      <c r="Y201" s="9" t="s">
        <v>271</v>
      </c>
      <c r="Z201" s="9" t="s">
        <v>272</v>
      </c>
      <c r="AA201" s="10">
        <v>0.46074751800000002</v>
      </c>
      <c r="AB201" s="10">
        <v>62.631999999999998</v>
      </c>
      <c r="AC201" s="10">
        <v>3.7</v>
      </c>
      <c r="AD201" s="10">
        <v>50</v>
      </c>
      <c r="AE201" s="10">
        <v>0.3</v>
      </c>
      <c r="AF201" s="10">
        <v>5.5</v>
      </c>
      <c r="AG201" s="10">
        <v>0.3</v>
      </c>
      <c r="AH201" s="10">
        <v>20</v>
      </c>
      <c r="AI201" s="10">
        <v>25</v>
      </c>
      <c r="AJ201" s="10">
        <v>80</v>
      </c>
      <c r="AK201" s="10">
        <v>1</v>
      </c>
      <c r="AL201" s="10">
        <v>1</v>
      </c>
      <c r="AM201" s="11" t="s">
        <v>322</v>
      </c>
      <c r="AN201" s="21">
        <f t="shared" si="34"/>
        <v>1</v>
      </c>
      <c r="AO201" s="21">
        <f t="shared" si="44"/>
        <v>1</v>
      </c>
      <c r="AQ201" s="14">
        <v>632</v>
      </c>
    </row>
    <row r="202" spans="1:43" ht="12" customHeight="1" x14ac:dyDescent="0.25">
      <c r="A202" s="14" t="s">
        <v>127</v>
      </c>
      <c r="B202" s="14">
        <v>583</v>
      </c>
      <c r="C202" s="14" t="s">
        <v>199</v>
      </c>
      <c r="D202" s="14" t="s">
        <v>53</v>
      </c>
      <c r="E202" s="14" t="s">
        <v>52</v>
      </c>
      <c r="F202" s="58">
        <v>163.66421484</v>
      </c>
      <c r="G202" s="13">
        <v>5.7256558003700002</v>
      </c>
      <c r="H202" s="13">
        <v>37.283054351799997</v>
      </c>
      <c r="I202" s="58">
        <v>66.5685424805</v>
      </c>
      <c r="J202" s="2"/>
      <c r="K202" s="7" t="s">
        <v>199</v>
      </c>
      <c r="L202" s="7" t="str">
        <f t="shared" si="35"/>
        <v>N</v>
      </c>
      <c r="M202" s="7" t="s">
        <v>216</v>
      </c>
      <c r="N202" s="7">
        <f t="shared" si="38"/>
        <v>5.7256558003700002</v>
      </c>
      <c r="O202" s="15">
        <f t="shared" si="39"/>
        <v>140</v>
      </c>
      <c r="P202" s="7">
        <f t="shared" si="36"/>
        <v>3.7</v>
      </c>
      <c r="Q202" s="7">
        <v>50</v>
      </c>
      <c r="R202" s="7">
        <f t="shared" si="40"/>
        <v>7.4</v>
      </c>
      <c r="S202" s="63">
        <f t="shared" si="41"/>
        <v>37.283054351799997</v>
      </c>
      <c r="T202" s="7">
        <f t="shared" si="42"/>
        <v>59.168542480500001</v>
      </c>
      <c r="U202" s="7">
        <f t="shared" si="43"/>
        <v>20</v>
      </c>
      <c r="V202" s="18" t="str">
        <f t="shared" si="37"/>
        <v>15N35.1-583</v>
      </c>
      <c r="W202" s="4"/>
      <c r="X202" s="8">
        <v>198</v>
      </c>
      <c r="Y202" s="9" t="s">
        <v>271</v>
      </c>
      <c r="Z202" s="9" t="s">
        <v>272</v>
      </c>
      <c r="AA202" s="10">
        <v>5.7256558000000002</v>
      </c>
      <c r="AB202" s="10">
        <v>140</v>
      </c>
      <c r="AC202" s="10">
        <v>3.7</v>
      </c>
      <c r="AD202" s="10">
        <v>50</v>
      </c>
      <c r="AE202" s="10">
        <v>7.4</v>
      </c>
      <c r="AF202" s="10">
        <v>37.299999999999997</v>
      </c>
      <c r="AG202" s="10">
        <v>59.168542479999999</v>
      </c>
      <c r="AH202" s="10">
        <v>20</v>
      </c>
      <c r="AI202" s="10">
        <v>7</v>
      </c>
      <c r="AJ202" s="10">
        <v>7</v>
      </c>
      <c r="AK202" s="12">
        <v>1044</v>
      </c>
      <c r="AL202" s="10">
        <v>389</v>
      </c>
      <c r="AM202" s="11" t="s">
        <v>322</v>
      </c>
      <c r="AN202" s="21">
        <f t="shared" si="34"/>
        <v>1220.4674306639999</v>
      </c>
      <c r="AO202" s="21">
        <f t="shared" si="44"/>
        <v>454.75271123399995</v>
      </c>
      <c r="AQ202" s="14">
        <v>628</v>
      </c>
    </row>
    <row r="203" spans="1:43" ht="12" customHeight="1" x14ac:dyDescent="0.25">
      <c r="A203" s="14" t="s">
        <v>127</v>
      </c>
      <c r="B203" s="14">
        <v>583</v>
      </c>
      <c r="C203" s="14" t="s">
        <v>199</v>
      </c>
      <c r="D203" s="14" t="s">
        <v>53</v>
      </c>
      <c r="E203" s="14" t="s">
        <v>52</v>
      </c>
      <c r="F203" s="58">
        <v>55.726951942600003</v>
      </c>
      <c r="G203" s="13">
        <v>0.12836375848199999</v>
      </c>
      <c r="H203" s="13">
        <v>11.246935844399999</v>
      </c>
      <c r="I203" s="58">
        <v>34.142135620099999</v>
      </c>
      <c r="J203" s="2"/>
      <c r="K203" s="7" t="s">
        <v>199</v>
      </c>
      <c r="L203" s="7" t="str">
        <f t="shared" si="35"/>
        <v>N</v>
      </c>
      <c r="M203" s="7" t="s">
        <v>216</v>
      </c>
      <c r="N203" s="7">
        <f t="shared" si="38"/>
        <v>0.3</v>
      </c>
      <c r="O203" s="15">
        <f t="shared" si="39"/>
        <v>55.726951942600003</v>
      </c>
      <c r="P203" s="7">
        <f t="shared" si="36"/>
        <v>3.7</v>
      </c>
      <c r="Q203" s="7">
        <v>50</v>
      </c>
      <c r="R203" s="7">
        <f t="shared" si="40"/>
        <v>7.4</v>
      </c>
      <c r="S203" s="63">
        <f t="shared" si="41"/>
        <v>11.246935844399999</v>
      </c>
      <c r="T203" s="7">
        <f t="shared" si="42"/>
        <v>26.742135620100001</v>
      </c>
      <c r="U203" s="7">
        <f t="shared" si="43"/>
        <v>20</v>
      </c>
      <c r="V203" s="18" t="str">
        <f t="shared" si="37"/>
        <v>15N35.1-583</v>
      </c>
      <c r="W203" s="4"/>
      <c r="X203" s="8">
        <v>199</v>
      </c>
      <c r="Y203" s="9" t="s">
        <v>271</v>
      </c>
      <c r="Z203" s="9" t="s">
        <v>272</v>
      </c>
      <c r="AA203" s="10">
        <v>0.3</v>
      </c>
      <c r="AB203" s="10">
        <v>55.726999999999997</v>
      </c>
      <c r="AC203" s="10">
        <v>3.7</v>
      </c>
      <c r="AD203" s="10">
        <v>50</v>
      </c>
      <c r="AE203" s="10">
        <v>7.4</v>
      </c>
      <c r="AF203" s="10">
        <v>11.2</v>
      </c>
      <c r="AG203" s="10">
        <v>26.742135619999999</v>
      </c>
      <c r="AH203" s="10">
        <v>20</v>
      </c>
      <c r="AI203" s="10">
        <v>3</v>
      </c>
      <c r="AJ203" s="10">
        <v>3</v>
      </c>
      <c r="AK203" s="10">
        <v>15</v>
      </c>
      <c r="AL203" s="10">
        <v>8</v>
      </c>
      <c r="AM203" s="11" t="s">
        <v>322</v>
      </c>
      <c r="AN203" s="21">
        <f t="shared" si="34"/>
        <v>15</v>
      </c>
      <c r="AO203" s="21">
        <f t="shared" si="44"/>
        <v>8</v>
      </c>
      <c r="AQ203" s="14">
        <v>629</v>
      </c>
    </row>
    <row r="204" spans="1:43" ht="12" customHeight="1" x14ac:dyDescent="0.25">
      <c r="A204" s="14" t="s">
        <v>127</v>
      </c>
      <c r="B204" s="14">
        <v>583</v>
      </c>
      <c r="C204" s="14" t="s">
        <v>199</v>
      </c>
      <c r="D204" s="14" t="s">
        <v>53</v>
      </c>
      <c r="E204" s="14" t="s">
        <v>52</v>
      </c>
      <c r="F204" s="58">
        <v>63.338793769600002</v>
      </c>
      <c r="G204" s="13">
        <v>7.4970404664399998E-2</v>
      </c>
      <c r="H204" s="13">
        <v>10.613604545599999</v>
      </c>
      <c r="I204" s="58">
        <v>0</v>
      </c>
      <c r="J204" s="2"/>
      <c r="K204" s="7" t="s">
        <v>199</v>
      </c>
      <c r="L204" s="7" t="str">
        <f t="shared" si="35"/>
        <v>N</v>
      </c>
      <c r="M204" s="7" t="s">
        <v>216</v>
      </c>
      <c r="N204" s="7">
        <f t="shared" si="38"/>
        <v>0.3</v>
      </c>
      <c r="O204" s="15">
        <f t="shared" si="39"/>
        <v>63.338793769600002</v>
      </c>
      <c r="P204" s="7">
        <f t="shared" si="36"/>
        <v>3.7</v>
      </c>
      <c r="Q204" s="7">
        <v>50</v>
      </c>
      <c r="R204" s="7">
        <f t="shared" si="40"/>
        <v>0.3</v>
      </c>
      <c r="S204" s="63">
        <f t="shared" si="41"/>
        <v>10.613604545599999</v>
      </c>
      <c r="T204" s="7">
        <f t="shared" si="42"/>
        <v>0.3</v>
      </c>
      <c r="U204" s="7">
        <f t="shared" si="43"/>
        <v>20</v>
      </c>
      <c r="V204" s="18" t="str">
        <f t="shared" si="37"/>
        <v>15N35.1-583</v>
      </c>
      <c r="W204" s="4"/>
      <c r="X204" s="8">
        <v>200</v>
      </c>
      <c r="Y204" s="9" t="s">
        <v>271</v>
      </c>
      <c r="Z204" s="9" t="s">
        <v>272</v>
      </c>
      <c r="AA204" s="10">
        <v>0.3</v>
      </c>
      <c r="AB204" s="10">
        <v>63.338999999999999</v>
      </c>
      <c r="AC204" s="10">
        <v>3.7</v>
      </c>
      <c r="AD204" s="10">
        <v>50</v>
      </c>
      <c r="AE204" s="10">
        <v>0.3</v>
      </c>
      <c r="AF204" s="10">
        <v>10.6</v>
      </c>
      <c r="AG204" s="10">
        <v>0.3</v>
      </c>
      <c r="AH204" s="10">
        <v>20</v>
      </c>
      <c r="AI204" s="10">
        <v>25</v>
      </c>
      <c r="AJ204" s="10">
        <v>79</v>
      </c>
      <c r="AK204" s="10">
        <v>1</v>
      </c>
      <c r="AL204" s="10">
        <v>1</v>
      </c>
      <c r="AM204" s="11" t="s">
        <v>322</v>
      </c>
      <c r="AN204" s="21">
        <f t="shared" si="34"/>
        <v>1</v>
      </c>
      <c r="AO204" s="21">
        <f t="shared" si="44"/>
        <v>1</v>
      </c>
      <c r="AQ204" s="14">
        <v>630</v>
      </c>
    </row>
    <row r="205" spans="1:43" ht="12" customHeight="1" x14ac:dyDescent="0.25">
      <c r="A205" s="14" t="s">
        <v>128</v>
      </c>
      <c r="B205" s="14">
        <v>584</v>
      </c>
      <c r="C205" s="14" t="s">
        <v>199</v>
      </c>
      <c r="D205" s="14" t="s">
        <v>53</v>
      </c>
      <c r="E205" s="14" t="s">
        <v>52</v>
      </c>
      <c r="F205" s="58">
        <v>123.552093351</v>
      </c>
      <c r="G205" s="13">
        <v>11.1021339808</v>
      </c>
      <c r="H205" s="13">
        <v>28.407209396399999</v>
      </c>
      <c r="I205" s="58">
        <v>54.142135620099999</v>
      </c>
      <c r="J205" s="2"/>
      <c r="K205" s="7" t="s">
        <v>199</v>
      </c>
      <c r="L205" s="7" t="str">
        <f t="shared" si="35"/>
        <v>N</v>
      </c>
      <c r="M205" s="7" t="s">
        <v>216</v>
      </c>
      <c r="N205" s="7">
        <f t="shared" si="38"/>
        <v>11.1021339808</v>
      </c>
      <c r="O205" s="15">
        <f t="shared" si="39"/>
        <v>123.552093351</v>
      </c>
      <c r="P205" s="7">
        <f t="shared" si="36"/>
        <v>3.7</v>
      </c>
      <c r="Q205" s="7">
        <v>50</v>
      </c>
      <c r="R205" s="7">
        <f t="shared" si="40"/>
        <v>7.4</v>
      </c>
      <c r="S205" s="63">
        <f t="shared" si="41"/>
        <v>28.407209396399999</v>
      </c>
      <c r="T205" s="7">
        <f t="shared" si="42"/>
        <v>46.742135620100001</v>
      </c>
      <c r="U205" s="7">
        <f t="shared" si="43"/>
        <v>20</v>
      </c>
      <c r="V205" s="18" t="str">
        <f t="shared" si="37"/>
        <v>15N35.2-584</v>
      </c>
      <c r="W205" s="4"/>
      <c r="X205" s="8">
        <v>201</v>
      </c>
      <c r="Y205" s="9" t="s">
        <v>271</v>
      </c>
      <c r="Z205" s="9" t="s">
        <v>272</v>
      </c>
      <c r="AA205" s="10">
        <v>11.10213398</v>
      </c>
      <c r="AB205" s="10">
        <v>123.55200000000001</v>
      </c>
      <c r="AC205" s="10">
        <v>3.7</v>
      </c>
      <c r="AD205" s="10">
        <v>50</v>
      </c>
      <c r="AE205" s="10">
        <v>7.4</v>
      </c>
      <c r="AF205" s="10">
        <v>28.4</v>
      </c>
      <c r="AG205" s="10">
        <v>46.742135619999999</v>
      </c>
      <c r="AH205" s="10">
        <v>20</v>
      </c>
      <c r="AI205" s="10">
        <v>6</v>
      </c>
      <c r="AJ205" s="10">
        <v>7</v>
      </c>
      <c r="AK205" s="12">
        <v>1955</v>
      </c>
      <c r="AL205" s="10">
        <v>270</v>
      </c>
      <c r="AM205" s="11" t="s">
        <v>323</v>
      </c>
      <c r="AN205" s="21">
        <f t="shared" si="34"/>
        <v>1955</v>
      </c>
      <c r="AO205" s="21">
        <f t="shared" si="44"/>
        <v>270</v>
      </c>
      <c r="AQ205" s="14">
        <v>125</v>
      </c>
    </row>
    <row r="206" spans="1:43" ht="12" customHeight="1" x14ac:dyDescent="0.25">
      <c r="A206" s="14" t="s">
        <v>128</v>
      </c>
      <c r="B206" s="14">
        <v>584</v>
      </c>
      <c r="C206" s="14" t="s">
        <v>199</v>
      </c>
      <c r="D206" s="14" t="s">
        <v>53</v>
      </c>
      <c r="E206" s="14" t="s">
        <v>52</v>
      </c>
      <c r="F206" s="58">
        <v>104.963219142</v>
      </c>
      <c r="G206" s="13">
        <v>14.216754594599999</v>
      </c>
      <c r="H206" s="13">
        <v>40.854217529300001</v>
      </c>
      <c r="I206" s="58">
        <v>96.5685424805</v>
      </c>
      <c r="J206" s="2"/>
      <c r="K206" s="7" t="s">
        <v>199</v>
      </c>
      <c r="L206" s="7" t="str">
        <f t="shared" si="35"/>
        <v>N</v>
      </c>
      <c r="M206" s="7" t="s">
        <v>216</v>
      </c>
      <c r="N206" s="7">
        <f t="shared" si="38"/>
        <v>14.216754594599999</v>
      </c>
      <c r="O206" s="15">
        <f t="shared" si="39"/>
        <v>104.963219142</v>
      </c>
      <c r="P206" s="7">
        <f t="shared" si="36"/>
        <v>3.7</v>
      </c>
      <c r="Q206" s="7">
        <v>50</v>
      </c>
      <c r="R206" s="7">
        <f t="shared" si="40"/>
        <v>7.4</v>
      </c>
      <c r="S206" s="63">
        <f t="shared" si="41"/>
        <v>40.854217529300001</v>
      </c>
      <c r="T206" s="7">
        <f t="shared" si="42"/>
        <v>89.168542480499994</v>
      </c>
      <c r="U206" s="7">
        <f t="shared" si="43"/>
        <v>20</v>
      </c>
      <c r="V206" s="18" t="str">
        <f t="shared" si="37"/>
        <v>15N35.2-584</v>
      </c>
      <c r="W206" s="4"/>
      <c r="X206" s="8">
        <v>202</v>
      </c>
      <c r="Y206" s="9" t="s">
        <v>271</v>
      </c>
      <c r="Z206" s="9" t="s">
        <v>272</v>
      </c>
      <c r="AA206" s="10">
        <v>14.216754590000001</v>
      </c>
      <c r="AB206" s="10">
        <v>104.96299999999999</v>
      </c>
      <c r="AC206" s="10">
        <v>3.7</v>
      </c>
      <c r="AD206" s="10">
        <v>50</v>
      </c>
      <c r="AE206" s="10">
        <v>7.4</v>
      </c>
      <c r="AF206" s="10">
        <v>40.9</v>
      </c>
      <c r="AG206" s="10">
        <v>89.168542479999999</v>
      </c>
      <c r="AH206" s="10">
        <v>20</v>
      </c>
      <c r="AI206" s="10">
        <v>5</v>
      </c>
      <c r="AJ206" s="10">
        <v>1</v>
      </c>
      <c r="AK206" s="12">
        <v>2005</v>
      </c>
      <c r="AL206" s="10">
        <v>188</v>
      </c>
      <c r="AM206" s="11" t="s">
        <v>323</v>
      </c>
      <c r="AN206" s="21">
        <f t="shared" si="34"/>
        <v>2005</v>
      </c>
      <c r="AO206" s="21">
        <f t="shared" si="44"/>
        <v>188</v>
      </c>
      <c r="AQ206" s="14">
        <v>127</v>
      </c>
    </row>
    <row r="207" spans="1:43" ht="12" customHeight="1" x14ac:dyDescent="0.25">
      <c r="A207" s="14" t="s">
        <v>128</v>
      </c>
      <c r="B207" s="14">
        <v>584</v>
      </c>
      <c r="C207" s="14" t="s">
        <v>199</v>
      </c>
      <c r="D207" s="14" t="s">
        <v>53</v>
      </c>
      <c r="E207" s="14" t="s">
        <v>52</v>
      </c>
      <c r="F207" s="58">
        <v>74.309885882000003</v>
      </c>
      <c r="G207" s="13">
        <v>12.033414523299999</v>
      </c>
      <c r="H207" s="13">
        <v>61.942222595200001</v>
      </c>
      <c r="I207" s="58">
        <v>52.4264068604</v>
      </c>
      <c r="J207" s="2"/>
      <c r="K207" s="7" t="s">
        <v>199</v>
      </c>
      <c r="L207" s="7" t="str">
        <f t="shared" si="35"/>
        <v>N</v>
      </c>
      <c r="M207" s="7" t="s">
        <v>216</v>
      </c>
      <c r="N207" s="7">
        <f t="shared" si="38"/>
        <v>12.033414523299999</v>
      </c>
      <c r="O207" s="15">
        <f t="shared" si="39"/>
        <v>74.309885882000003</v>
      </c>
      <c r="P207" s="7">
        <f t="shared" si="36"/>
        <v>3.7</v>
      </c>
      <c r="Q207" s="7">
        <v>50</v>
      </c>
      <c r="R207" s="7">
        <f t="shared" si="40"/>
        <v>7.4</v>
      </c>
      <c r="S207" s="63">
        <f t="shared" si="41"/>
        <v>61.942222595200001</v>
      </c>
      <c r="T207" s="7">
        <f t="shared" si="42"/>
        <v>45.026406860400002</v>
      </c>
      <c r="U207" s="7">
        <f t="shared" si="43"/>
        <v>20</v>
      </c>
      <c r="V207" s="18" t="str">
        <f t="shared" si="37"/>
        <v>15N35.2-584</v>
      </c>
      <c r="W207" s="4"/>
      <c r="X207" s="8">
        <v>203</v>
      </c>
      <c r="Y207" s="9" t="s">
        <v>271</v>
      </c>
      <c r="Z207" s="9" t="s">
        <v>272</v>
      </c>
      <c r="AA207" s="10">
        <v>12.033414519999999</v>
      </c>
      <c r="AB207" s="10">
        <v>74.31</v>
      </c>
      <c r="AC207" s="10">
        <v>3.7</v>
      </c>
      <c r="AD207" s="10">
        <v>50</v>
      </c>
      <c r="AE207" s="10">
        <v>7.4</v>
      </c>
      <c r="AF207" s="10">
        <v>61.9</v>
      </c>
      <c r="AG207" s="10">
        <v>45.026406860000002</v>
      </c>
      <c r="AH207" s="10">
        <v>20</v>
      </c>
      <c r="AI207" s="10">
        <v>8</v>
      </c>
      <c r="AJ207" s="10">
        <v>4</v>
      </c>
      <c r="AK207" s="10">
        <v>867</v>
      </c>
      <c r="AL207" s="10">
        <v>246</v>
      </c>
      <c r="AM207" s="11" t="s">
        <v>323</v>
      </c>
      <c r="AN207" s="21">
        <f t="shared" si="34"/>
        <v>867</v>
      </c>
      <c r="AO207" s="21">
        <f t="shared" si="44"/>
        <v>246</v>
      </c>
      <c r="AQ207" s="14">
        <v>132</v>
      </c>
    </row>
    <row r="208" spans="1:43" ht="12" customHeight="1" x14ac:dyDescent="0.25">
      <c r="A208" s="14" t="s">
        <v>128</v>
      </c>
      <c r="B208" s="14">
        <v>584</v>
      </c>
      <c r="C208" s="14" t="s">
        <v>199</v>
      </c>
      <c r="D208" s="14" t="s">
        <v>53</v>
      </c>
      <c r="E208" s="14" t="s">
        <v>52</v>
      </c>
      <c r="F208" s="58">
        <v>54.836472880300001</v>
      </c>
      <c r="G208" s="13">
        <v>28.4568563598</v>
      </c>
      <c r="H208" s="13">
        <v>32.700939178500001</v>
      </c>
      <c r="I208" s="58">
        <v>0</v>
      </c>
      <c r="J208" s="2"/>
      <c r="K208" s="7" t="s">
        <v>199</v>
      </c>
      <c r="L208" s="7" t="str">
        <f t="shared" si="35"/>
        <v>N</v>
      </c>
      <c r="M208" s="7" t="s">
        <v>216</v>
      </c>
      <c r="N208" s="7">
        <f t="shared" si="38"/>
        <v>28.4568563598</v>
      </c>
      <c r="O208" s="15">
        <f t="shared" si="39"/>
        <v>54.836472880300001</v>
      </c>
      <c r="P208" s="7">
        <f t="shared" si="36"/>
        <v>3.7</v>
      </c>
      <c r="Q208" s="7">
        <v>50</v>
      </c>
      <c r="R208" s="7">
        <f t="shared" si="40"/>
        <v>0.3</v>
      </c>
      <c r="S208" s="63">
        <f t="shared" si="41"/>
        <v>32.700939178500001</v>
      </c>
      <c r="T208" s="7">
        <f t="shared" si="42"/>
        <v>0.3</v>
      </c>
      <c r="U208" s="7">
        <f t="shared" si="43"/>
        <v>20</v>
      </c>
      <c r="V208" s="18" t="str">
        <f t="shared" si="37"/>
        <v>15N35.2-584</v>
      </c>
      <c r="W208" s="4"/>
      <c r="X208" s="8">
        <v>204</v>
      </c>
      <c r="Y208" s="9" t="s">
        <v>271</v>
      </c>
      <c r="Z208" s="9" t="s">
        <v>272</v>
      </c>
      <c r="AA208" s="10">
        <v>28.45685636</v>
      </c>
      <c r="AB208" s="10">
        <v>54.835999999999999</v>
      </c>
      <c r="AC208" s="10">
        <v>3.7</v>
      </c>
      <c r="AD208" s="10">
        <v>50</v>
      </c>
      <c r="AE208" s="10">
        <v>0.3</v>
      </c>
      <c r="AF208" s="10">
        <v>32.700000000000003</v>
      </c>
      <c r="AG208" s="10">
        <v>0.3</v>
      </c>
      <c r="AH208" s="10">
        <v>20</v>
      </c>
      <c r="AI208" s="10">
        <v>30</v>
      </c>
      <c r="AJ208" s="10">
        <v>79</v>
      </c>
      <c r="AK208" s="12">
        <v>1339</v>
      </c>
      <c r="AL208" s="12">
        <v>1190</v>
      </c>
      <c r="AM208" s="11" t="s">
        <v>323</v>
      </c>
      <c r="AN208" s="21">
        <f t="shared" si="34"/>
        <v>1339</v>
      </c>
      <c r="AO208" s="21">
        <f t="shared" si="44"/>
        <v>1190</v>
      </c>
      <c r="AQ208" s="14">
        <v>129</v>
      </c>
    </row>
    <row r="209" spans="1:43" ht="12" customHeight="1" x14ac:dyDescent="0.25">
      <c r="A209" s="14" t="s">
        <v>128</v>
      </c>
      <c r="B209" s="14">
        <v>584</v>
      </c>
      <c r="C209" s="14" t="s">
        <v>199</v>
      </c>
      <c r="D209" s="14" t="s">
        <v>53</v>
      </c>
      <c r="E209" s="14" t="s">
        <v>52</v>
      </c>
      <c r="F209" s="58">
        <v>125.226238283</v>
      </c>
      <c r="G209" s="13">
        <v>9.2535644198699991</v>
      </c>
      <c r="H209" s="13">
        <v>46.692123413099999</v>
      </c>
      <c r="I209" s="58">
        <v>30</v>
      </c>
      <c r="J209" s="2"/>
      <c r="K209" s="7" t="s">
        <v>199</v>
      </c>
      <c r="L209" s="7" t="str">
        <f t="shared" si="35"/>
        <v>N</v>
      </c>
      <c r="M209" s="7" t="s">
        <v>216</v>
      </c>
      <c r="N209" s="7">
        <f t="shared" si="38"/>
        <v>9.2535644198699991</v>
      </c>
      <c r="O209" s="15">
        <f t="shared" si="39"/>
        <v>125.226238283</v>
      </c>
      <c r="P209" s="7">
        <f t="shared" si="36"/>
        <v>3.7</v>
      </c>
      <c r="Q209" s="7">
        <v>50</v>
      </c>
      <c r="R209" s="7">
        <f t="shared" si="40"/>
        <v>7.4</v>
      </c>
      <c r="S209" s="63">
        <f t="shared" si="41"/>
        <v>46.692123413099999</v>
      </c>
      <c r="T209" s="7">
        <f t="shared" si="42"/>
        <v>22.6</v>
      </c>
      <c r="U209" s="7">
        <f t="shared" si="43"/>
        <v>20</v>
      </c>
      <c r="V209" s="18" t="str">
        <f t="shared" si="37"/>
        <v>15N35.2-584</v>
      </c>
      <c r="W209" s="4"/>
      <c r="X209" s="8">
        <v>205</v>
      </c>
      <c r="Y209" s="9" t="s">
        <v>271</v>
      </c>
      <c r="Z209" s="9" t="s">
        <v>272</v>
      </c>
      <c r="AA209" s="10">
        <v>9.25356442</v>
      </c>
      <c r="AB209" s="10">
        <v>125.226</v>
      </c>
      <c r="AC209" s="10">
        <v>3.7</v>
      </c>
      <c r="AD209" s="10">
        <v>50</v>
      </c>
      <c r="AE209" s="10">
        <v>7.4</v>
      </c>
      <c r="AF209" s="10">
        <v>46.7</v>
      </c>
      <c r="AG209" s="10">
        <v>22.6</v>
      </c>
      <c r="AH209" s="10">
        <v>20</v>
      </c>
      <c r="AI209" s="10">
        <v>13</v>
      </c>
      <c r="AJ209" s="10">
        <v>20</v>
      </c>
      <c r="AK209" s="12">
        <v>1548</v>
      </c>
      <c r="AL209" s="10">
        <v>844</v>
      </c>
      <c r="AM209" s="11" t="s">
        <v>323</v>
      </c>
      <c r="AN209" s="21">
        <f t="shared" si="34"/>
        <v>1548</v>
      </c>
      <c r="AO209" s="21">
        <f t="shared" si="44"/>
        <v>844</v>
      </c>
      <c r="AQ209" s="14">
        <v>128</v>
      </c>
    </row>
    <row r="210" spans="1:43" ht="12" customHeight="1" x14ac:dyDescent="0.25">
      <c r="A210" s="14" t="s">
        <v>128</v>
      </c>
      <c r="B210" s="14">
        <v>584</v>
      </c>
      <c r="C210" s="14" t="s">
        <v>199</v>
      </c>
      <c r="D210" s="14" t="s">
        <v>53</v>
      </c>
      <c r="E210" s="14" t="s">
        <v>52</v>
      </c>
      <c r="F210" s="58">
        <v>109.335968353</v>
      </c>
      <c r="G210" s="13">
        <v>9.8578705638800006</v>
      </c>
      <c r="H210" s="13">
        <v>33.976127624500002</v>
      </c>
      <c r="I210" s="58">
        <v>20</v>
      </c>
      <c r="J210" s="2"/>
      <c r="K210" s="7" t="s">
        <v>199</v>
      </c>
      <c r="L210" s="7" t="str">
        <f t="shared" si="35"/>
        <v>N</v>
      </c>
      <c r="M210" s="7" t="s">
        <v>216</v>
      </c>
      <c r="N210" s="7">
        <f t="shared" si="38"/>
        <v>9.8578705638800006</v>
      </c>
      <c r="O210" s="15">
        <f t="shared" si="39"/>
        <v>109.335968353</v>
      </c>
      <c r="P210" s="7">
        <f t="shared" si="36"/>
        <v>3.7</v>
      </c>
      <c r="Q210" s="7">
        <v>50</v>
      </c>
      <c r="R210" s="7">
        <f t="shared" si="40"/>
        <v>7.4</v>
      </c>
      <c r="S210" s="63">
        <f t="shared" si="41"/>
        <v>33.976127624500002</v>
      </c>
      <c r="T210" s="7">
        <f t="shared" si="42"/>
        <v>12.6</v>
      </c>
      <c r="U210" s="7">
        <f t="shared" si="43"/>
        <v>20</v>
      </c>
      <c r="V210" s="18" t="str">
        <f t="shared" si="37"/>
        <v>15N35.2-584</v>
      </c>
      <c r="W210" s="4"/>
      <c r="X210" s="8">
        <v>206</v>
      </c>
      <c r="Y210" s="9" t="s">
        <v>271</v>
      </c>
      <c r="Z210" s="9" t="s">
        <v>272</v>
      </c>
      <c r="AA210" s="10">
        <v>9.8578705640000006</v>
      </c>
      <c r="AB210" s="10">
        <v>109.336</v>
      </c>
      <c r="AC210" s="10">
        <v>3.7</v>
      </c>
      <c r="AD210" s="10">
        <v>50</v>
      </c>
      <c r="AE210" s="10">
        <v>7.4</v>
      </c>
      <c r="AF210" s="10">
        <v>34</v>
      </c>
      <c r="AG210" s="10">
        <v>12.6</v>
      </c>
      <c r="AH210" s="10">
        <v>20</v>
      </c>
      <c r="AI210" s="10">
        <v>15</v>
      </c>
      <c r="AJ210" s="10">
        <v>29</v>
      </c>
      <c r="AK210" s="12">
        <v>1434</v>
      </c>
      <c r="AL210" s="10">
        <v>852</v>
      </c>
      <c r="AM210" s="11" t="s">
        <v>323</v>
      </c>
      <c r="AN210" s="21">
        <f t="shared" si="34"/>
        <v>1434</v>
      </c>
      <c r="AO210" s="21">
        <f t="shared" si="44"/>
        <v>852</v>
      </c>
      <c r="AQ210" s="14">
        <v>131</v>
      </c>
    </row>
    <row r="211" spans="1:43" ht="12" customHeight="1" x14ac:dyDescent="0.25">
      <c r="A211" s="14" t="s">
        <v>128</v>
      </c>
      <c r="B211" s="14">
        <v>584</v>
      </c>
      <c r="C211" s="14" t="s">
        <v>199</v>
      </c>
      <c r="D211" s="14" t="s">
        <v>53</v>
      </c>
      <c r="E211" s="14" t="s">
        <v>52</v>
      </c>
      <c r="F211" s="58">
        <v>55.205089279799999</v>
      </c>
      <c r="G211" s="13">
        <v>10.359762631700001</v>
      </c>
      <c r="H211" s="13">
        <v>28.912803649899999</v>
      </c>
      <c r="I211" s="58">
        <v>10</v>
      </c>
      <c r="J211" s="2"/>
      <c r="K211" s="7" t="s">
        <v>199</v>
      </c>
      <c r="L211" s="7" t="str">
        <f t="shared" si="35"/>
        <v>N</v>
      </c>
      <c r="M211" s="7" t="s">
        <v>216</v>
      </c>
      <c r="N211" s="7">
        <f t="shared" si="38"/>
        <v>10.359762631700001</v>
      </c>
      <c r="O211" s="15">
        <f t="shared" si="39"/>
        <v>55.205089279799999</v>
      </c>
      <c r="P211" s="7">
        <f t="shared" si="36"/>
        <v>3.7</v>
      </c>
      <c r="Q211" s="7">
        <v>50</v>
      </c>
      <c r="R211" s="7">
        <f t="shared" si="40"/>
        <v>7.4</v>
      </c>
      <c r="S211" s="63">
        <f t="shared" si="41"/>
        <v>28.912803649899999</v>
      </c>
      <c r="T211" s="7">
        <f t="shared" si="42"/>
        <v>2.5999999999999996</v>
      </c>
      <c r="U211" s="7">
        <f t="shared" si="43"/>
        <v>20</v>
      </c>
      <c r="V211" s="18" t="str">
        <f t="shared" si="37"/>
        <v>15N35.2-584</v>
      </c>
      <c r="W211" s="4"/>
      <c r="X211" s="8">
        <v>207</v>
      </c>
      <c r="Y211" s="9" t="s">
        <v>271</v>
      </c>
      <c r="Z211" s="9" t="s">
        <v>272</v>
      </c>
      <c r="AA211" s="10">
        <v>10.359762630000001</v>
      </c>
      <c r="AB211" s="10">
        <v>55.204999999999998</v>
      </c>
      <c r="AC211" s="10">
        <v>3.7</v>
      </c>
      <c r="AD211" s="10">
        <v>50</v>
      </c>
      <c r="AE211" s="10">
        <v>7.4</v>
      </c>
      <c r="AF211" s="10">
        <v>28.9</v>
      </c>
      <c r="AG211" s="10">
        <v>2.6</v>
      </c>
      <c r="AH211" s="10">
        <v>20</v>
      </c>
      <c r="AI211" s="10">
        <v>18</v>
      </c>
      <c r="AJ211" s="10">
        <v>36</v>
      </c>
      <c r="AK211" s="10">
        <v>394</v>
      </c>
      <c r="AL211" s="10">
        <v>340</v>
      </c>
      <c r="AM211" s="11" t="s">
        <v>323</v>
      </c>
      <c r="AN211" s="21">
        <f t="shared" si="34"/>
        <v>394</v>
      </c>
      <c r="AO211" s="21">
        <f t="shared" si="44"/>
        <v>340</v>
      </c>
      <c r="AQ211" s="14">
        <v>126</v>
      </c>
    </row>
    <row r="212" spans="1:43" ht="12" customHeight="1" x14ac:dyDescent="0.25">
      <c r="A212" s="14" t="s">
        <v>128</v>
      </c>
      <c r="B212" s="14">
        <v>584</v>
      </c>
      <c r="C212" s="14" t="s">
        <v>199</v>
      </c>
      <c r="D212" s="14" t="s">
        <v>53</v>
      </c>
      <c r="E212" s="14" t="s">
        <v>52</v>
      </c>
      <c r="F212" s="58">
        <v>33.731063152499999</v>
      </c>
      <c r="G212" s="13">
        <v>21.5521679742</v>
      </c>
      <c r="H212" s="13">
        <v>48.223217010500001</v>
      </c>
      <c r="I212" s="58">
        <v>180</v>
      </c>
      <c r="J212" s="2"/>
      <c r="K212" s="7" t="s">
        <v>199</v>
      </c>
      <c r="L212" s="7" t="str">
        <f t="shared" si="35"/>
        <v>N</v>
      </c>
      <c r="M212" s="7" t="s">
        <v>216</v>
      </c>
      <c r="N212" s="7">
        <f t="shared" si="38"/>
        <v>21.5521679742</v>
      </c>
      <c r="O212" s="15">
        <f t="shared" si="39"/>
        <v>33.731063152499999</v>
      </c>
      <c r="P212" s="7">
        <f t="shared" si="36"/>
        <v>3.7</v>
      </c>
      <c r="Q212" s="7">
        <v>50</v>
      </c>
      <c r="R212" s="7">
        <f t="shared" si="40"/>
        <v>7.4</v>
      </c>
      <c r="S212" s="63">
        <f t="shared" si="41"/>
        <v>48.223217010500001</v>
      </c>
      <c r="T212" s="7">
        <f t="shared" si="42"/>
        <v>172.6</v>
      </c>
      <c r="U212" s="7">
        <f t="shared" si="43"/>
        <v>20</v>
      </c>
      <c r="V212" s="18" t="str">
        <f t="shared" si="37"/>
        <v>15N35.2-584</v>
      </c>
      <c r="W212" s="4"/>
      <c r="X212" s="8">
        <v>208</v>
      </c>
      <c r="Y212" s="9" t="s">
        <v>271</v>
      </c>
      <c r="Z212" s="9" t="s">
        <v>272</v>
      </c>
      <c r="AA212" s="10">
        <v>21.552167969999999</v>
      </c>
      <c r="AB212" s="10">
        <v>33.731000000000002</v>
      </c>
      <c r="AC212" s="10">
        <v>3.7</v>
      </c>
      <c r="AD212" s="10">
        <v>50</v>
      </c>
      <c r="AE212" s="10">
        <v>7.4</v>
      </c>
      <c r="AF212" s="10">
        <v>48.2</v>
      </c>
      <c r="AG212" s="10">
        <v>172.6</v>
      </c>
      <c r="AH212" s="10">
        <v>20</v>
      </c>
      <c r="AI212" s="10">
        <v>2</v>
      </c>
      <c r="AJ212" s="10">
        <v>0</v>
      </c>
      <c r="AK212" s="10">
        <v>400</v>
      </c>
      <c r="AL212" s="10">
        <v>28</v>
      </c>
      <c r="AM212" s="11" t="s">
        <v>323</v>
      </c>
      <c r="AN212" s="21">
        <f t="shared" si="34"/>
        <v>400</v>
      </c>
      <c r="AO212" s="21">
        <f t="shared" si="44"/>
        <v>28</v>
      </c>
      <c r="AQ212" s="14">
        <v>124</v>
      </c>
    </row>
    <row r="213" spans="1:43" ht="12" customHeight="1" x14ac:dyDescent="0.25">
      <c r="A213" s="14" t="s">
        <v>128</v>
      </c>
      <c r="B213" s="14">
        <v>584</v>
      </c>
      <c r="C213" s="14" t="s">
        <v>199</v>
      </c>
      <c r="D213" s="14" t="s">
        <v>53</v>
      </c>
      <c r="E213" s="14" t="s">
        <v>52</v>
      </c>
      <c r="F213" s="58">
        <v>117.57644956199999</v>
      </c>
      <c r="G213" s="13">
        <v>15.091265705</v>
      </c>
      <c r="H213" s="13">
        <v>32.700939178500001</v>
      </c>
      <c r="I213" s="58">
        <v>0</v>
      </c>
      <c r="J213" s="2"/>
      <c r="K213" s="7" t="s">
        <v>199</v>
      </c>
      <c r="L213" s="7" t="str">
        <f t="shared" si="35"/>
        <v>N</v>
      </c>
      <c r="M213" s="7" t="s">
        <v>216</v>
      </c>
      <c r="N213" s="7">
        <f t="shared" si="38"/>
        <v>15.091265705</v>
      </c>
      <c r="O213" s="15">
        <f t="shared" si="39"/>
        <v>117.57644956199999</v>
      </c>
      <c r="P213" s="7">
        <f t="shared" si="36"/>
        <v>3.7</v>
      </c>
      <c r="Q213" s="7">
        <v>50</v>
      </c>
      <c r="R213" s="7">
        <f t="shared" si="40"/>
        <v>0.3</v>
      </c>
      <c r="S213" s="63">
        <f t="shared" si="41"/>
        <v>32.700939178500001</v>
      </c>
      <c r="T213" s="7">
        <f t="shared" si="42"/>
        <v>0.3</v>
      </c>
      <c r="U213" s="7">
        <f t="shared" si="43"/>
        <v>20</v>
      </c>
      <c r="V213" s="18" t="str">
        <f t="shared" si="37"/>
        <v>15N35.2-584</v>
      </c>
      <c r="W213" s="4"/>
      <c r="X213" s="8">
        <v>209</v>
      </c>
      <c r="Y213" s="9" t="s">
        <v>271</v>
      </c>
      <c r="Z213" s="9" t="s">
        <v>272</v>
      </c>
      <c r="AA213" s="10">
        <v>15.09126571</v>
      </c>
      <c r="AB213" s="10">
        <v>117.57599999999999</v>
      </c>
      <c r="AC213" s="10">
        <v>3.7</v>
      </c>
      <c r="AD213" s="10">
        <v>50</v>
      </c>
      <c r="AE213" s="10">
        <v>0.3</v>
      </c>
      <c r="AF213" s="10">
        <v>32.700000000000003</v>
      </c>
      <c r="AG213" s="10">
        <v>0.3</v>
      </c>
      <c r="AH213" s="10">
        <v>20</v>
      </c>
      <c r="AI213" s="10">
        <v>31</v>
      </c>
      <c r="AJ213" s="10">
        <v>89</v>
      </c>
      <c r="AK213" s="12">
        <v>2880</v>
      </c>
      <c r="AL213" s="12">
        <v>2689</v>
      </c>
      <c r="AM213" s="11" t="s">
        <v>323</v>
      </c>
      <c r="AN213" s="21">
        <f t="shared" si="34"/>
        <v>2880</v>
      </c>
      <c r="AO213" s="21">
        <f t="shared" si="44"/>
        <v>2689</v>
      </c>
      <c r="AQ213" s="14">
        <v>130</v>
      </c>
    </row>
    <row r="214" spans="1:43" ht="12" customHeight="1" x14ac:dyDescent="0.25">
      <c r="A214" s="14" t="s">
        <v>129</v>
      </c>
      <c r="B214" s="14">
        <v>585</v>
      </c>
      <c r="C214" s="14" t="s">
        <v>199</v>
      </c>
      <c r="D214" s="14" t="s">
        <v>53</v>
      </c>
      <c r="E214" s="14" t="s">
        <v>52</v>
      </c>
      <c r="F214" s="58">
        <v>133.29755070900001</v>
      </c>
      <c r="G214" s="13">
        <v>18.350353145900002</v>
      </c>
      <c r="H214" s="13">
        <v>11.2201662064</v>
      </c>
      <c r="I214" s="58">
        <v>10</v>
      </c>
      <c r="J214" s="2"/>
      <c r="K214" s="7" t="s">
        <v>199</v>
      </c>
      <c r="L214" s="7" t="str">
        <f t="shared" si="35"/>
        <v>N</v>
      </c>
      <c r="M214" s="7" t="s">
        <v>216</v>
      </c>
      <c r="N214" s="7">
        <f t="shared" si="38"/>
        <v>18.350353145900002</v>
      </c>
      <c r="O214" s="15">
        <f t="shared" si="39"/>
        <v>133.29755070900001</v>
      </c>
      <c r="P214" s="7">
        <f t="shared" si="36"/>
        <v>3.7</v>
      </c>
      <c r="Q214" s="7">
        <v>50</v>
      </c>
      <c r="R214" s="7">
        <f t="shared" si="40"/>
        <v>7.4</v>
      </c>
      <c r="S214" s="63">
        <f t="shared" si="41"/>
        <v>11.2201662064</v>
      </c>
      <c r="T214" s="7">
        <f t="shared" si="42"/>
        <v>2.5999999999999996</v>
      </c>
      <c r="U214" s="7">
        <f t="shared" si="43"/>
        <v>20</v>
      </c>
      <c r="V214" s="18" t="str">
        <f t="shared" si="37"/>
        <v>15N35.2B-585</v>
      </c>
      <c r="W214" s="4"/>
      <c r="X214" s="8">
        <v>210</v>
      </c>
      <c r="Y214" s="9" t="s">
        <v>271</v>
      </c>
      <c r="Z214" s="9" t="s">
        <v>272</v>
      </c>
      <c r="AA214" s="10">
        <v>18.35035315</v>
      </c>
      <c r="AB214" s="10">
        <v>133.298</v>
      </c>
      <c r="AC214" s="10">
        <v>3.7</v>
      </c>
      <c r="AD214" s="10">
        <v>50</v>
      </c>
      <c r="AE214" s="10">
        <v>7.4</v>
      </c>
      <c r="AF214" s="10">
        <v>11.2</v>
      </c>
      <c r="AG214" s="10">
        <v>2.6</v>
      </c>
      <c r="AH214" s="10">
        <v>20</v>
      </c>
      <c r="AI214" s="10">
        <v>21</v>
      </c>
      <c r="AJ214" s="10">
        <v>55</v>
      </c>
      <c r="AK214" s="12">
        <v>4175</v>
      </c>
      <c r="AL214" s="12">
        <v>1679</v>
      </c>
      <c r="AM214" s="11" t="s">
        <v>324</v>
      </c>
      <c r="AN214" s="21">
        <f t="shared" si="34"/>
        <v>4175</v>
      </c>
      <c r="AO214" s="21">
        <f t="shared" si="44"/>
        <v>1679</v>
      </c>
      <c r="AQ214" s="14">
        <v>1120</v>
      </c>
    </row>
    <row r="215" spans="1:43" ht="12" customHeight="1" x14ac:dyDescent="0.25">
      <c r="A215" s="14" t="s">
        <v>129</v>
      </c>
      <c r="B215" s="14">
        <v>585</v>
      </c>
      <c r="C215" s="14" t="s">
        <v>199</v>
      </c>
      <c r="D215" s="14" t="s">
        <v>53</v>
      </c>
      <c r="E215" s="14" t="s">
        <v>52</v>
      </c>
      <c r="F215" s="58">
        <v>56.176303699400002</v>
      </c>
      <c r="G215" s="13">
        <v>12.8345235541</v>
      </c>
      <c r="H215" s="13">
        <v>47.068546295200001</v>
      </c>
      <c r="I215" s="58">
        <v>40</v>
      </c>
      <c r="J215" s="2"/>
      <c r="K215" s="7" t="s">
        <v>199</v>
      </c>
      <c r="L215" s="7" t="str">
        <f t="shared" si="35"/>
        <v>N</v>
      </c>
      <c r="M215" s="7" t="s">
        <v>216</v>
      </c>
      <c r="N215" s="7">
        <f t="shared" si="38"/>
        <v>12.8345235541</v>
      </c>
      <c r="O215" s="15">
        <f t="shared" si="39"/>
        <v>56.176303699400002</v>
      </c>
      <c r="P215" s="7">
        <f t="shared" si="36"/>
        <v>3.7</v>
      </c>
      <c r="Q215" s="7">
        <v>50</v>
      </c>
      <c r="R215" s="7">
        <f t="shared" si="40"/>
        <v>7.4</v>
      </c>
      <c r="S215" s="63">
        <f t="shared" si="41"/>
        <v>47.068546295200001</v>
      </c>
      <c r="T215" s="7">
        <f t="shared" si="42"/>
        <v>32.6</v>
      </c>
      <c r="U215" s="7">
        <f t="shared" si="43"/>
        <v>20</v>
      </c>
      <c r="V215" s="18" t="str">
        <f t="shared" si="37"/>
        <v>15N35.2B-585</v>
      </c>
      <c r="W215" s="4"/>
      <c r="X215" s="8">
        <v>211</v>
      </c>
      <c r="Y215" s="9" t="s">
        <v>271</v>
      </c>
      <c r="Z215" s="9" t="s">
        <v>272</v>
      </c>
      <c r="AA215" s="10">
        <v>12.83452355</v>
      </c>
      <c r="AB215" s="10">
        <v>56.176000000000002</v>
      </c>
      <c r="AC215" s="10">
        <v>3.7</v>
      </c>
      <c r="AD215" s="10">
        <v>50</v>
      </c>
      <c r="AE215" s="10">
        <v>7.4</v>
      </c>
      <c r="AF215" s="10">
        <v>47.1</v>
      </c>
      <c r="AG215" s="10">
        <v>32.6</v>
      </c>
      <c r="AH215" s="10">
        <v>20</v>
      </c>
      <c r="AI215" s="10">
        <v>8</v>
      </c>
      <c r="AJ215" s="10">
        <v>4</v>
      </c>
      <c r="AK215" s="10">
        <v>552</v>
      </c>
      <c r="AL215" s="10">
        <v>166</v>
      </c>
      <c r="AM215" s="11" t="s">
        <v>324</v>
      </c>
      <c r="AN215" s="21">
        <f t="shared" si="34"/>
        <v>552</v>
      </c>
      <c r="AO215" s="21">
        <f t="shared" si="44"/>
        <v>166</v>
      </c>
      <c r="AQ215" s="14">
        <v>1119</v>
      </c>
    </row>
    <row r="216" spans="1:43" ht="12" customHeight="1" x14ac:dyDescent="0.25">
      <c r="A216" s="14" t="s">
        <v>130</v>
      </c>
      <c r="B216" s="14">
        <v>586</v>
      </c>
      <c r="C216" s="14" t="s">
        <v>199</v>
      </c>
      <c r="D216" s="14" t="s">
        <v>53</v>
      </c>
      <c r="E216" s="14" t="s">
        <v>52</v>
      </c>
      <c r="F216" s="58">
        <v>121.887846497</v>
      </c>
      <c r="G216" s="13">
        <v>5.9130385901400002</v>
      </c>
      <c r="H216" s="13">
        <v>26.048486709599999</v>
      </c>
      <c r="I216" s="58">
        <v>0</v>
      </c>
      <c r="J216" s="2"/>
      <c r="K216" s="7" t="s">
        <v>199</v>
      </c>
      <c r="L216" s="7" t="str">
        <f t="shared" si="35"/>
        <v>N</v>
      </c>
      <c r="M216" s="7" t="s">
        <v>216</v>
      </c>
      <c r="N216" s="7">
        <f t="shared" si="38"/>
        <v>5.9130385901400002</v>
      </c>
      <c r="O216" s="15">
        <f t="shared" si="39"/>
        <v>121.887846497</v>
      </c>
      <c r="P216" s="7">
        <f t="shared" si="36"/>
        <v>3.7</v>
      </c>
      <c r="Q216" s="7">
        <v>50</v>
      </c>
      <c r="R216" s="7">
        <f t="shared" si="40"/>
        <v>0.3</v>
      </c>
      <c r="S216" s="63">
        <f t="shared" si="41"/>
        <v>26.048486709599999</v>
      </c>
      <c r="T216" s="7">
        <f t="shared" si="42"/>
        <v>0.3</v>
      </c>
      <c r="U216" s="7">
        <f t="shared" si="43"/>
        <v>20</v>
      </c>
      <c r="V216" s="18" t="str">
        <f t="shared" si="37"/>
        <v>15N35.2C-586</v>
      </c>
      <c r="W216" s="4"/>
      <c r="X216" s="8">
        <v>212</v>
      </c>
      <c r="Y216" s="9" t="s">
        <v>271</v>
      </c>
      <c r="Z216" s="9" t="s">
        <v>272</v>
      </c>
      <c r="AA216" s="10">
        <v>5.9130385900000002</v>
      </c>
      <c r="AB216" s="10">
        <v>121.88800000000001</v>
      </c>
      <c r="AC216" s="10">
        <v>3.7</v>
      </c>
      <c r="AD216" s="10">
        <v>50</v>
      </c>
      <c r="AE216" s="10">
        <v>0.3</v>
      </c>
      <c r="AF216" s="10">
        <v>26</v>
      </c>
      <c r="AG216" s="10">
        <v>0.3</v>
      </c>
      <c r="AH216" s="10">
        <v>20</v>
      </c>
      <c r="AI216" s="10">
        <v>27</v>
      </c>
      <c r="AJ216" s="10">
        <v>87</v>
      </c>
      <c r="AK216" s="10">
        <v>876</v>
      </c>
      <c r="AL216" s="10">
        <v>875</v>
      </c>
      <c r="AM216" s="11" t="s">
        <v>325</v>
      </c>
      <c r="AN216" s="21">
        <f t="shared" si="34"/>
        <v>876</v>
      </c>
      <c r="AO216" s="21">
        <f t="shared" si="44"/>
        <v>875</v>
      </c>
      <c r="AQ216" s="14">
        <v>546</v>
      </c>
    </row>
    <row r="217" spans="1:43" ht="12" customHeight="1" x14ac:dyDescent="0.25">
      <c r="A217" s="14" t="s">
        <v>130</v>
      </c>
      <c r="B217" s="14">
        <v>586</v>
      </c>
      <c r="C217" s="14" t="s">
        <v>199</v>
      </c>
      <c r="D217" s="14" t="s">
        <v>53</v>
      </c>
      <c r="E217" s="14" t="s">
        <v>52</v>
      </c>
      <c r="F217" s="58">
        <v>117.944575325</v>
      </c>
      <c r="G217" s="13">
        <v>1.7395949023799999</v>
      </c>
      <c r="H217" s="13">
        <v>40.098682403600002</v>
      </c>
      <c r="I217" s="58">
        <v>30</v>
      </c>
      <c r="J217" s="2"/>
      <c r="K217" s="7" t="s">
        <v>199</v>
      </c>
      <c r="L217" s="7" t="str">
        <f t="shared" si="35"/>
        <v>N</v>
      </c>
      <c r="M217" s="7" t="s">
        <v>216</v>
      </c>
      <c r="N217" s="7">
        <f t="shared" si="38"/>
        <v>1.7395949023799999</v>
      </c>
      <c r="O217" s="15">
        <f t="shared" si="39"/>
        <v>117.944575325</v>
      </c>
      <c r="P217" s="7">
        <f t="shared" si="36"/>
        <v>3.7</v>
      </c>
      <c r="Q217" s="7">
        <v>50</v>
      </c>
      <c r="R217" s="7">
        <f t="shared" si="40"/>
        <v>7.4</v>
      </c>
      <c r="S217" s="63">
        <f t="shared" si="41"/>
        <v>40.098682403600002</v>
      </c>
      <c r="T217" s="7">
        <f t="shared" si="42"/>
        <v>22.6</v>
      </c>
      <c r="U217" s="7">
        <f t="shared" si="43"/>
        <v>20</v>
      </c>
      <c r="V217" s="18" t="str">
        <f t="shared" si="37"/>
        <v>15N35.2C-586</v>
      </c>
      <c r="W217" s="4"/>
      <c r="X217" s="8">
        <v>213</v>
      </c>
      <c r="Y217" s="9" t="s">
        <v>271</v>
      </c>
      <c r="Z217" s="9" t="s">
        <v>272</v>
      </c>
      <c r="AA217" s="10">
        <v>1.7395949020000001</v>
      </c>
      <c r="AB217" s="10">
        <v>117.94499999999999</v>
      </c>
      <c r="AC217" s="10">
        <v>3.7</v>
      </c>
      <c r="AD217" s="10">
        <v>50</v>
      </c>
      <c r="AE217" s="10">
        <v>7.4</v>
      </c>
      <c r="AF217" s="10">
        <v>40.1</v>
      </c>
      <c r="AG217" s="10">
        <v>22.6</v>
      </c>
      <c r="AH217" s="10">
        <v>20</v>
      </c>
      <c r="AI217" s="10">
        <v>12</v>
      </c>
      <c r="AJ217" s="10">
        <v>18</v>
      </c>
      <c r="AK217" s="10">
        <v>119</v>
      </c>
      <c r="AL217" s="10">
        <v>171</v>
      </c>
      <c r="AM217" s="11" t="s">
        <v>325</v>
      </c>
      <c r="AN217" s="21">
        <f t="shared" si="34"/>
        <v>119</v>
      </c>
      <c r="AO217" s="21">
        <f t="shared" si="44"/>
        <v>171</v>
      </c>
      <c r="AQ217" s="14">
        <v>545</v>
      </c>
    </row>
    <row r="218" spans="1:43" ht="12" customHeight="1" x14ac:dyDescent="0.25">
      <c r="A218" s="14" t="s">
        <v>58</v>
      </c>
      <c r="B218" s="14">
        <v>28</v>
      </c>
      <c r="C218" s="14" t="s">
        <v>199</v>
      </c>
      <c r="D218" s="14" t="s">
        <v>53</v>
      </c>
      <c r="E218" s="14" t="s">
        <v>52</v>
      </c>
      <c r="F218" s="58">
        <v>188.740587183</v>
      </c>
      <c r="G218" s="13">
        <v>4.2685023927100003</v>
      </c>
      <c r="H218" s="13">
        <v>15.5591583252</v>
      </c>
      <c r="I218" s="58">
        <v>372.84280395500002</v>
      </c>
      <c r="J218" s="2"/>
      <c r="K218" s="7" t="s">
        <v>199</v>
      </c>
      <c r="L218" s="7" t="str">
        <f t="shared" si="35"/>
        <v>N</v>
      </c>
      <c r="M218" s="7" t="s">
        <v>216</v>
      </c>
      <c r="N218" s="7">
        <f t="shared" si="38"/>
        <v>4.2685023927100003</v>
      </c>
      <c r="O218" s="15">
        <f t="shared" si="39"/>
        <v>140</v>
      </c>
      <c r="P218" s="7">
        <f t="shared" si="36"/>
        <v>3.7</v>
      </c>
      <c r="Q218" s="7">
        <v>50</v>
      </c>
      <c r="R218" s="7">
        <f t="shared" si="40"/>
        <v>7.4</v>
      </c>
      <c r="S218" s="63">
        <f t="shared" si="41"/>
        <v>15.5591583252</v>
      </c>
      <c r="T218" s="7">
        <f t="shared" si="42"/>
        <v>300</v>
      </c>
      <c r="U218" s="7">
        <f t="shared" si="43"/>
        <v>20</v>
      </c>
      <c r="V218" s="18" t="str">
        <f t="shared" si="37"/>
        <v>15N37-28</v>
      </c>
      <c r="W218" s="4"/>
      <c r="X218" s="8">
        <v>214</v>
      </c>
      <c r="Y218" s="9" t="s">
        <v>271</v>
      </c>
      <c r="Z218" s="9" t="s">
        <v>272</v>
      </c>
      <c r="AA218" s="10">
        <v>4.2685023930000003</v>
      </c>
      <c r="AB218" s="10">
        <v>140</v>
      </c>
      <c r="AC218" s="10">
        <v>3.7</v>
      </c>
      <c r="AD218" s="10">
        <v>50</v>
      </c>
      <c r="AE218" s="10">
        <v>7.4</v>
      </c>
      <c r="AF218" s="10">
        <v>15.6</v>
      </c>
      <c r="AG218" s="10">
        <v>300</v>
      </c>
      <c r="AH218" s="10">
        <v>20</v>
      </c>
      <c r="AI218" s="10">
        <v>0</v>
      </c>
      <c r="AJ218" s="10">
        <v>0</v>
      </c>
      <c r="AK218" s="10">
        <v>581</v>
      </c>
      <c r="AL218" s="10">
        <v>8</v>
      </c>
      <c r="AM218" s="11" t="s">
        <v>326</v>
      </c>
      <c r="AN218" s="21">
        <f t="shared" si="34"/>
        <v>783.27343680945012</v>
      </c>
      <c r="AO218" s="21">
        <f t="shared" si="44"/>
        <v>10.785176410457144</v>
      </c>
      <c r="AQ218" s="14">
        <v>880</v>
      </c>
    </row>
    <row r="219" spans="1:43" ht="12" customHeight="1" x14ac:dyDescent="0.25">
      <c r="A219" s="14" t="s">
        <v>58</v>
      </c>
      <c r="B219" s="14">
        <v>28</v>
      </c>
      <c r="C219" s="14" t="s">
        <v>199</v>
      </c>
      <c r="D219" s="14" t="s">
        <v>53</v>
      </c>
      <c r="E219" s="14" t="s">
        <v>52</v>
      </c>
      <c r="F219" s="58">
        <v>62.546551547599996</v>
      </c>
      <c r="G219" s="13">
        <v>0.12666348190099999</v>
      </c>
      <c r="H219" s="13">
        <v>3.59521150589</v>
      </c>
      <c r="I219" s="58">
        <v>0</v>
      </c>
      <c r="J219" s="2"/>
      <c r="K219" s="7" t="s">
        <v>199</v>
      </c>
      <c r="L219" s="7" t="str">
        <f t="shared" si="35"/>
        <v>N</v>
      </c>
      <c r="M219" s="7" t="s">
        <v>216</v>
      </c>
      <c r="N219" s="7">
        <f t="shared" si="38"/>
        <v>0.3</v>
      </c>
      <c r="O219" s="15">
        <f t="shared" si="39"/>
        <v>62.546551547599996</v>
      </c>
      <c r="P219" s="7">
        <f t="shared" si="36"/>
        <v>3.7</v>
      </c>
      <c r="Q219" s="7">
        <v>50</v>
      </c>
      <c r="R219" s="7">
        <f t="shared" si="40"/>
        <v>0.3</v>
      </c>
      <c r="S219" s="63">
        <f t="shared" si="41"/>
        <v>3.59521150589</v>
      </c>
      <c r="T219" s="7">
        <f t="shared" si="42"/>
        <v>0.3</v>
      </c>
      <c r="U219" s="7">
        <f t="shared" si="43"/>
        <v>20</v>
      </c>
      <c r="V219" s="18" t="str">
        <f t="shared" si="37"/>
        <v>15N37-28</v>
      </c>
      <c r="W219" s="4"/>
      <c r="X219" s="8">
        <v>215</v>
      </c>
      <c r="Y219" s="9" t="s">
        <v>271</v>
      </c>
      <c r="Z219" s="9" t="s">
        <v>272</v>
      </c>
      <c r="AA219" s="10">
        <v>0.3</v>
      </c>
      <c r="AB219" s="10">
        <v>62.546999999999997</v>
      </c>
      <c r="AC219" s="10">
        <v>3.7</v>
      </c>
      <c r="AD219" s="10">
        <v>50</v>
      </c>
      <c r="AE219" s="10">
        <v>0.3</v>
      </c>
      <c r="AF219" s="10">
        <v>3.6</v>
      </c>
      <c r="AG219" s="10">
        <v>0.3</v>
      </c>
      <c r="AH219" s="10">
        <v>20</v>
      </c>
      <c r="AI219" s="10">
        <v>25</v>
      </c>
      <c r="AJ219" s="10">
        <v>80</v>
      </c>
      <c r="AK219" s="10">
        <v>1</v>
      </c>
      <c r="AL219" s="10">
        <v>1</v>
      </c>
      <c r="AM219" s="11" t="s">
        <v>326</v>
      </c>
      <c r="AN219" s="21">
        <f t="shared" si="34"/>
        <v>1</v>
      </c>
      <c r="AO219" s="21">
        <f t="shared" si="44"/>
        <v>1</v>
      </c>
      <c r="AQ219" s="14">
        <v>876</v>
      </c>
    </row>
    <row r="220" spans="1:43" ht="12" customHeight="1" x14ac:dyDescent="0.25">
      <c r="A220" s="14" t="s">
        <v>58</v>
      </c>
      <c r="B220" s="14">
        <v>28</v>
      </c>
      <c r="C220" s="14" t="s">
        <v>199</v>
      </c>
      <c r="D220" s="14" t="s">
        <v>53</v>
      </c>
      <c r="E220" s="14" t="s">
        <v>52</v>
      </c>
      <c r="F220" s="58">
        <v>87.864800538500006</v>
      </c>
      <c r="G220" s="13">
        <v>1.57963080946</v>
      </c>
      <c r="H220" s="13">
        <v>3.0060098171199998</v>
      </c>
      <c r="I220" s="58">
        <v>0</v>
      </c>
      <c r="J220" s="2"/>
      <c r="K220" s="7" t="s">
        <v>199</v>
      </c>
      <c r="L220" s="7" t="str">
        <f t="shared" si="35"/>
        <v>N</v>
      </c>
      <c r="M220" s="7" t="s">
        <v>216</v>
      </c>
      <c r="N220" s="7">
        <f t="shared" si="38"/>
        <v>1.57963080946</v>
      </c>
      <c r="O220" s="15">
        <f t="shared" si="39"/>
        <v>87.864800538500006</v>
      </c>
      <c r="P220" s="7">
        <f t="shared" si="36"/>
        <v>3.7</v>
      </c>
      <c r="Q220" s="7">
        <v>50</v>
      </c>
      <c r="R220" s="7">
        <f t="shared" si="40"/>
        <v>0.3</v>
      </c>
      <c r="S220" s="63">
        <f t="shared" si="41"/>
        <v>3.0060098171199998</v>
      </c>
      <c r="T220" s="7">
        <f t="shared" si="42"/>
        <v>0.3</v>
      </c>
      <c r="U220" s="7">
        <f t="shared" si="43"/>
        <v>20</v>
      </c>
      <c r="V220" s="18" t="str">
        <f t="shared" si="37"/>
        <v>15N37-28</v>
      </c>
      <c r="W220" s="4"/>
      <c r="X220" s="8">
        <v>216</v>
      </c>
      <c r="Y220" s="9" t="s">
        <v>271</v>
      </c>
      <c r="Z220" s="9" t="s">
        <v>272</v>
      </c>
      <c r="AA220" s="10">
        <v>1.579630809</v>
      </c>
      <c r="AB220" s="10">
        <v>87.864999999999995</v>
      </c>
      <c r="AC220" s="10">
        <v>3.7</v>
      </c>
      <c r="AD220" s="10">
        <v>50</v>
      </c>
      <c r="AE220" s="10">
        <v>0.3</v>
      </c>
      <c r="AF220" s="10">
        <v>3</v>
      </c>
      <c r="AG220" s="10">
        <v>0.3</v>
      </c>
      <c r="AH220" s="10">
        <v>20</v>
      </c>
      <c r="AI220" s="10">
        <v>26</v>
      </c>
      <c r="AJ220" s="10">
        <v>85</v>
      </c>
      <c r="AK220" s="10">
        <v>45</v>
      </c>
      <c r="AL220" s="10">
        <v>44</v>
      </c>
      <c r="AM220" s="11" t="s">
        <v>326</v>
      </c>
      <c r="AN220" s="21">
        <f t="shared" si="34"/>
        <v>45</v>
      </c>
      <c r="AO220" s="21">
        <f t="shared" si="44"/>
        <v>44</v>
      </c>
      <c r="AQ220" s="14">
        <v>885</v>
      </c>
    </row>
    <row r="221" spans="1:43" ht="12" customHeight="1" x14ac:dyDescent="0.25">
      <c r="A221" s="14" t="s">
        <v>58</v>
      </c>
      <c r="B221" s="14">
        <v>28</v>
      </c>
      <c r="C221" s="14" t="s">
        <v>199</v>
      </c>
      <c r="D221" s="14" t="s">
        <v>53</v>
      </c>
      <c r="E221" s="14" t="s">
        <v>52</v>
      </c>
      <c r="F221" s="58">
        <v>147.860077179</v>
      </c>
      <c r="G221" s="13">
        <v>2.1106776551999999</v>
      </c>
      <c r="H221" s="13">
        <v>3.1744995117200001</v>
      </c>
      <c r="I221" s="58">
        <v>0</v>
      </c>
      <c r="J221" s="2"/>
      <c r="K221" s="7" t="s">
        <v>199</v>
      </c>
      <c r="L221" s="7" t="str">
        <f t="shared" si="35"/>
        <v>N</v>
      </c>
      <c r="M221" s="7" t="s">
        <v>216</v>
      </c>
      <c r="N221" s="7">
        <f t="shared" si="38"/>
        <v>2.1106776551999999</v>
      </c>
      <c r="O221" s="15">
        <f t="shared" si="39"/>
        <v>140</v>
      </c>
      <c r="P221" s="7">
        <f t="shared" si="36"/>
        <v>3.7</v>
      </c>
      <c r="Q221" s="7">
        <v>50</v>
      </c>
      <c r="R221" s="7">
        <f t="shared" si="40"/>
        <v>0.3</v>
      </c>
      <c r="S221" s="63">
        <f t="shared" si="41"/>
        <v>3.1744995117200001</v>
      </c>
      <c r="T221" s="7">
        <f t="shared" si="42"/>
        <v>0.3</v>
      </c>
      <c r="U221" s="7">
        <f t="shared" si="43"/>
        <v>20</v>
      </c>
      <c r="V221" s="18" t="str">
        <f t="shared" si="37"/>
        <v>15N37-28</v>
      </c>
      <c r="W221" s="4"/>
      <c r="X221" s="8">
        <v>217</v>
      </c>
      <c r="Y221" s="9" t="s">
        <v>271</v>
      </c>
      <c r="Z221" s="9" t="s">
        <v>272</v>
      </c>
      <c r="AA221" s="10">
        <v>2.1106776549999999</v>
      </c>
      <c r="AB221" s="10">
        <v>140</v>
      </c>
      <c r="AC221" s="10">
        <v>3.7</v>
      </c>
      <c r="AD221" s="10">
        <v>50</v>
      </c>
      <c r="AE221" s="10">
        <v>0.3</v>
      </c>
      <c r="AF221" s="10">
        <v>3.2</v>
      </c>
      <c r="AG221" s="10">
        <v>0.3</v>
      </c>
      <c r="AH221" s="10">
        <v>20</v>
      </c>
      <c r="AI221" s="10">
        <v>25</v>
      </c>
      <c r="AJ221" s="10">
        <v>89</v>
      </c>
      <c r="AK221" s="10">
        <v>103</v>
      </c>
      <c r="AL221" s="10">
        <v>102</v>
      </c>
      <c r="AM221" s="11" t="s">
        <v>326</v>
      </c>
      <c r="AN221" s="21">
        <f t="shared" si="34"/>
        <v>108.78277106740714</v>
      </c>
      <c r="AO221" s="21">
        <f t="shared" si="44"/>
        <v>107.72662765898571</v>
      </c>
      <c r="AQ221" s="14">
        <v>874</v>
      </c>
    </row>
    <row r="222" spans="1:43" ht="12" customHeight="1" x14ac:dyDescent="0.25">
      <c r="A222" s="14" t="s">
        <v>58</v>
      </c>
      <c r="B222" s="14">
        <v>28</v>
      </c>
      <c r="C222" s="14" t="s">
        <v>199</v>
      </c>
      <c r="D222" s="14" t="s">
        <v>53</v>
      </c>
      <c r="E222" s="14" t="s">
        <v>52</v>
      </c>
      <c r="F222" s="58">
        <v>81.631832164200006</v>
      </c>
      <c r="G222" s="13">
        <v>1.51421811471</v>
      </c>
      <c r="H222" s="13">
        <v>28.562927246099999</v>
      </c>
      <c r="I222" s="58">
        <v>0</v>
      </c>
      <c r="J222" s="2"/>
      <c r="K222" s="7" t="s">
        <v>199</v>
      </c>
      <c r="L222" s="7" t="str">
        <f t="shared" si="35"/>
        <v>N</v>
      </c>
      <c r="M222" s="7" t="s">
        <v>216</v>
      </c>
      <c r="N222" s="7">
        <f t="shared" si="38"/>
        <v>1.51421811471</v>
      </c>
      <c r="O222" s="15">
        <f t="shared" si="39"/>
        <v>81.631832164200006</v>
      </c>
      <c r="P222" s="7">
        <f t="shared" si="36"/>
        <v>3.7</v>
      </c>
      <c r="Q222" s="7">
        <v>50</v>
      </c>
      <c r="R222" s="7">
        <f t="shared" si="40"/>
        <v>0.3</v>
      </c>
      <c r="S222" s="63">
        <f t="shared" si="41"/>
        <v>28.562927246099999</v>
      </c>
      <c r="T222" s="7">
        <f t="shared" si="42"/>
        <v>0.3</v>
      </c>
      <c r="U222" s="7">
        <f t="shared" si="43"/>
        <v>20</v>
      </c>
      <c r="V222" s="18" t="str">
        <f t="shared" si="37"/>
        <v>15N37-28</v>
      </c>
      <c r="W222" s="4"/>
      <c r="X222" s="8">
        <v>218</v>
      </c>
      <c r="Y222" s="9" t="s">
        <v>271</v>
      </c>
      <c r="Z222" s="9" t="s">
        <v>272</v>
      </c>
      <c r="AA222" s="10">
        <v>1.514218115</v>
      </c>
      <c r="AB222" s="10">
        <v>81.632000000000005</v>
      </c>
      <c r="AC222" s="10">
        <v>3.7</v>
      </c>
      <c r="AD222" s="10">
        <v>50</v>
      </c>
      <c r="AE222" s="10">
        <v>0.3</v>
      </c>
      <c r="AF222" s="10">
        <v>28.6</v>
      </c>
      <c r="AG222" s="10">
        <v>0.3</v>
      </c>
      <c r="AH222" s="10">
        <v>20</v>
      </c>
      <c r="AI222" s="10">
        <v>25</v>
      </c>
      <c r="AJ222" s="10">
        <v>82</v>
      </c>
      <c r="AK222" s="10">
        <v>45</v>
      </c>
      <c r="AL222" s="10">
        <v>47</v>
      </c>
      <c r="AM222" s="11" t="s">
        <v>326</v>
      </c>
      <c r="AN222" s="21">
        <f t="shared" si="34"/>
        <v>45</v>
      </c>
      <c r="AO222" s="21">
        <f t="shared" si="44"/>
        <v>47</v>
      </c>
      <c r="AQ222" s="14">
        <v>869</v>
      </c>
    </row>
    <row r="223" spans="1:43" ht="12" customHeight="1" x14ac:dyDescent="0.25">
      <c r="A223" s="14" t="s">
        <v>58</v>
      </c>
      <c r="B223" s="14">
        <v>28</v>
      </c>
      <c r="C223" s="14" t="s">
        <v>199</v>
      </c>
      <c r="D223" s="14" t="s">
        <v>53</v>
      </c>
      <c r="E223" s="14" t="s">
        <v>52</v>
      </c>
      <c r="F223" s="58">
        <v>99.773979717499998</v>
      </c>
      <c r="G223" s="13">
        <v>0.44901290022700002</v>
      </c>
      <c r="H223" s="13">
        <v>10.128612518300001</v>
      </c>
      <c r="I223" s="58">
        <v>148.99494934099999</v>
      </c>
      <c r="J223" s="2"/>
      <c r="K223" s="7" t="s">
        <v>199</v>
      </c>
      <c r="L223" s="7" t="str">
        <f t="shared" si="35"/>
        <v>N</v>
      </c>
      <c r="M223" s="7" t="s">
        <v>216</v>
      </c>
      <c r="N223" s="7">
        <f t="shared" si="38"/>
        <v>0.44901290022700002</v>
      </c>
      <c r="O223" s="15">
        <f t="shared" si="39"/>
        <v>99.773979717499998</v>
      </c>
      <c r="P223" s="7">
        <f t="shared" si="36"/>
        <v>3.7</v>
      </c>
      <c r="Q223" s="7">
        <v>50</v>
      </c>
      <c r="R223" s="7">
        <f t="shared" si="40"/>
        <v>7.4</v>
      </c>
      <c r="S223" s="63">
        <f t="shared" si="41"/>
        <v>10.128612518300001</v>
      </c>
      <c r="T223" s="7">
        <f t="shared" si="42"/>
        <v>141.59494934099999</v>
      </c>
      <c r="U223" s="7">
        <f t="shared" si="43"/>
        <v>20</v>
      </c>
      <c r="V223" s="18" t="str">
        <f t="shared" si="37"/>
        <v>15N37-28</v>
      </c>
      <c r="W223" s="4"/>
      <c r="X223" s="8">
        <v>219</v>
      </c>
      <c r="Y223" s="9" t="s">
        <v>271</v>
      </c>
      <c r="Z223" s="9" t="s">
        <v>272</v>
      </c>
      <c r="AA223" s="10">
        <v>0.44901289999999999</v>
      </c>
      <c r="AB223" s="10">
        <v>99.774000000000001</v>
      </c>
      <c r="AC223" s="10">
        <v>3.7</v>
      </c>
      <c r="AD223" s="10">
        <v>50</v>
      </c>
      <c r="AE223" s="10">
        <v>7.4</v>
      </c>
      <c r="AF223" s="10">
        <v>10.1</v>
      </c>
      <c r="AG223" s="10">
        <v>141.5949493</v>
      </c>
      <c r="AH223" s="10">
        <v>20</v>
      </c>
      <c r="AI223" s="10">
        <v>1</v>
      </c>
      <c r="AJ223" s="10">
        <v>0</v>
      </c>
      <c r="AK223" s="10">
        <v>31</v>
      </c>
      <c r="AL223" s="10">
        <v>2</v>
      </c>
      <c r="AM223" s="11" t="s">
        <v>326</v>
      </c>
      <c r="AN223" s="21">
        <f t="shared" si="34"/>
        <v>31</v>
      </c>
      <c r="AO223" s="21">
        <f t="shared" si="44"/>
        <v>2</v>
      </c>
      <c r="AQ223" s="14">
        <v>883</v>
      </c>
    </row>
    <row r="224" spans="1:43" ht="12" customHeight="1" x14ac:dyDescent="0.25">
      <c r="A224" s="14" t="s">
        <v>58</v>
      </c>
      <c r="B224" s="14">
        <v>28</v>
      </c>
      <c r="C224" s="14" t="s">
        <v>199</v>
      </c>
      <c r="D224" s="14" t="s">
        <v>53</v>
      </c>
      <c r="E224" s="14" t="s">
        <v>52</v>
      </c>
      <c r="F224" s="58">
        <v>91.623396847500004</v>
      </c>
      <c r="G224" s="13">
        <v>2.28357081488</v>
      </c>
      <c r="H224" s="13">
        <v>16.773164749100001</v>
      </c>
      <c r="I224" s="58">
        <v>76.5685424805</v>
      </c>
      <c r="J224" s="2"/>
      <c r="K224" s="7" t="s">
        <v>199</v>
      </c>
      <c r="L224" s="7" t="str">
        <f t="shared" si="35"/>
        <v>N</v>
      </c>
      <c r="M224" s="7" t="s">
        <v>216</v>
      </c>
      <c r="N224" s="7">
        <f t="shared" si="38"/>
        <v>2.28357081488</v>
      </c>
      <c r="O224" s="15">
        <f t="shared" si="39"/>
        <v>91.623396847500004</v>
      </c>
      <c r="P224" s="7">
        <f t="shared" si="36"/>
        <v>3.7</v>
      </c>
      <c r="Q224" s="7">
        <v>50</v>
      </c>
      <c r="R224" s="7">
        <f t="shared" si="40"/>
        <v>7.4</v>
      </c>
      <c r="S224" s="63">
        <f t="shared" si="41"/>
        <v>16.773164749100001</v>
      </c>
      <c r="T224" s="7">
        <f t="shared" si="42"/>
        <v>69.168542480499994</v>
      </c>
      <c r="U224" s="7">
        <f t="shared" si="43"/>
        <v>20</v>
      </c>
      <c r="V224" s="18" t="str">
        <f t="shared" si="37"/>
        <v>15N37-28</v>
      </c>
      <c r="W224" s="4"/>
      <c r="X224" s="8">
        <v>220</v>
      </c>
      <c r="Y224" s="9" t="s">
        <v>271</v>
      </c>
      <c r="Z224" s="9" t="s">
        <v>272</v>
      </c>
      <c r="AA224" s="10">
        <v>2.283570815</v>
      </c>
      <c r="AB224" s="10">
        <v>91.623000000000005</v>
      </c>
      <c r="AC224" s="10">
        <v>3.7</v>
      </c>
      <c r="AD224" s="10">
        <v>50</v>
      </c>
      <c r="AE224" s="10">
        <v>7.4</v>
      </c>
      <c r="AF224" s="10">
        <v>16.8</v>
      </c>
      <c r="AG224" s="10">
        <v>69.168542479999999</v>
      </c>
      <c r="AH224" s="10">
        <v>20</v>
      </c>
      <c r="AI224" s="10">
        <v>2</v>
      </c>
      <c r="AJ224" s="10">
        <v>1</v>
      </c>
      <c r="AK224" s="10">
        <v>55</v>
      </c>
      <c r="AL224" s="10">
        <v>18</v>
      </c>
      <c r="AM224" s="11" t="s">
        <v>326</v>
      </c>
      <c r="AN224" s="21">
        <f t="shared" si="34"/>
        <v>55</v>
      </c>
      <c r="AO224" s="21">
        <f t="shared" si="44"/>
        <v>18</v>
      </c>
      <c r="AQ224" s="14">
        <v>871</v>
      </c>
    </row>
    <row r="225" spans="1:43" ht="12" customHeight="1" x14ac:dyDescent="0.25">
      <c r="A225" s="14" t="s">
        <v>58</v>
      </c>
      <c r="B225" s="14">
        <v>28</v>
      </c>
      <c r="C225" s="14" t="s">
        <v>199</v>
      </c>
      <c r="D225" s="14" t="s">
        <v>53</v>
      </c>
      <c r="E225" s="14" t="s">
        <v>52</v>
      </c>
      <c r="F225" s="58">
        <v>78.286616355999996</v>
      </c>
      <c r="G225" s="13">
        <v>10.1466659561</v>
      </c>
      <c r="H225" s="13">
        <v>25.013881683299999</v>
      </c>
      <c r="I225" s="58">
        <v>34.142135620099999</v>
      </c>
      <c r="J225" s="2"/>
      <c r="K225" s="7" t="s">
        <v>199</v>
      </c>
      <c r="L225" s="7" t="str">
        <f t="shared" si="35"/>
        <v>N</v>
      </c>
      <c r="M225" s="7" t="s">
        <v>216</v>
      </c>
      <c r="N225" s="7">
        <f t="shared" si="38"/>
        <v>10.1466659561</v>
      </c>
      <c r="O225" s="15">
        <f t="shared" si="39"/>
        <v>78.286616355999996</v>
      </c>
      <c r="P225" s="7">
        <f t="shared" si="36"/>
        <v>3.7</v>
      </c>
      <c r="Q225" s="7">
        <v>50</v>
      </c>
      <c r="R225" s="7">
        <f t="shared" si="40"/>
        <v>7.4</v>
      </c>
      <c r="S225" s="63">
        <f t="shared" si="41"/>
        <v>25.013881683299999</v>
      </c>
      <c r="T225" s="7">
        <f t="shared" si="42"/>
        <v>26.742135620100001</v>
      </c>
      <c r="U225" s="7">
        <f t="shared" si="43"/>
        <v>20</v>
      </c>
      <c r="V225" s="18" t="str">
        <f t="shared" si="37"/>
        <v>15N37-28</v>
      </c>
      <c r="W225" s="4"/>
      <c r="X225" s="8">
        <v>221</v>
      </c>
      <c r="Y225" s="9" t="s">
        <v>271</v>
      </c>
      <c r="Z225" s="9" t="s">
        <v>272</v>
      </c>
      <c r="AA225" s="10">
        <v>10.14666596</v>
      </c>
      <c r="AB225" s="10">
        <v>78.287000000000006</v>
      </c>
      <c r="AC225" s="10">
        <v>3.7</v>
      </c>
      <c r="AD225" s="10">
        <v>50</v>
      </c>
      <c r="AE225" s="10">
        <v>7.4</v>
      </c>
      <c r="AF225" s="10">
        <v>25</v>
      </c>
      <c r="AG225" s="10">
        <v>26.742135619999999</v>
      </c>
      <c r="AH225" s="10">
        <v>20</v>
      </c>
      <c r="AI225" s="10">
        <v>7</v>
      </c>
      <c r="AJ225" s="10">
        <v>8</v>
      </c>
      <c r="AK225" s="10">
        <v>731</v>
      </c>
      <c r="AL225" s="10">
        <v>177</v>
      </c>
      <c r="AM225" s="11" t="s">
        <v>326</v>
      </c>
      <c r="AN225" s="21">
        <f t="shared" si="34"/>
        <v>731</v>
      </c>
      <c r="AO225" s="21">
        <f t="shared" si="44"/>
        <v>177</v>
      </c>
      <c r="AQ225" s="14">
        <v>872</v>
      </c>
    </row>
    <row r="226" spans="1:43" ht="12" customHeight="1" x14ac:dyDescent="0.25">
      <c r="A226" s="14" t="s">
        <v>58</v>
      </c>
      <c r="B226" s="14">
        <v>28</v>
      </c>
      <c r="C226" s="14" t="s">
        <v>199</v>
      </c>
      <c r="D226" s="14" t="s">
        <v>53</v>
      </c>
      <c r="E226" s="14" t="s">
        <v>52</v>
      </c>
      <c r="F226" s="58">
        <v>217.391960329</v>
      </c>
      <c r="G226" s="13">
        <v>1.00461855016</v>
      </c>
      <c r="H226" s="13">
        <v>2.4856538772599999</v>
      </c>
      <c r="I226" s="58">
        <v>0</v>
      </c>
      <c r="J226" s="2"/>
      <c r="K226" s="7" t="s">
        <v>199</v>
      </c>
      <c r="L226" s="7" t="str">
        <f t="shared" si="35"/>
        <v>N</v>
      </c>
      <c r="M226" s="7" t="s">
        <v>216</v>
      </c>
      <c r="N226" s="7">
        <f t="shared" si="38"/>
        <v>1.00461855016</v>
      </c>
      <c r="O226" s="15">
        <f t="shared" si="39"/>
        <v>140</v>
      </c>
      <c r="P226" s="7">
        <f t="shared" si="36"/>
        <v>3.7</v>
      </c>
      <c r="Q226" s="7">
        <v>50</v>
      </c>
      <c r="R226" s="7">
        <f t="shared" si="40"/>
        <v>0.3</v>
      </c>
      <c r="S226" s="63">
        <f t="shared" si="41"/>
        <v>2.4856538772599999</v>
      </c>
      <c r="T226" s="7">
        <f t="shared" si="42"/>
        <v>0.3</v>
      </c>
      <c r="U226" s="7">
        <f t="shared" si="43"/>
        <v>20</v>
      </c>
      <c r="V226" s="18" t="str">
        <f t="shared" si="37"/>
        <v>15N37-28</v>
      </c>
      <c r="W226" s="4"/>
      <c r="X226" s="8">
        <v>222</v>
      </c>
      <c r="Y226" s="9" t="s">
        <v>271</v>
      </c>
      <c r="Z226" s="9" t="s">
        <v>272</v>
      </c>
      <c r="AA226" s="10">
        <v>1.00461855</v>
      </c>
      <c r="AB226" s="10">
        <v>140</v>
      </c>
      <c r="AC226" s="10">
        <v>3.7</v>
      </c>
      <c r="AD226" s="10">
        <v>50</v>
      </c>
      <c r="AE226" s="10">
        <v>0.3</v>
      </c>
      <c r="AF226" s="10">
        <v>2.5</v>
      </c>
      <c r="AG226" s="10">
        <v>0.3</v>
      </c>
      <c r="AH226" s="10">
        <v>20</v>
      </c>
      <c r="AI226" s="10">
        <v>25</v>
      </c>
      <c r="AJ226" s="10">
        <v>88</v>
      </c>
      <c r="AK226" s="10">
        <v>37</v>
      </c>
      <c r="AL226" s="10">
        <v>38</v>
      </c>
      <c r="AM226" s="11" t="s">
        <v>326</v>
      </c>
      <c r="AN226" s="21">
        <f t="shared" ref="AN226:AN290" si="45">F226/O226*AK226</f>
        <v>57.453589515521429</v>
      </c>
      <c r="AO226" s="21">
        <f t="shared" si="44"/>
        <v>59.006389232157147</v>
      </c>
      <c r="AQ226" s="14">
        <v>879</v>
      </c>
    </row>
    <row r="227" spans="1:43" ht="12" customHeight="1" x14ac:dyDescent="0.25">
      <c r="A227" s="14" t="s">
        <v>58</v>
      </c>
      <c r="B227" s="14">
        <v>28</v>
      </c>
      <c r="C227" s="14" t="s">
        <v>199</v>
      </c>
      <c r="D227" s="14" t="s">
        <v>53</v>
      </c>
      <c r="E227" s="14" t="s">
        <v>52</v>
      </c>
      <c r="F227" s="58">
        <v>74.500354438599999</v>
      </c>
      <c r="G227" s="13">
        <v>3.9937283686599998</v>
      </c>
      <c r="H227" s="13">
        <v>3.1744995117200001</v>
      </c>
      <c r="I227" s="58">
        <v>0</v>
      </c>
      <c r="J227" s="2"/>
      <c r="K227" s="7" t="s">
        <v>199</v>
      </c>
      <c r="L227" s="7" t="str">
        <f t="shared" si="35"/>
        <v>N</v>
      </c>
      <c r="M227" s="7" t="s">
        <v>216</v>
      </c>
      <c r="N227" s="7">
        <f t="shared" si="38"/>
        <v>3.9937283686599998</v>
      </c>
      <c r="O227" s="15">
        <f t="shared" si="39"/>
        <v>74.500354438599999</v>
      </c>
      <c r="P227" s="7">
        <f t="shared" si="36"/>
        <v>3.7</v>
      </c>
      <c r="Q227" s="7">
        <v>50</v>
      </c>
      <c r="R227" s="7">
        <f t="shared" si="40"/>
        <v>0.3</v>
      </c>
      <c r="S227" s="63">
        <f t="shared" si="41"/>
        <v>3.1744995117200001</v>
      </c>
      <c r="T227" s="7">
        <f t="shared" si="42"/>
        <v>0.3</v>
      </c>
      <c r="U227" s="7">
        <f t="shared" si="43"/>
        <v>20</v>
      </c>
      <c r="V227" s="18" t="str">
        <f t="shared" si="37"/>
        <v>15N37-28</v>
      </c>
      <c r="W227" s="4"/>
      <c r="X227" s="8">
        <v>223</v>
      </c>
      <c r="Y227" s="9" t="s">
        <v>271</v>
      </c>
      <c r="Z227" s="9" t="s">
        <v>272</v>
      </c>
      <c r="AA227" s="10">
        <v>3.9937283689999998</v>
      </c>
      <c r="AB227" s="10">
        <v>74.5</v>
      </c>
      <c r="AC227" s="10">
        <v>3.7</v>
      </c>
      <c r="AD227" s="10">
        <v>50</v>
      </c>
      <c r="AE227" s="10">
        <v>0.3</v>
      </c>
      <c r="AF227" s="10">
        <v>3.2</v>
      </c>
      <c r="AG227" s="10">
        <v>0.3</v>
      </c>
      <c r="AH227" s="10">
        <v>20</v>
      </c>
      <c r="AI227" s="10">
        <v>28</v>
      </c>
      <c r="AJ227" s="10">
        <v>84</v>
      </c>
      <c r="AK227" s="10">
        <v>121</v>
      </c>
      <c r="AL227" s="10">
        <v>115</v>
      </c>
      <c r="AM227" s="11" t="s">
        <v>326</v>
      </c>
      <c r="AN227" s="21">
        <f t="shared" si="45"/>
        <v>121</v>
      </c>
      <c r="AO227" s="21">
        <f t="shared" si="44"/>
        <v>115</v>
      </c>
      <c r="AQ227" s="14">
        <v>877</v>
      </c>
    </row>
    <row r="228" spans="1:43" ht="12" customHeight="1" x14ac:dyDescent="0.25">
      <c r="A228" s="14" t="s">
        <v>58</v>
      </c>
      <c r="B228" s="14">
        <v>28</v>
      </c>
      <c r="C228" s="14" t="s">
        <v>199</v>
      </c>
      <c r="D228" s="14" t="s">
        <v>53</v>
      </c>
      <c r="E228" s="14" t="s">
        <v>52</v>
      </c>
      <c r="F228" s="58">
        <v>416.968536046</v>
      </c>
      <c r="G228" s="13">
        <v>2.8722062349200002</v>
      </c>
      <c r="H228" s="13">
        <v>1.39412593842</v>
      </c>
      <c r="I228" s="58">
        <v>24.142135620099999</v>
      </c>
      <c r="J228" s="2"/>
      <c r="K228" s="7" t="s">
        <v>199</v>
      </c>
      <c r="L228" s="7" t="str">
        <f t="shared" si="35"/>
        <v>N</v>
      </c>
      <c r="M228" s="7" t="s">
        <v>216</v>
      </c>
      <c r="N228" s="7">
        <f t="shared" si="38"/>
        <v>2.8722062349200002</v>
      </c>
      <c r="O228" s="15">
        <f t="shared" si="39"/>
        <v>140</v>
      </c>
      <c r="P228" s="7">
        <f t="shared" si="36"/>
        <v>3.7</v>
      </c>
      <c r="Q228" s="7">
        <v>50</v>
      </c>
      <c r="R228" s="7">
        <f t="shared" si="40"/>
        <v>7.4</v>
      </c>
      <c r="S228" s="63">
        <f t="shared" si="41"/>
        <v>1.39412593842</v>
      </c>
      <c r="T228" s="7">
        <f t="shared" si="42"/>
        <v>16.742135620100001</v>
      </c>
      <c r="U228" s="7">
        <f t="shared" si="43"/>
        <v>20</v>
      </c>
      <c r="V228" s="18" t="str">
        <f t="shared" si="37"/>
        <v>15N37-28</v>
      </c>
      <c r="W228" s="4"/>
      <c r="X228" s="8">
        <v>224</v>
      </c>
      <c r="Y228" s="9" t="s">
        <v>271</v>
      </c>
      <c r="Z228" s="9" t="s">
        <v>272</v>
      </c>
      <c r="AA228" s="10">
        <v>2.8722062350000002</v>
      </c>
      <c r="AB228" s="10">
        <v>140</v>
      </c>
      <c r="AC228" s="10">
        <v>3.7</v>
      </c>
      <c r="AD228" s="10">
        <v>50</v>
      </c>
      <c r="AE228" s="10">
        <v>7.4</v>
      </c>
      <c r="AF228" s="10">
        <v>1.4</v>
      </c>
      <c r="AG228" s="10">
        <v>16.742135619999999</v>
      </c>
      <c r="AH228" s="10">
        <v>20</v>
      </c>
      <c r="AI228" s="10">
        <v>8</v>
      </c>
      <c r="AJ228" s="10">
        <v>23</v>
      </c>
      <c r="AK228" s="10">
        <v>308</v>
      </c>
      <c r="AL228" s="10">
        <v>45</v>
      </c>
      <c r="AM228" s="11" t="s">
        <v>326</v>
      </c>
      <c r="AN228" s="21">
        <f t="shared" si="45"/>
        <v>917.33077930119998</v>
      </c>
      <c r="AO228" s="21">
        <f t="shared" si="44"/>
        <v>134.02560087192856</v>
      </c>
      <c r="AQ228" s="14">
        <v>878</v>
      </c>
    </row>
    <row r="229" spans="1:43" ht="12" customHeight="1" x14ac:dyDescent="0.25">
      <c r="A229" s="14" t="s">
        <v>58</v>
      </c>
      <c r="B229" s="14">
        <v>28</v>
      </c>
      <c r="C229" s="14" t="s">
        <v>199</v>
      </c>
      <c r="D229" s="14" t="s">
        <v>53</v>
      </c>
      <c r="E229" s="14" t="s">
        <v>52</v>
      </c>
      <c r="F229" s="58">
        <v>124.02579338</v>
      </c>
      <c r="G229" s="13">
        <v>6.8080399647699998</v>
      </c>
      <c r="H229" s="13">
        <v>22.8296928406</v>
      </c>
      <c r="I229" s="58">
        <v>14.142135620099999</v>
      </c>
      <c r="J229" s="2"/>
      <c r="K229" s="7" t="s">
        <v>199</v>
      </c>
      <c r="L229" s="7" t="str">
        <f t="shared" si="35"/>
        <v>N</v>
      </c>
      <c r="M229" s="7" t="s">
        <v>216</v>
      </c>
      <c r="N229" s="7">
        <f t="shared" si="38"/>
        <v>6.8080399647699998</v>
      </c>
      <c r="O229" s="15">
        <f t="shared" si="39"/>
        <v>124.02579338</v>
      </c>
      <c r="P229" s="7">
        <f t="shared" si="36"/>
        <v>3.7</v>
      </c>
      <c r="Q229" s="7">
        <v>50</v>
      </c>
      <c r="R229" s="7">
        <f t="shared" si="40"/>
        <v>7.4</v>
      </c>
      <c r="S229" s="63">
        <f t="shared" si="41"/>
        <v>22.8296928406</v>
      </c>
      <c r="T229" s="7">
        <f t="shared" si="42"/>
        <v>6.7421356200999991</v>
      </c>
      <c r="U229" s="7">
        <f t="shared" si="43"/>
        <v>20</v>
      </c>
      <c r="V229" s="18" t="str">
        <f t="shared" si="37"/>
        <v>15N37-28</v>
      </c>
      <c r="W229" s="4"/>
      <c r="X229" s="8">
        <v>225</v>
      </c>
      <c r="Y229" s="9" t="s">
        <v>271</v>
      </c>
      <c r="Z229" s="9" t="s">
        <v>272</v>
      </c>
      <c r="AA229" s="10">
        <v>6.8080399649999999</v>
      </c>
      <c r="AB229" s="10">
        <v>124.026</v>
      </c>
      <c r="AC229" s="10">
        <v>3.7</v>
      </c>
      <c r="AD229" s="10">
        <v>50</v>
      </c>
      <c r="AE229" s="10">
        <v>7.4</v>
      </c>
      <c r="AF229" s="10">
        <v>22.8</v>
      </c>
      <c r="AG229" s="10">
        <v>6.74213562</v>
      </c>
      <c r="AH229" s="10">
        <v>20</v>
      </c>
      <c r="AI229" s="10">
        <v>16</v>
      </c>
      <c r="AJ229" s="10">
        <v>40</v>
      </c>
      <c r="AK229" s="12">
        <v>1125</v>
      </c>
      <c r="AL229" s="10">
        <v>805</v>
      </c>
      <c r="AM229" s="11" t="s">
        <v>326</v>
      </c>
      <c r="AN229" s="21">
        <f t="shared" si="45"/>
        <v>1125</v>
      </c>
      <c r="AO229" s="21">
        <f t="shared" si="44"/>
        <v>805</v>
      </c>
      <c r="AQ229" s="14">
        <v>868</v>
      </c>
    </row>
    <row r="230" spans="1:43" ht="12" customHeight="1" x14ac:dyDescent="0.25">
      <c r="A230" s="14" t="s">
        <v>58</v>
      </c>
      <c r="B230" s="14">
        <v>28</v>
      </c>
      <c r="C230" s="14" t="s">
        <v>199</v>
      </c>
      <c r="D230" s="14" t="s">
        <v>53</v>
      </c>
      <c r="E230" s="14" t="s">
        <v>52</v>
      </c>
      <c r="F230" s="58">
        <v>119.802656286</v>
      </c>
      <c r="G230" s="13">
        <v>2.5269420928300002</v>
      </c>
      <c r="H230" s="13">
        <v>3.3873777389500002</v>
      </c>
      <c r="I230" s="58">
        <v>0</v>
      </c>
      <c r="J230" s="2"/>
      <c r="K230" s="7" t="s">
        <v>199</v>
      </c>
      <c r="L230" s="7" t="str">
        <f t="shared" si="35"/>
        <v>N</v>
      </c>
      <c r="M230" s="7" t="s">
        <v>216</v>
      </c>
      <c r="N230" s="7">
        <f t="shared" si="38"/>
        <v>2.5269420928300002</v>
      </c>
      <c r="O230" s="15">
        <f t="shared" si="39"/>
        <v>119.802656286</v>
      </c>
      <c r="P230" s="7">
        <f t="shared" si="36"/>
        <v>3.7</v>
      </c>
      <c r="Q230" s="7">
        <v>50</v>
      </c>
      <c r="R230" s="7">
        <f t="shared" si="40"/>
        <v>0.3</v>
      </c>
      <c r="S230" s="63">
        <f t="shared" si="41"/>
        <v>3.3873777389500002</v>
      </c>
      <c r="T230" s="7">
        <f t="shared" si="42"/>
        <v>0.3</v>
      </c>
      <c r="U230" s="7">
        <f t="shared" si="43"/>
        <v>20</v>
      </c>
      <c r="V230" s="18" t="str">
        <f t="shared" si="37"/>
        <v>15N37-28</v>
      </c>
      <c r="W230" s="4"/>
      <c r="X230" s="8">
        <v>226</v>
      </c>
      <c r="Y230" s="9" t="s">
        <v>271</v>
      </c>
      <c r="Z230" s="9" t="s">
        <v>272</v>
      </c>
      <c r="AA230" s="10">
        <v>2.5269420930000002</v>
      </c>
      <c r="AB230" s="10">
        <v>119.803</v>
      </c>
      <c r="AC230" s="10">
        <v>3.7</v>
      </c>
      <c r="AD230" s="10">
        <v>50</v>
      </c>
      <c r="AE230" s="10">
        <v>0.3</v>
      </c>
      <c r="AF230" s="10">
        <v>3.4</v>
      </c>
      <c r="AG230" s="10">
        <v>0.3</v>
      </c>
      <c r="AH230" s="10">
        <v>20</v>
      </c>
      <c r="AI230" s="10">
        <v>26</v>
      </c>
      <c r="AJ230" s="10">
        <v>88</v>
      </c>
      <c r="AK230" s="10">
        <v>191</v>
      </c>
      <c r="AL230" s="10">
        <v>185</v>
      </c>
      <c r="AM230" s="11" t="s">
        <v>326</v>
      </c>
      <c r="AN230" s="21">
        <f t="shared" si="45"/>
        <v>191</v>
      </c>
      <c r="AO230" s="21">
        <f t="shared" si="44"/>
        <v>185</v>
      </c>
      <c r="AQ230" s="14">
        <v>873</v>
      </c>
    </row>
    <row r="231" spans="1:43" ht="12" customHeight="1" x14ac:dyDescent="0.25">
      <c r="A231" s="14" t="s">
        <v>58</v>
      </c>
      <c r="B231" s="14">
        <v>28</v>
      </c>
      <c r="C231" s="14" t="s">
        <v>199</v>
      </c>
      <c r="D231" s="14" t="s">
        <v>53</v>
      </c>
      <c r="E231" s="14" t="s">
        <v>52</v>
      </c>
      <c r="F231" s="58">
        <v>54.804763561500003</v>
      </c>
      <c r="G231" s="13">
        <v>8.9546828617099994</v>
      </c>
      <c r="H231" s="13">
        <v>4.8858337402299998</v>
      </c>
      <c r="I231" s="58">
        <v>68.284271240199999</v>
      </c>
      <c r="J231" s="2"/>
      <c r="K231" s="7" t="s">
        <v>199</v>
      </c>
      <c r="L231" s="7" t="str">
        <f t="shared" si="35"/>
        <v>N</v>
      </c>
      <c r="M231" s="7" t="s">
        <v>216</v>
      </c>
      <c r="N231" s="7">
        <f t="shared" si="38"/>
        <v>8.9546828617099994</v>
      </c>
      <c r="O231" s="15">
        <f t="shared" si="39"/>
        <v>54.804763561500003</v>
      </c>
      <c r="P231" s="7">
        <f t="shared" si="36"/>
        <v>3.7</v>
      </c>
      <c r="Q231" s="7">
        <v>50</v>
      </c>
      <c r="R231" s="7">
        <f t="shared" si="40"/>
        <v>7.4</v>
      </c>
      <c r="S231" s="63">
        <f t="shared" si="41"/>
        <v>4.8858337402299998</v>
      </c>
      <c r="T231" s="7">
        <f t="shared" si="42"/>
        <v>60.8842712402</v>
      </c>
      <c r="U231" s="7">
        <f t="shared" si="43"/>
        <v>20</v>
      </c>
      <c r="V231" s="18" t="str">
        <f t="shared" si="37"/>
        <v>15N37-28</v>
      </c>
      <c r="W231" s="4"/>
      <c r="X231" s="8">
        <v>227</v>
      </c>
      <c r="Y231" s="9" t="s">
        <v>271</v>
      </c>
      <c r="Z231" s="9" t="s">
        <v>272</v>
      </c>
      <c r="AA231" s="10">
        <v>8.9546828620000003</v>
      </c>
      <c r="AB231" s="10">
        <v>54.805</v>
      </c>
      <c r="AC231" s="10">
        <v>3.7</v>
      </c>
      <c r="AD231" s="10">
        <v>50</v>
      </c>
      <c r="AE231" s="10">
        <v>7.4</v>
      </c>
      <c r="AF231" s="10">
        <v>4.9000000000000004</v>
      </c>
      <c r="AG231" s="10">
        <v>60.884271239999997</v>
      </c>
      <c r="AH231" s="10">
        <v>20</v>
      </c>
      <c r="AI231" s="10">
        <v>1</v>
      </c>
      <c r="AJ231" s="10">
        <v>0</v>
      </c>
      <c r="AK231" s="10">
        <v>318</v>
      </c>
      <c r="AL231" s="10">
        <v>2</v>
      </c>
      <c r="AM231" s="11" t="s">
        <v>326</v>
      </c>
      <c r="AN231" s="21">
        <f t="shared" si="45"/>
        <v>318</v>
      </c>
      <c r="AO231" s="21">
        <f t="shared" si="44"/>
        <v>2</v>
      </c>
      <c r="AQ231" s="14">
        <v>866</v>
      </c>
    </row>
    <row r="232" spans="1:43" ht="12" customHeight="1" x14ac:dyDescent="0.25">
      <c r="A232" s="14" t="s">
        <v>58</v>
      </c>
      <c r="B232" s="14">
        <v>28</v>
      </c>
      <c r="C232" s="14" t="s">
        <v>199</v>
      </c>
      <c r="D232" s="14" t="s">
        <v>53</v>
      </c>
      <c r="E232" s="14" t="s">
        <v>52</v>
      </c>
      <c r="F232" s="58">
        <v>70.682064363699993</v>
      </c>
      <c r="G232" s="13">
        <v>0.75454106326000003</v>
      </c>
      <c r="H232" s="13">
        <v>2.4856538772599999</v>
      </c>
      <c r="I232" s="58">
        <v>0</v>
      </c>
      <c r="J232" s="2"/>
      <c r="K232" s="7" t="s">
        <v>199</v>
      </c>
      <c r="L232" s="7" t="str">
        <f t="shared" si="35"/>
        <v>N</v>
      </c>
      <c r="M232" s="7" t="s">
        <v>216</v>
      </c>
      <c r="N232" s="7">
        <f t="shared" si="38"/>
        <v>0.75454106326000003</v>
      </c>
      <c r="O232" s="15">
        <f t="shared" si="39"/>
        <v>70.682064363699993</v>
      </c>
      <c r="P232" s="7">
        <f t="shared" si="36"/>
        <v>3.7</v>
      </c>
      <c r="Q232" s="7">
        <v>50</v>
      </c>
      <c r="R232" s="7">
        <f t="shared" si="40"/>
        <v>0.3</v>
      </c>
      <c r="S232" s="63">
        <f t="shared" si="41"/>
        <v>2.4856538772599999</v>
      </c>
      <c r="T232" s="7">
        <f t="shared" si="42"/>
        <v>0.3</v>
      </c>
      <c r="U232" s="7">
        <f t="shared" si="43"/>
        <v>20</v>
      </c>
      <c r="V232" s="18" t="str">
        <f t="shared" si="37"/>
        <v>15N37-28</v>
      </c>
      <c r="W232" s="4"/>
      <c r="X232" s="8">
        <v>228</v>
      </c>
      <c r="Y232" s="9" t="s">
        <v>271</v>
      </c>
      <c r="Z232" s="9" t="s">
        <v>272</v>
      </c>
      <c r="AA232" s="10">
        <v>0.75454106300000001</v>
      </c>
      <c r="AB232" s="10">
        <v>70.682000000000002</v>
      </c>
      <c r="AC232" s="10">
        <v>3.7</v>
      </c>
      <c r="AD232" s="10">
        <v>50</v>
      </c>
      <c r="AE232" s="10">
        <v>0.3</v>
      </c>
      <c r="AF232" s="10">
        <v>2.5</v>
      </c>
      <c r="AG232" s="10">
        <v>0.3</v>
      </c>
      <c r="AH232" s="10">
        <v>20</v>
      </c>
      <c r="AI232" s="10">
        <v>26</v>
      </c>
      <c r="AJ232" s="10">
        <v>83</v>
      </c>
      <c r="AK232" s="10">
        <v>22</v>
      </c>
      <c r="AL232" s="10">
        <v>22</v>
      </c>
      <c r="AM232" s="11" t="s">
        <v>326</v>
      </c>
      <c r="AN232" s="21">
        <f t="shared" si="45"/>
        <v>22</v>
      </c>
      <c r="AO232" s="21">
        <f t="shared" si="44"/>
        <v>22</v>
      </c>
      <c r="AQ232" s="14">
        <v>886</v>
      </c>
    </row>
    <row r="233" spans="1:43" ht="12" customHeight="1" x14ac:dyDescent="0.25">
      <c r="A233" s="14" t="s">
        <v>58</v>
      </c>
      <c r="B233" s="14">
        <v>28</v>
      </c>
      <c r="C233" s="14" t="s">
        <v>199</v>
      </c>
      <c r="D233" s="14" t="s">
        <v>53</v>
      </c>
      <c r="E233" s="14" t="s">
        <v>52</v>
      </c>
      <c r="F233" s="58">
        <v>99.465720675399993</v>
      </c>
      <c r="G233" s="13">
        <v>3.0958863809300001</v>
      </c>
      <c r="H233" s="13">
        <v>1.4405310153999999</v>
      </c>
      <c r="I233" s="58">
        <v>10</v>
      </c>
      <c r="J233" s="2"/>
      <c r="K233" s="7" t="s">
        <v>199</v>
      </c>
      <c r="L233" s="7" t="str">
        <f t="shared" si="35"/>
        <v>N</v>
      </c>
      <c r="M233" s="7" t="s">
        <v>216</v>
      </c>
      <c r="N233" s="7">
        <f t="shared" si="38"/>
        <v>3.0958863809300001</v>
      </c>
      <c r="O233" s="15">
        <f t="shared" si="39"/>
        <v>99.465720675399993</v>
      </c>
      <c r="P233" s="7">
        <f t="shared" si="36"/>
        <v>3.7</v>
      </c>
      <c r="Q233" s="7">
        <v>50</v>
      </c>
      <c r="R233" s="7">
        <f t="shared" si="40"/>
        <v>7.4</v>
      </c>
      <c r="S233" s="63">
        <f t="shared" si="41"/>
        <v>1.4405310153999999</v>
      </c>
      <c r="T233" s="7">
        <f t="shared" si="42"/>
        <v>2.5999999999999996</v>
      </c>
      <c r="U233" s="7">
        <f t="shared" si="43"/>
        <v>20</v>
      </c>
      <c r="V233" s="18" t="str">
        <f t="shared" si="37"/>
        <v>15N37-28</v>
      </c>
      <c r="W233" s="4"/>
      <c r="X233" s="8">
        <v>229</v>
      </c>
      <c r="Y233" s="9" t="s">
        <v>271</v>
      </c>
      <c r="Z233" s="9" t="s">
        <v>272</v>
      </c>
      <c r="AA233" s="10">
        <v>3.0958863810000001</v>
      </c>
      <c r="AB233" s="10">
        <v>99.465999999999994</v>
      </c>
      <c r="AC233" s="10">
        <v>3.7</v>
      </c>
      <c r="AD233" s="10">
        <v>50</v>
      </c>
      <c r="AE233" s="10">
        <v>7.4</v>
      </c>
      <c r="AF233" s="10">
        <v>1.4</v>
      </c>
      <c r="AG233" s="10">
        <v>2.6</v>
      </c>
      <c r="AH233" s="10">
        <v>20</v>
      </c>
      <c r="AI233" s="10">
        <v>18</v>
      </c>
      <c r="AJ233" s="10">
        <v>47</v>
      </c>
      <c r="AK233" s="10">
        <v>132</v>
      </c>
      <c r="AL233" s="10">
        <v>93</v>
      </c>
      <c r="AM233" s="11" t="s">
        <v>326</v>
      </c>
      <c r="AN233" s="21">
        <f t="shared" si="45"/>
        <v>132</v>
      </c>
      <c r="AO233" s="21">
        <f t="shared" si="44"/>
        <v>93</v>
      </c>
      <c r="AQ233" s="14">
        <v>881</v>
      </c>
    </row>
    <row r="234" spans="1:43" ht="12" customHeight="1" x14ac:dyDescent="0.25">
      <c r="A234" s="14" t="s">
        <v>58</v>
      </c>
      <c r="B234" s="14">
        <v>28</v>
      </c>
      <c r="C234" s="14" t="s">
        <v>199</v>
      </c>
      <c r="D234" s="14" t="s">
        <v>53</v>
      </c>
      <c r="E234" s="14" t="s">
        <v>52</v>
      </c>
      <c r="F234" s="58">
        <v>81.594336199400004</v>
      </c>
      <c r="G234" s="13">
        <v>1.8148746947100001</v>
      </c>
      <c r="H234" s="13">
        <v>33.195442199699997</v>
      </c>
      <c r="I234" s="58">
        <v>0</v>
      </c>
      <c r="J234" s="2"/>
      <c r="K234" s="7" t="s">
        <v>199</v>
      </c>
      <c r="L234" s="7" t="str">
        <f t="shared" si="35"/>
        <v>N</v>
      </c>
      <c r="M234" s="7" t="s">
        <v>216</v>
      </c>
      <c r="N234" s="7">
        <f t="shared" si="38"/>
        <v>1.8148746947100001</v>
      </c>
      <c r="O234" s="15">
        <f t="shared" si="39"/>
        <v>81.594336199400004</v>
      </c>
      <c r="P234" s="7">
        <f t="shared" si="36"/>
        <v>3.7</v>
      </c>
      <c r="Q234" s="7">
        <v>50</v>
      </c>
      <c r="R234" s="7">
        <f t="shared" si="40"/>
        <v>0.3</v>
      </c>
      <c r="S234" s="63">
        <f t="shared" si="41"/>
        <v>33.195442199699997</v>
      </c>
      <c r="T234" s="7">
        <f t="shared" si="42"/>
        <v>0.3</v>
      </c>
      <c r="U234" s="7">
        <f t="shared" si="43"/>
        <v>20</v>
      </c>
      <c r="V234" s="18" t="str">
        <f t="shared" si="37"/>
        <v>15N37-28</v>
      </c>
      <c r="W234" s="4"/>
      <c r="X234" s="8">
        <v>230</v>
      </c>
      <c r="Y234" s="9" t="s">
        <v>271</v>
      </c>
      <c r="Z234" s="9" t="s">
        <v>272</v>
      </c>
      <c r="AA234" s="10">
        <v>1.8148746950000001</v>
      </c>
      <c r="AB234" s="10">
        <v>81.593999999999994</v>
      </c>
      <c r="AC234" s="10">
        <v>3.7</v>
      </c>
      <c r="AD234" s="10">
        <v>50</v>
      </c>
      <c r="AE234" s="10">
        <v>0.3</v>
      </c>
      <c r="AF234" s="10">
        <v>33.200000000000003</v>
      </c>
      <c r="AG234" s="10">
        <v>0.3</v>
      </c>
      <c r="AH234" s="10">
        <v>20</v>
      </c>
      <c r="AI234" s="10">
        <v>25</v>
      </c>
      <c r="AJ234" s="10">
        <v>81</v>
      </c>
      <c r="AK234" s="10">
        <v>46</v>
      </c>
      <c r="AL234" s="10">
        <v>47</v>
      </c>
      <c r="AM234" s="11" t="s">
        <v>326</v>
      </c>
      <c r="AN234" s="21">
        <f t="shared" si="45"/>
        <v>46</v>
      </c>
      <c r="AO234" s="21">
        <f t="shared" si="44"/>
        <v>47</v>
      </c>
      <c r="AQ234" s="14">
        <v>870</v>
      </c>
    </row>
    <row r="235" spans="1:43" ht="12" customHeight="1" x14ac:dyDescent="0.25">
      <c r="A235" s="14" t="s">
        <v>58</v>
      </c>
      <c r="B235" s="14">
        <v>28</v>
      </c>
      <c r="C235" s="14" t="s">
        <v>199</v>
      </c>
      <c r="D235" s="14" t="s">
        <v>53</v>
      </c>
      <c r="E235" s="14" t="s">
        <v>52</v>
      </c>
      <c r="F235" s="58">
        <v>181.01390949899999</v>
      </c>
      <c r="G235" s="13">
        <v>1.78559633842</v>
      </c>
      <c r="H235" s="13">
        <v>3.0060098171199998</v>
      </c>
      <c r="I235" s="58">
        <v>0</v>
      </c>
      <c r="J235" s="2"/>
      <c r="K235" s="7" t="s">
        <v>199</v>
      </c>
      <c r="L235" s="7" t="str">
        <f t="shared" si="35"/>
        <v>N</v>
      </c>
      <c r="M235" s="7" t="s">
        <v>216</v>
      </c>
      <c r="N235" s="7">
        <f t="shared" si="38"/>
        <v>1.78559633842</v>
      </c>
      <c r="O235" s="15">
        <f t="shared" si="39"/>
        <v>140</v>
      </c>
      <c r="P235" s="7">
        <f t="shared" si="36"/>
        <v>3.7</v>
      </c>
      <c r="Q235" s="7">
        <v>50</v>
      </c>
      <c r="R235" s="7">
        <f t="shared" si="40"/>
        <v>0.3</v>
      </c>
      <c r="S235" s="63">
        <f t="shared" si="41"/>
        <v>3.0060098171199998</v>
      </c>
      <c r="T235" s="7">
        <f t="shared" si="42"/>
        <v>0.3</v>
      </c>
      <c r="U235" s="7">
        <f t="shared" si="43"/>
        <v>20</v>
      </c>
      <c r="V235" s="18" t="str">
        <f t="shared" si="37"/>
        <v>15N37-28</v>
      </c>
      <c r="W235" s="4"/>
      <c r="X235" s="8">
        <v>231</v>
      </c>
      <c r="Y235" s="9" t="s">
        <v>271</v>
      </c>
      <c r="Z235" s="9" t="s">
        <v>272</v>
      </c>
      <c r="AA235" s="10">
        <v>1.7855963379999999</v>
      </c>
      <c r="AB235" s="10">
        <v>140</v>
      </c>
      <c r="AC235" s="10">
        <v>3.7</v>
      </c>
      <c r="AD235" s="10">
        <v>50</v>
      </c>
      <c r="AE235" s="10">
        <v>0.3</v>
      </c>
      <c r="AF235" s="10">
        <v>3</v>
      </c>
      <c r="AG235" s="10">
        <v>0.3</v>
      </c>
      <c r="AH235" s="10">
        <v>20</v>
      </c>
      <c r="AI235" s="10">
        <v>25</v>
      </c>
      <c r="AJ235" s="10">
        <v>89</v>
      </c>
      <c r="AK235" s="10">
        <v>103</v>
      </c>
      <c r="AL235" s="10">
        <v>102</v>
      </c>
      <c r="AM235" s="11" t="s">
        <v>326</v>
      </c>
      <c r="AN235" s="21">
        <f t="shared" si="45"/>
        <v>133.17451913140715</v>
      </c>
      <c r="AO235" s="21">
        <f t="shared" si="44"/>
        <v>131.88156263498573</v>
      </c>
      <c r="AQ235" s="14">
        <v>884</v>
      </c>
    </row>
    <row r="236" spans="1:43" ht="12" customHeight="1" x14ac:dyDescent="0.25">
      <c r="A236" s="14" t="s">
        <v>58</v>
      </c>
      <c r="B236" s="14">
        <v>28</v>
      </c>
      <c r="C236" s="14" t="s">
        <v>199</v>
      </c>
      <c r="D236" s="14" t="s">
        <v>53</v>
      </c>
      <c r="E236" s="14" t="s">
        <v>52</v>
      </c>
      <c r="F236" s="58">
        <v>92.1329698264</v>
      </c>
      <c r="G236" s="13">
        <v>6.0895395433299999</v>
      </c>
      <c r="H236" s="13">
        <v>22.8296928406</v>
      </c>
      <c r="I236" s="58">
        <v>14.142135620099999</v>
      </c>
      <c r="J236" s="2"/>
      <c r="K236" s="7" t="s">
        <v>199</v>
      </c>
      <c r="L236" s="7" t="str">
        <f t="shared" si="35"/>
        <v>N</v>
      </c>
      <c r="M236" s="7" t="s">
        <v>216</v>
      </c>
      <c r="N236" s="7">
        <f t="shared" si="38"/>
        <v>6.0895395433299999</v>
      </c>
      <c r="O236" s="15">
        <f t="shared" si="39"/>
        <v>92.1329698264</v>
      </c>
      <c r="P236" s="7">
        <f t="shared" si="36"/>
        <v>3.7</v>
      </c>
      <c r="Q236" s="7">
        <v>50</v>
      </c>
      <c r="R236" s="7">
        <f t="shared" si="40"/>
        <v>7.4</v>
      </c>
      <c r="S236" s="63">
        <f t="shared" si="41"/>
        <v>22.8296928406</v>
      </c>
      <c r="T236" s="7">
        <f t="shared" si="42"/>
        <v>6.7421356200999991</v>
      </c>
      <c r="U236" s="7">
        <f t="shared" si="43"/>
        <v>20</v>
      </c>
      <c r="V236" s="18" t="str">
        <f t="shared" si="37"/>
        <v>15N37-28</v>
      </c>
      <c r="W236" s="4"/>
      <c r="X236" s="8">
        <v>232</v>
      </c>
      <c r="Y236" s="9" t="s">
        <v>271</v>
      </c>
      <c r="Z236" s="9" t="s">
        <v>272</v>
      </c>
      <c r="AA236" s="10">
        <v>6.0895395429999999</v>
      </c>
      <c r="AB236" s="10">
        <v>92.132999999999996</v>
      </c>
      <c r="AC236" s="10">
        <v>3.7</v>
      </c>
      <c r="AD236" s="10">
        <v>50</v>
      </c>
      <c r="AE236" s="10">
        <v>7.4</v>
      </c>
      <c r="AF236" s="10">
        <v>22.8</v>
      </c>
      <c r="AG236" s="10">
        <v>6.74213562</v>
      </c>
      <c r="AH236" s="10">
        <v>20</v>
      </c>
      <c r="AI236" s="10">
        <v>15</v>
      </c>
      <c r="AJ236" s="10">
        <v>33</v>
      </c>
      <c r="AK236" s="10">
        <v>514</v>
      </c>
      <c r="AL236" s="10">
        <v>409</v>
      </c>
      <c r="AM236" s="11" t="s">
        <v>326</v>
      </c>
      <c r="AN236" s="21">
        <f t="shared" si="45"/>
        <v>514</v>
      </c>
      <c r="AO236" s="21">
        <f t="shared" si="44"/>
        <v>409</v>
      </c>
      <c r="AQ236" s="14">
        <v>867</v>
      </c>
    </row>
    <row r="237" spans="1:43" ht="12" customHeight="1" x14ac:dyDescent="0.25">
      <c r="A237" s="14" t="s">
        <v>58</v>
      </c>
      <c r="B237" s="14">
        <v>28</v>
      </c>
      <c r="C237" s="14" t="s">
        <v>199</v>
      </c>
      <c r="D237" s="14" t="s">
        <v>53</v>
      </c>
      <c r="E237" s="14" t="s">
        <v>52</v>
      </c>
      <c r="F237" s="58">
        <v>117.613212534</v>
      </c>
      <c r="G237" s="13">
        <v>1.26976228082</v>
      </c>
      <c r="H237" s="13">
        <v>3.59521150589</v>
      </c>
      <c r="I237" s="58">
        <v>0</v>
      </c>
      <c r="J237" s="2"/>
      <c r="K237" s="7" t="s">
        <v>199</v>
      </c>
      <c r="L237" s="7" t="str">
        <f t="shared" si="35"/>
        <v>N</v>
      </c>
      <c r="M237" s="7" t="s">
        <v>216</v>
      </c>
      <c r="N237" s="7">
        <f t="shared" si="38"/>
        <v>1.26976228082</v>
      </c>
      <c r="O237" s="15">
        <f t="shared" si="39"/>
        <v>117.613212534</v>
      </c>
      <c r="P237" s="7">
        <f t="shared" si="36"/>
        <v>3.7</v>
      </c>
      <c r="Q237" s="7">
        <v>50</v>
      </c>
      <c r="R237" s="7">
        <f t="shared" si="40"/>
        <v>0.3</v>
      </c>
      <c r="S237" s="63">
        <f t="shared" si="41"/>
        <v>3.59521150589</v>
      </c>
      <c r="T237" s="7">
        <f t="shared" si="42"/>
        <v>0.3</v>
      </c>
      <c r="U237" s="7">
        <f t="shared" si="43"/>
        <v>20</v>
      </c>
      <c r="V237" s="18" t="str">
        <f t="shared" si="37"/>
        <v>15N37-28</v>
      </c>
      <c r="W237" s="4"/>
      <c r="X237" s="8">
        <v>233</v>
      </c>
      <c r="Y237" s="9" t="s">
        <v>271</v>
      </c>
      <c r="Z237" s="9" t="s">
        <v>272</v>
      </c>
      <c r="AA237" s="10">
        <v>1.269762281</v>
      </c>
      <c r="AB237" s="10">
        <v>117.613</v>
      </c>
      <c r="AC237" s="10">
        <v>3.7</v>
      </c>
      <c r="AD237" s="10">
        <v>50</v>
      </c>
      <c r="AE237" s="10">
        <v>0.3</v>
      </c>
      <c r="AF237" s="10">
        <v>3.6</v>
      </c>
      <c r="AG237" s="10">
        <v>0.3</v>
      </c>
      <c r="AH237" s="10">
        <v>20</v>
      </c>
      <c r="AI237" s="10">
        <v>25</v>
      </c>
      <c r="AJ237" s="10">
        <v>87</v>
      </c>
      <c r="AK237" s="10">
        <v>33</v>
      </c>
      <c r="AL237" s="10">
        <v>34</v>
      </c>
      <c r="AM237" s="11" t="s">
        <v>326</v>
      </c>
      <c r="AN237" s="21">
        <f t="shared" si="45"/>
        <v>33</v>
      </c>
      <c r="AO237" s="21">
        <f t="shared" si="44"/>
        <v>34</v>
      </c>
      <c r="AQ237" s="14">
        <v>875</v>
      </c>
    </row>
    <row r="238" spans="1:43" ht="12" customHeight="1" x14ac:dyDescent="0.25">
      <c r="A238" s="14" t="s">
        <v>58</v>
      </c>
      <c r="B238" s="14">
        <v>28</v>
      </c>
      <c r="C238" s="14" t="s">
        <v>199</v>
      </c>
      <c r="D238" s="14" t="s">
        <v>53</v>
      </c>
      <c r="E238" s="14" t="s">
        <v>52</v>
      </c>
      <c r="F238" s="58">
        <v>102.23481775099999</v>
      </c>
      <c r="G238" s="13">
        <v>1.06733356011</v>
      </c>
      <c r="H238" s="13">
        <v>1.4405310153999999</v>
      </c>
      <c r="I238" s="58">
        <v>10</v>
      </c>
      <c r="J238" s="2"/>
      <c r="K238" s="7" t="s">
        <v>199</v>
      </c>
      <c r="L238" s="7" t="str">
        <f t="shared" si="35"/>
        <v>N</v>
      </c>
      <c r="M238" s="7" t="s">
        <v>216</v>
      </c>
      <c r="N238" s="7">
        <f t="shared" si="38"/>
        <v>1.06733356011</v>
      </c>
      <c r="O238" s="15">
        <f t="shared" si="39"/>
        <v>102.23481775099999</v>
      </c>
      <c r="P238" s="7">
        <f t="shared" si="36"/>
        <v>3.7</v>
      </c>
      <c r="Q238" s="7">
        <v>50</v>
      </c>
      <c r="R238" s="7">
        <f t="shared" si="40"/>
        <v>7.4</v>
      </c>
      <c r="S238" s="63">
        <f t="shared" si="41"/>
        <v>1.4405310153999999</v>
      </c>
      <c r="T238" s="7">
        <f t="shared" si="42"/>
        <v>2.5999999999999996</v>
      </c>
      <c r="U238" s="7">
        <f t="shared" si="43"/>
        <v>20</v>
      </c>
      <c r="V238" s="18" t="str">
        <f t="shared" si="37"/>
        <v>15N37-28</v>
      </c>
      <c r="W238" s="4"/>
      <c r="X238" s="8">
        <v>234</v>
      </c>
      <c r="Y238" s="9" t="s">
        <v>271</v>
      </c>
      <c r="Z238" s="9" t="s">
        <v>272</v>
      </c>
      <c r="AA238" s="10">
        <v>1.06733356</v>
      </c>
      <c r="AB238" s="10">
        <v>102.235</v>
      </c>
      <c r="AC238" s="10">
        <v>3.7</v>
      </c>
      <c r="AD238" s="10">
        <v>50</v>
      </c>
      <c r="AE238" s="10">
        <v>7.4</v>
      </c>
      <c r="AF238" s="10">
        <v>1.4</v>
      </c>
      <c r="AG238" s="10">
        <v>2.6</v>
      </c>
      <c r="AH238" s="10">
        <v>20</v>
      </c>
      <c r="AI238" s="10">
        <v>18</v>
      </c>
      <c r="AJ238" s="10">
        <v>47</v>
      </c>
      <c r="AK238" s="10">
        <v>30</v>
      </c>
      <c r="AL238" s="10">
        <v>47</v>
      </c>
      <c r="AM238" s="11" t="s">
        <v>326</v>
      </c>
      <c r="AN238" s="21">
        <f t="shared" si="45"/>
        <v>30</v>
      </c>
      <c r="AO238" s="21">
        <f t="shared" si="44"/>
        <v>47</v>
      </c>
      <c r="AQ238" s="14">
        <v>882</v>
      </c>
    </row>
    <row r="239" spans="1:43" ht="12" customHeight="1" x14ac:dyDescent="0.25">
      <c r="A239" s="14" t="s">
        <v>131</v>
      </c>
      <c r="B239" s="14">
        <v>587</v>
      </c>
      <c r="C239" s="14" t="s">
        <v>199</v>
      </c>
      <c r="D239" s="14" t="s">
        <v>53</v>
      </c>
      <c r="E239" s="14" t="s">
        <v>52</v>
      </c>
      <c r="F239" s="58">
        <v>146.54277168300001</v>
      </c>
      <c r="G239" s="13">
        <v>1.5791204802600001</v>
      </c>
      <c r="H239" s="13">
        <v>1.4433294534700001</v>
      </c>
      <c r="I239" s="58">
        <v>48.284271240199999</v>
      </c>
      <c r="J239" s="2"/>
      <c r="K239" s="7" t="s">
        <v>199</v>
      </c>
      <c r="L239" s="7" t="str">
        <f t="shared" si="35"/>
        <v>N</v>
      </c>
      <c r="M239" s="7" t="s">
        <v>216</v>
      </c>
      <c r="N239" s="7">
        <f t="shared" si="38"/>
        <v>1.5791204802600001</v>
      </c>
      <c r="O239" s="15">
        <f t="shared" si="39"/>
        <v>140</v>
      </c>
      <c r="P239" s="7">
        <f t="shared" si="36"/>
        <v>3.7</v>
      </c>
      <c r="Q239" s="7">
        <v>50</v>
      </c>
      <c r="R239" s="7">
        <f t="shared" si="40"/>
        <v>7.4</v>
      </c>
      <c r="S239" s="63">
        <f t="shared" si="41"/>
        <v>1.4433294534700001</v>
      </c>
      <c r="T239" s="7">
        <f t="shared" si="42"/>
        <v>40.8842712402</v>
      </c>
      <c r="U239" s="7">
        <f t="shared" si="43"/>
        <v>20</v>
      </c>
      <c r="V239" s="18" t="str">
        <f t="shared" si="37"/>
        <v>15N37.1-587</v>
      </c>
      <c r="W239" s="4"/>
      <c r="X239" s="8">
        <v>235</v>
      </c>
      <c r="Y239" s="9" t="s">
        <v>271</v>
      </c>
      <c r="Z239" s="9" t="s">
        <v>272</v>
      </c>
      <c r="AA239" s="10">
        <v>1.57912048</v>
      </c>
      <c r="AB239" s="10">
        <v>140</v>
      </c>
      <c r="AC239" s="10">
        <v>3.7</v>
      </c>
      <c r="AD239" s="10">
        <v>50</v>
      </c>
      <c r="AE239" s="10">
        <v>7.4</v>
      </c>
      <c r="AF239" s="10">
        <v>1.4</v>
      </c>
      <c r="AG239" s="10">
        <v>40.884271239999997</v>
      </c>
      <c r="AH239" s="10">
        <v>20</v>
      </c>
      <c r="AI239" s="10">
        <v>3</v>
      </c>
      <c r="AJ239" s="10">
        <v>8</v>
      </c>
      <c r="AK239" s="10">
        <v>124</v>
      </c>
      <c r="AL239" s="10">
        <v>9</v>
      </c>
      <c r="AM239" s="11" t="s">
        <v>327</v>
      </c>
      <c r="AN239" s="21">
        <f t="shared" si="45"/>
        <v>129.79502634780002</v>
      </c>
      <c r="AO239" s="21">
        <f t="shared" si="44"/>
        <v>9.4206067510500002</v>
      </c>
      <c r="AQ239" s="14">
        <v>892</v>
      </c>
    </row>
    <row r="240" spans="1:43" ht="12" customHeight="1" x14ac:dyDescent="0.25">
      <c r="A240" s="14" t="s">
        <v>132</v>
      </c>
      <c r="B240" s="14">
        <v>588</v>
      </c>
      <c r="C240" s="14" t="s">
        <v>199</v>
      </c>
      <c r="D240" s="14" t="s">
        <v>53</v>
      </c>
      <c r="E240" s="14" t="s">
        <v>52</v>
      </c>
      <c r="F240" s="58">
        <v>114.459629941</v>
      </c>
      <c r="G240" s="13">
        <v>4.0251551855700001</v>
      </c>
      <c r="H240" s="13">
        <v>3.1515047550199999</v>
      </c>
      <c r="I240" s="58">
        <v>10</v>
      </c>
      <c r="J240" s="2"/>
      <c r="K240" s="7" t="s">
        <v>199</v>
      </c>
      <c r="L240" s="7" t="str">
        <f t="shared" si="35"/>
        <v>N</v>
      </c>
      <c r="M240" s="7" t="s">
        <v>216</v>
      </c>
      <c r="N240" s="7">
        <f t="shared" si="38"/>
        <v>4.0251551855700001</v>
      </c>
      <c r="O240" s="15">
        <f t="shared" si="39"/>
        <v>114.459629941</v>
      </c>
      <c r="P240" s="7">
        <f t="shared" si="36"/>
        <v>3.7</v>
      </c>
      <c r="Q240" s="7">
        <v>50</v>
      </c>
      <c r="R240" s="7">
        <f t="shared" si="40"/>
        <v>7.4</v>
      </c>
      <c r="S240" s="63">
        <f t="shared" si="41"/>
        <v>3.1515047550199999</v>
      </c>
      <c r="T240" s="7">
        <f t="shared" si="42"/>
        <v>2.5999999999999996</v>
      </c>
      <c r="U240" s="7">
        <f t="shared" si="43"/>
        <v>20</v>
      </c>
      <c r="V240" s="18" t="str">
        <f t="shared" si="37"/>
        <v>15N37.2-588</v>
      </c>
      <c r="W240" s="4"/>
      <c r="X240" s="8">
        <v>236</v>
      </c>
      <c r="Y240" s="9" t="s">
        <v>271</v>
      </c>
      <c r="Z240" s="9" t="s">
        <v>272</v>
      </c>
      <c r="AA240" s="10">
        <v>4.0251551860000001</v>
      </c>
      <c r="AB240" s="10">
        <v>114.46</v>
      </c>
      <c r="AC240" s="10">
        <v>3.7</v>
      </c>
      <c r="AD240" s="10">
        <v>50</v>
      </c>
      <c r="AE240" s="10">
        <v>7.4</v>
      </c>
      <c r="AF240" s="10">
        <v>3.2</v>
      </c>
      <c r="AG240" s="10">
        <v>2.6</v>
      </c>
      <c r="AH240" s="10">
        <v>20</v>
      </c>
      <c r="AI240" s="10">
        <v>19</v>
      </c>
      <c r="AJ240" s="10">
        <v>50</v>
      </c>
      <c r="AK240" s="10">
        <v>350</v>
      </c>
      <c r="AL240" s="10">
        <v>231</v>
      </c>
      <c r="AM240" s="11" t="s">
        <v>328</v>
      </c>
      <c r="AN240" s="21">
        <f t="shared" si="45"/>
        <v>350</v>
      </c>
      <c r="AO240" s="21">
        <f t="shared" si="44"/>
        <v>231</v>
      </c>
      <c r="AQ240" s="14">
        <v>145</v>
      </c>
    </row>
    <row r="241" spans="1:43" ht="12" customHeight="1" x14ac:dyDescent="0.25">
      <c r="A241" s="14" t="s">
        <v>132</v>
      </c>
      <c r="B241" s="14">
        <v>588</v>
      </c>
      <c r="C241" s="14" t="s">
        <v>199</v>
      </c>
      <c r="D241" s="14" t="s">
        <v>53</v>
      </c>
      <c r="E241" s="14" t="s">
        <v>52</v>
      </c>
      <c r="F241" s="58">
        <v>35.069887798700002</v>
      </c>
      <c r="G241" s="13">
        <v>0.39019463304099999</v>
      </c>
      <c r="H241" s="13">
        <v>1.88484120369</v>
      </c>
      <c r="I241" s="58">
        <v>0</v>
      </c>
      <c r="J241" s="2"/>
      <c r="K241" s="7" t="s">
        <v>199</v>
      </c>
      <c r="L241" s="7" t="str">
        <f t="shared" si="35"/>
        <v>N</v>
      </c>
      <c r="M241" s="7" t="s">
        <v>216</v>
      </c>
      <c r="N241" s="7">
        <f t="shared" si="38"/>
        <v>0.39019463304099999</v>
      </c>
      <c r="O241" s="15">
        <f t="shared" si="39"/>
        <v>35.069887798700002</v>
      </c>
      <c r="P241" s="7">
        <f t="shared" si="36"/>
        <v>3.7</v>
      </c>
      <c r="Q241" s="7">
        <v>50</v>
      </c>
      <c r="R241" s="7">
        <f t="shared" si="40"/>
        <v>0.3</v>
      </c>
      <c r="S241" s="63">
        <f t="shared" si="41"/>
        <v>1.88484120369</v>
      </c>
      <c r="T241" s="7">
        <f t="shared" si="42"/>
        <v>0.3</v>
      </c>
      <c r="U241" s="7">
        <f t="shared" si="43"/>
        <v>20</v>
      </c>
      <c r="V241" s="18" t="str">
        <f t="shared" si="37"/>
        <v>15N37.2-588</v>
      </c>
      <c r="W241" s="4"/>
      <c r="X241" s="8">
        <v>237</v>
      </c>
      <c r="Y241" s="9" t="s">
        <v>271</v>
      </c>
      <c r="Z241" s="9" t="s">
        <v>272</v>
      </c>
      <c r="AA241" s="10">
        <v>0.39019463300000001</v>
      </c>
      <c r="AB241" s="10">
        <v>35.07</v>
      </c>
      <c r="AC241" s="10">
        <v>3.7</v>
      </c>
      <c r="AD241" s="10">
        <v>50</v>
      </c>
      <c r="AE241" s="10">
        <v>0.3</v>
      </c>
      <c r="AF241" s="10">
        <v>1.9</v>
      </c>
      <c r="AG241" s="10">
        <v>0.3</v>
      </c>
      <c r="AH241" s="10">
        <v>20</v>
      </c>
      <c r="AI241" s="10">
        <v>25</v>
      </c>
      <c r="AJ241" s="10">
        <v>73</v>
      </c>
      <c r="AK241" s="10">
        <v>0</v>
      </c>
      <c r="AL241" s="10">
        <v>0</v>
      </c>
      <c r="AM241" s="11" t="s">
        <v>328</v>
      </c>
      <c r="AN241" s="21">
        <f t="shared" si="45"/>
        <v>0</v>
      </c>
      <c r="AO241" s="21">
        <f t="shared" si="44"/>
        <v>0</v>
      </c>
      <c r="AQ241" s="14">
        <v>146</v>
      </c>
    </row>
    <row r="242" spans="1:43" ht="12" customHeight="1" x14ac:dyDescent="0.25">
      <c r="A242" s="14" t="s">
        <v>102</v>
      </c>
      <c r="B242" s="14">
        <v>271</v>
      </c>
      <c r="C242" s="14" t="s">
        <v>199</v>
      </c>
      <c r="D242" s="14" t="s">
        <v>51</v>
      </c>
      <c r="E242" s="14" t="s">
        <v>52</v>
      </c>
      <c r="F242" s="58">
        <v>92.213723503799997</v>
      </c>
      <c r="G242" s="13">
        <v>2.4206567582099998</v>
      </c>
      <c r="H242" s="13">
        <v>7.0773792266799997</v>
      </c>
      <c r="I242" s="58">
        <v>0</v>
      </c>
      <c r="J242" s="2"/>
      <c r="K242" s="7" t="s">
        <v>199</v>
      </c>
      <c r="L242" s="7" t="str">
        <f t="shared" si="35"/>
        <v>N</v>
      </c>
      <c r="M242" s="7" t="s">
        <v>216</v>
      </c>
      <c r="N242" s="7">
        <f t="shared" si="38"/>
        <v>2.4206567582099998</v>
      </c>
      <c r="O242" s="15">
        <f t="shared" si="39"/>
        <v>92.213723503799997</v>
      </c>
      <c r="P242" s="7">
        <f t="shared" si="36"/>
        <v>3.7</v>
      </c>
      <c r="Q242" s="7">
        <v>50</v>
      </c>
      <c r="R242" s="7">
        <f t="shared" si="40"/>
        <v>0.3</v>
      </c>
      <c r="S242" s="63">
        <f t="shared" si="41"/>
        <v>7.0773792266799997</v>
      </c>
      <c r="T242" s="7">
        <f t="shared" si="42"/>
        <v>0.3</v>
      </c>
      <c r="U242" s="7">
        <f t="shared" si="43"/>
        <v>20</v>
      </c>
      <c r="V242" s="18" t="str">
        <f t="shared" si="37"/>
        <v>15N38-271</v>
      </c>
      <c r="W242" s="4"/>
      <c r="X242" s="8">
        <v>238</v>
      </c>
      <c r="Y242" s="9" t="s">
        <v>271</v>
      </c>
      <c r="Z242" s="9" t="s">
        <v>272</v>
      </c>
      <c r="AA242" s="10">
        <v>2.4206567579999998</v>
      </c>
      <c r="AB242" s="10">
        <v>92.213999999999999</v>
      </c>
      <c r="AC242" s="10">
        <v>3.7</v>
      </c>
      <c r="AD242" s="10">
        <v>50</v>
      </c>
      <c r="AE242" s="10">
        <v>0.3</v>
      </c>
      <c r="AF242" s="10">
        <v>7.1</v>
      </c>
      <c r="AG242" s="10">
        <v>0.3</v>
      </c>
      <c r="AH242" s="10">
        <v>20</v>
      </c>
      <c r="AI242" s="10">
        <v>26</v>
      </c>
      <c r="AJ242" s="10">
        <v>85</v>
      </c>
      <c r="AK242" s="10">
        <v>51</v>
      </c>
      <c r="AL242" s="10">
        <v>51</v>
      </c>
      <c r="AM242" s="11" t="s">
        <v>329</v>
      </c>
      <c r="AN242" s="21">
        <f t="shared" si="45"/>
        <v>51</v>
      </c>
      <c r="AO242" s="21">
        <f t="shared" si="44"/>
        <v>51</v>
      </c>
      <c r="AQ242" s="14">
        <v>233</v>
      </c>
    </row>
    <row r="243" spans="1:43" ht="12" customHeight="1" x14ac:dyDescent="0.25">
      <c r="A243" s="14" t="s">
        <v>102</v>
      </c>
      <c r="B243" s="14">
        <v>271</v>
      </c>
      <c r="C243" s="14" t="s">
        <v>199</v>
      </c>
      <c r="D243" s="14" t="s">
        <v>51</v>
      </c>
      <c r="E243" s="14" t="s">
        <v>52</v>
      </c>
      <c r="F243" s="58">
        <v>252.83784387700001</v>
      </c>
      <c r="G243" s="13">
        <v>5.0875616769600001</v>
      </c>
      <c r="H243" s="13">
        <v>3.9437811374699998</v>
      </c>
      <c r="I243" s="58">
        <v>177.279220581</v>
      </c>
      <c r="J243" s="2"/>
      <c r="K243" s="7" t="s">
        <v>199</v>
      </c>
      <c r="L243" s="7" t="str">
        <f t="shared" si="35"/>
        <v>N</v>
      </c>
      <c r="M243" s="7" t="s">
        <v>216</v>
      </c>
      <c r="N243" s="7">
        <f t="shared" si="38"/>
        <v>5.0875616769600001</v>
      </c>
      <c r="O243" s="15">
        <f t="shared" si="39"/>
        <v>140</v>
      </c>
      <c r="P243" s="7">
        <f t="shared" si="36"/>
        <v>3.7</v>
      </c>
      <c r="Q243" s="7">
        <v>50</v>
      </c>
      <c r="R243" s="7">
        <f t="shared" si="40"/>
        <v>7.4</v>
      </c>
      <c r="S243" s="63">
        <f t="shared" si="41"/>
        <v>3.9437811374699998</v>
      </c>
      <c r="T243" s="7">
        <f t="shared" si="42"/>
        <v>169.879220581</v>
      </c>
      <c r="U243" s="7">
        <f t="shared" si="43"/>
        <v>20</v>
      </c>
      <c r="V243" s="18" t="str">
        <f t="shared" si="37"/>
        <v>15N38-271</v>
      </c>
      <c r="W243" s="4"/>
      <c r="X243" s="8">
        <v>239</v>
      </c>
      <c r="Y243" s="9" t="s">
        <v>271</v>
      </c>
      <c r="Z243" s="9" t="s">
        <v>272</v>
      </c>
      <c r="AA243" s="10">
        <v>5.0875616770000001</v>
      </c>
      <c r="AB243" s="10">
        <v>140</v>
      </c>
      <c r="AC243" s="10">
        <v>3.7</v>
      </c>
      <c r="AD243" s="10">
        <v>50</v>
      </c>
      <c r="AE243" s="10">
        <v>7.4</v>
      </c>
      <c r="AF243" s="10">
        <v>3.9</v>
      </c>
      <c r="AG243" s="10">
        <v>169.8792206</v>
      </c>
      <c r="AH243" s="10">
        <v>20</v>
      </c>
      <c r="AI243" s="10">
        <v>1</v>
      </c>
      <c r="AJ243" s="10">
        <v>0</v>
      </c>
      <c r="AK243" s="10">
        <v>830</v>
      </c>
      <c r="AL243" s="10">
        <v>4</v>
      </c>
      <c r="AM243" s="11" t="s">
        <v>329</v>
      </c>
      <c r="AN243" s="21">
        <f t="shared" si="45"/>
        <v>1498.9672172707858</v>
      </c>
      <c r="AO243" s="21">
        <f t="shared" si="44"/>
        <v>7.2239383964857149</v>
      </c>
      <c r="AQ243" s="14">
        <v>223</v>
      </c>
    </row>
    <row r="244" spans="1:43" ht="12" customHeight="1" x14ac:dyDescent="0.25">
      <c r="A244" s="14" t="s">
        <v>102</v>
      </c>
      <c r="B244" s="14">
        <v>270</v>
      </c>
      <c r="C244" s="14" t="s">
        <v>199</v>
      </c>
      <c r="D244" s="14" t="s">
        <v>54</v>
      </c>
      <c r="E244" s="14" t="s">
        <v>52</v>
      </c>
      <c r="F244" s="58">
        <v>70.649953741000004</v>
      </c>
      <c r="G244" s="13">
        <v>0.75903075884100002</v>
      </c>
      <c r="H244" s="13">
        <v>2.05350470543</v>
      </c>
      <c r="I244" s="58">
        <v>0</v>
      </c>
      <c r="J244" s="2"/>
      <c r="K244" s="7" t="s">
        <v>199</v>
      </c>
      <c r="L244" s="7" t="str">
        <f t="shared" si="35"/>
        <v>N</v>
      </c>
      <c r="M244" s="7" t="s">
        <v>216</v>
      </c>
      <c r="N244" s="7">
        <f t="shared" si="38"/>
        <v>0.75903075884100002</v>
      </c>
      <c r="O244" s="15">
        <f t="shared" si="39"/>
        <v>70.649953741000004</v>
      </c>
      <c r="P244" s="7">
        <f t="shared" si="36"/>
        <v>5.5</v>
      </c>
      <c r="Q244" s="7">
        <v>50</v>
      </c>
      <c r="R244" s="7">
        <f t="shared" si="40"/>
        <v>0.3</v>
      </c>
      <c r="S244" s="63">
        <f t="shared" si="41"/>
        <v>2.05350470543</v>
      </c>
      <c r="T244" s="7">
        <f t="shared" si="42"/>
        <v>0.3</v>
      </c>
      <c r="U244" s="7">
        <f t="shared" si="43"/>
        <v>20</v>
      </c>
      <c r="V244" s="18" t="str">
        <f t="shared" si="37"/>
        <v>15N38-270</v>
      </c>
      <c r="W244" s="4"/>
      <c r="X244" s="8">
        <v>240</v>
      </c>
      <c r="Y244" s="9" t="s">
        <v>271</v>
      </c>
      <c r="Z244" s="9" t="s">
        <v>272</v>
      </c>
      <c r="AA244" s="10">
        <v>0.75903075900000005</v>
      </c>
      <c r="AB244" s="10">
        <v>70.650000000000006</v>
      </c>
      <c r="AC244" s="10">
        <v>5.5</v>
      </c>
      <c r="AD244" s="10">
        <v>50</v>
      </c>
      <c r="AE244" s="10">
        <v>0.3</v>
      </c>
      <c r="AF244" s="10">
        <v>2.1</v>
      </c>
      <c r="AG244" s="10">
        <v>0.3</v>
      </c>
      <c r="AH244" s="10">
        <v>20</v>
      </c>
      <c r="AI244" s="10">
        <v>26</v>
      </c>
      <c r="AJ244" s="10">
        <v>83</v>
      </c>
      <c r="AK244" s="10">
        <v>33</v>
      </c>
      <c r="AL244" s="10">
        <v>32</v>
      </c>
      <c r="AM244" s="11" t="s">
        <v>330</v>
      </c>
      <c r="AN244" s="21">
        <f t="shared" si="45"/>
        <v>33</v>
      </c>
      <c r="AO244" s="21">
        <f t="shared" si="44"/>
        <v>32</v>
      </c>
      <c r="AQ244" s="14">
        <v>203</v>
      </c>
    </row>
    <row r="245" spans="1:43" ht="12" customHeight="1" x14ac:dyDescent="0.25">
      <c r="A245" s="14" t="s">
        <v>102</v>
      </c>
      <c r="B245" s="14">
        <v>271</v>
      </c>
      <c r="C245" s="14" t="s">
        <v>199</v>
      </c>
      <c r="D245" s="14" t="s">
        <v>51</v>
      </c>
      <c r="E245" s="14" t="s">
        <v>52</v>
      </c>
      <c r="F245" s="58">
        <v>202.259282797</v>
      </c>
      <c r="G245" s="13">
        <v>1.7673883643599999</v>
      </c>
      <c r="H245" s="13">
        <v>2.8820104599</v>
      </c>
      <c r="I245" s="58">
        <v>0</v>
      </c>
      <c r="J245" s="2"/>
      <c r="K245" s="7" t="s">
        <v>199</v>
      </c>
      <c r="L245" s="7" t="str">
        <f t="shared" si="35"/>
        <v>N</v>
      </c>
      <c r="M245" s="7" t="s">
        <v>216</v>
      </c>
      <c r="N245" s="7">
        <f t="shared" si="38"/>
        <v>1.7673883643599999</v>
      </c>
      <c r="O245" s="15">
        <f t="shared" si="39"/>
        <v>140</v>
      </c>
      <c r="P245" s="7">
        <f t="shared" si="36"/>
        <v>3.7</v>
      </c>
      <c r="Q245" s="7">
        <v>50</v>
      </c>
      <c r="R245" s="7">
        <f t="shared" si="40"/>
        <v>0.3</v>
      </c>
      <c r="S245" s="63">
        <f t="shared" si="41"/>
        <v>2.8820104599</v>
      </c>
      <c r="T245" s="7">
        <f t="shared" si="42"/>
        <v>0.3</v>
      </c>
      <c r="U245" s="7">
        <f t="shared" si="43"/>
        <v>20</v>
      </c>
      <c r="V245" s="18" t="str">
        <f t="shared" si="37"/>
        <v>15N38-271</v>
      </c>
      <c r="W245" s="4"/>
      <c r="X245" s="8">
        <v>241</v>
      </c>
      <c r="Y245" s="9" t="s">
        <v>271</v>
      </c>
      <c r="Z245" s="9" t="s">
        <v>272</v>
      </c>
      <c r="AA245" s="10">
        <v>1.7673883640000001</v>
      </c>
      <c r="AB245" s="10">
        <v>140</v>
      </c>
      <c r="AC245" s="10">
        <v>3.7</v>
      </c>
      <c r="AD245" s="10">
        <v>50</v>
      </c>
      <c r="AE245" s="10">
        <v>0.3</v>
      </c>
      <c r="AF245" s="10">
        <v>2.9</v>
      </c>
      <c r="AG245" s="10">
        <v>0.3</v>
      </c>
      <c r="AH245" s="10">
        <v>20</v>
      </c>
      <c r="AI245" s="10">
        <v>25</v>
      </c>
      <c r="AJ245" s="10">
        <v>89</v>
      </c>
      <c r="AK245" s="10">
        <v>103</v>
      </c>
      <c r="AL245" s="10">
        <v>102</v>
      </c>
      <c r="AM245" s="11" t="s">
        <v>329</v>
      </c>
      <c r="AN245" s="21">
        <f t="shared" si="45"/>
        <v>148.80504377207856</v>
      </c>
      <c r="AO245" s="21">
        <f t="shared" si="44"/>
        <v>147.36033460924284</v>
      </c>
      <c r="AQ245" s="14">
        <v>231</v>
      </c>
    </row>
    <row r="246" spans="1:43" ht="12" customHeight="1" x14ac:dyDescent="0.25">
      <c r="A246" s="14" t="s">
        <v>102</v>
      </c>
      <c r="B246" s="14">
        <v>271</v>
      </c>
      <c r="C246" s="14" t="s">
        <v>199</v>
      </c>
      <c r="D246" s="14" t="s">
        <v>51</v>
      </c>
      <c r="E246" s="14" t="s">
        <v>52</v>
      </c>
      <c r="F246" s="58">
        <v>78.065585341900004</v>
      </c>
      <c r="G246" s="13">
        <v>1.24422749892</v>
      </c>
      <c r="H246" s="13">
        <v>5.4518394470200002</v>
      </c>
      <c r="I246" s="58">
        <v>0</v>
      </c>
      <c r="J246" s="2"/>
      <c r="K246" s="7" t="s">
        <v>199</v>
      </c>
      <c r="L246" s="7" t="str">
        <f t="shared" si="35"/>
        <v>N</v>
      </c>
      <c r="M246" s="7" t="s">
        <v>216</v>
      </c>
      <c r="N246" s="7">
        <f t="shared" si="38"/>
        <v>1.24422749892</v>
      </c>
      <c r="O246" s="15">
        <f t="shared" si="39"/>
        <v>78.065585341900004</v>
      </c>
      <c r="P246" s="7">
        <f t="shared" si="36"/>
        <v>3.7</v>
      </c>
      <c r="Q246" s="7">
        <v>50</v>
      </c>
      <c r="R246" s="7">
        <f t="shared" si="40"/>
        <v>0.3</v>
      </c>
      <c r="S246" s="63">
        <f t="shared" si="41"/>
        <v>5.4518394470200002</v>
      </c>
      <c r="T246" s="7">
        <f t="shared" si="42"/>
        <v>0.3</v>
      </c>
      <c r="U246" s="7">
        <f t="shared" si="43"/>
        <v>20</v>
      </c>
      <c r="V246" s="18" t="str">
        <f t="shared" si="37"/>
        <v>15N38-271</v>
      </c>
      <c r="W246" s="4"/>
      <c r="X246" s="8">
        <v>242</v>
      </c>
      <c r="Y246" s="9" t="s">
        <v>271</v>
      </c>
      <c r="Z246" s="9" t="s">
        <v>272</v>
      </c>
      <c r="AA246" s="10">
        <v>1.244227499</v>
      </c>
      <c r="AB246" s="10">
        <v>78.066000000000003</v>
      </c>
      <c r="AC246" s="10">
        <v>3.7</v>
      </c>
      <c r="AD246" s="10">
        <v>50</v>
      </c>
      <c r="AE246" s="10">
        <v>0.3</v>
      </c>
      <c r="AF246" s="10">
        <v>5.5</v>
      </c>
      <c r="AG246" s="10">
        <v>0.3</v>
      </c>
      <c r="AH246" s="10">
        <v>20</v>
      </c>
      <c r="AI246" s="10">
        <v>26</v>
      </c>
      <c r="AJ246" s="10">
        <v>83</v>
      </c>
      <c r="AK246" s="10">
        <v>24</v>
      </c>
      <c r="AL246" s="10">
        <v>25</v>
      </c>
      <c r="AM246" s="11" t="s">
        <v>329</v>
      </c>
      <c r="AN246" s="21">
        <f t="shared" si="45"/>
        <v>24</v>
      </c>
      <c r="AO246" s="21">
        <f t="shared" si="44"/>
        <v>25</v>
      </c>
      <c r="AQ246" s="14">
        <v>229</v>
      </c>
    </row>
    <row r="247" spans="1:43" ht="12" customHeight="1" x14ac:dyDescent="0.25">
      <c r="A247" s="14" t="s">
        <v>102</v>
      </c>
      <c r="B247" s="14">
        <v>271</v>
      </c>
      <c r="C247" s="14" t="s">
        <v>199</v>
      </c>
      <c r="D247" s="14" t="s">
        <v>51</v>
      </c>
      <c r="E247" s="14" t="s">
        <v>52</v>
      </c>
      <c r="F247" s="58">
        <v>252.58618732100001</v>
      </c>
      <c r="G247" s="13">
        <v>2.76330879533</v>
      </c>
      <c r="H247" s="13">
        <v>5.3632040023799998</v>
      </c>
      <c r="I247" s="58">
        <v>72.426406860399993</v>
      </c>
      <c r="J247" s="2"/>
      <c r="K247" s="7" t="s">
        <v>199</v>
      </c>
      <c r="L247" s="7" t="str">
        <f t="shared" si="35"/>
        <v>N</v>
      </c>
      <c r="M247" s="7" t="s">
        <v>216</v>
      </c>
      <c r="N247" s="7">
        <f t="shared" si="38"/>
        <v>2.76330879533</v>
      </c>
      <c r="O247" s="15">
        <f t="shared" si="39"/>
        <v>140</v>
      </c>
      <c r="P247" s="7">
        <f t="shared" si="36"/>
        <v>3.7</v>
      </c>
      <c r="Q247" s="7">
        <v>50</v>
      </c>
      <c r="R247" s="7">
        <f t="shared" si="40"/>
        <v>7.4</v>
      </c>
      <c r="S247" s="63">
        <f t="shared" si="41"/>
        <v>5.3632040023799998</v>
      </c>
      <c r="T247" s="7">
        <f t="shared" si="42"/>
        <v>65.026406860399987</v>
      </c>
      <c r="U247" s="7">
        <f t="shared" si="43"/>
        <v>20</v>
      </c>
      <c r="V247" s="18" t="str">
        <f t="shared" si="37"/>
        <v>15N38-271</v>
      </c>
      <c r="W247" s="4"/>
      <c r="X247" s="8">
        <v>243</v>
      </c>
      <c r="Y247" s="9" t="s">
        <v>271</v>
      </c>
      <c r="Z247" s="9" t="s">
        <v>272</v>
      </c>
      <c r="AA247" s="10">
        <v>2.7633087949999999</v>
      </c>
      <c r="AB247" s="10">
        <v>140</v>
      </c>
      <c r="AC247" s="10">
        <v>3.7</v>
      </c>
      <c r="AD247" s="10">
        <v>50</v>
      </c>
      <c r="AE247" s="10">
        <v>7.4</v>
      </c>
      <c r="AF247" s="10">
        <v>5.4</v>
      </c>
      <c r="AG247" s="10">
        <v>65.026406859999994</v>
      </c>
      <c r="AH247" s="10">
        <v>20</v>
      </c>
      <c r="AI247" s="10">
        <v>2</v>
      </c>
      <c r="AJ247" s="10">
        <v>4</v>
      </c>
      <c r="AK247" s="10">
        <v>306</v>
      </c>
      <c r="AL247" s="10">
        <v>17</v>
      </c>
      <c r="AM247" s="11" t="s">
        <v>329</v>
      </c>
      <c r="AN247" s="21">
        <f t="shared" si="45"/>
        <v>552.08123800161434</v>
      </c>
      <c r="AO247" s="21">
        <f t="shared" si="44"/>
        <v>30.671179888978571</v>
      </c>
      <c r="AQ247" s="14">
        <v>211</v>
      </c>
    </row>
    <row r="248" spans="1:43" ht="12" customHeight="1" x14ac:dyDescent="0.25">
      <c r="A248" s="14" t="s">
        <v>102</v>
      </c>
      <c r="B248" s="14">
        <v>271</v>
      </c>
      <c r="C248" s="14" t="s">
        <v>199</v>
      </c>
      <c r="D248" s="14" t="s">
        <v>51</v>
      </c>
      <c r="E248" s="14" t="s">
        <v>52</v>
      </c>
      <c r="F248" s="58">
        <v>223.56381254600001</v>
      </c>
      <c r="G248" s="13">
        <v>2.4688840233799998</v>
      </c>
      <c r="H248" s="13">
        <v>2.1329708099400002</v>
      </c>
      <c r="I248" s="58">
        <v>0</v>
      </c>
      <c r="J248" s="2"/>
      <c r="K248" s="7" t="s">
        <v>199</v>
      </c>
      <c r="L248" s="7" t="str">
        <f t="shared" si="35"/>
        <v>N</v>
      </c>
      <c r="M248" s="7" t="s">
        <v>216</v>
      </c>
      <c r="N248" s="7">
        <f t="shared" si="38"/>
        <v>2.4688840233799998</v>
      </c>
      <c r="O248" s="15">
        <f t="shared" si="39"/>
        <v>140</v>
      </c>
      <c r="P248" s="7">
        <f t="shared" si="36"/>
        <v>3.7</v>
      </c>
      <c r="Q248" s="7">
        <v>50</v>
      </c>
      <c r="R248" s="7">
        <f t="shared" si="40"/>
        <v>0.3</v>
      </c>
      <c r="S248" s="63">
        <f t="shared" si="41"/>
        <v>2.1329708099400002</v>
      </c>
      <c r="T248" s="7">
        <f t="shared" si="42"/>
        <v>0.3</v>
      </c>
      <c r="U248" s="7">
        <f t="shared" si="43"/>
        <v>20</v>
      </c>
      <c r="V248" s="18" t="str">
        <f t="shared" si="37"/>
        <v>15N38-271</v>
      </c>
      <c r="W248" s="4"/>
      <c r="X248" s="8">
        <v>244</v>
      </c>
      <c r="Y248" s="9" t="s">
        <v>271</v>
      </c>
      <c r="Z248" s="9" t="s">
        <v>272</v>
      </c>
      <c r="AA248" s="10">
        <v>2.4688840230000002</v>
      </c>
      <c r="AB248" s="10">
        <v>140</v>
      </c>
      <c r="AC248" s="10">
        <v>3.7</v>
      </c>
      <c r="AD248" s="10">
        <v>50</v>
      </c>
      <c r="AE248" s="10">
        <v>0.3</v>
      </c>
      <c r="AF248" s="10">
        <v>2.1</v>
      </c>
      <c r="AG248" s="10">
        <v>0.3</v>
      </c>
      <c r="AH248" s="10">
        <v>20</v>
      </c>
      <c r="AI248" s="10">
        <v>25</v>
      </c>
      <c r="AJ248" s="10">
        <v>89</v>
      </c>
      <c r="AK248" s="10">
        <v>99</v>
      </c>
      <c r="AL248" s="10">
        <v>97</v>
      </c>
      <c r="AM248" s="11" t="s">
        <v>329</v>
      </c>
      <c r="AN248" s="21">
        <f t="shared" si="45"/>
        <v>158.09155315752858</v>
      </c>
      <c r="AO248" s="21">
        <f t="shared" si="44"/>
        <v>154.89778440687144</v>
      </c>
      <c r="AQ248" s="14">
        <v>230</v>
      </c>
    </row>
    <row r="249" spans="1:43" ht="12" customHeight="1" x14ac:dyDescent="0.25">
      <c r="A249" s="14" t="s">
        <v>102</v>
      </c>
      <c r="B249" s="14">
        <v>270</v>
      </c>
      <c r="C249" s="14" t="s">
        <v>199</v>
      </c>
      <c r="D249" s="14" t="s">
        <v>54</v>
      </c>
      <c r="E249" s="14" t="s">
        <v>52</v>
      </c>
      <c r="F249" s="58">
        <v>37.0613461628</v>
      </c>
      <c r="G249" s="13">
        <v>0.39623652458199998</v>
      </c>
      <c r="H249" s="13">
        <v>3.28507637978</v>
      </c>
      <c r="I249" s="58">
        <v>0</v>
      </c>
      <c r="J249" s="2"/>
      <c r="K249" s="7" t="s">
        <v>199</v>
      </c>
      <c r="L249" s="7" t="str">
        <f t="shared" si="35"/>
        <v>N</v>
      </c>
      <c r="M249" s="7" t="s">
        <v>216</v>
      </c>
      <c r="N249" s="7">
        <f t="shared" si="38"/>
        <v>0.39623652458199998</v>
      </c>
      <c r="O249" s="15">
        <f t="shared" si="39"/>
        <v>37.0613461628</v>
      </c>
      <c r="P249" s="7">
        <f t="shared" si="36"/>
        <v>5.5</v>
      </c>
      <c r="Q249" s="7">
        <v>50</v>
      </c>
      <c r="R249" s="7">
        <f t="shared" si="40"/>
        <v>0.3</v>
      </c>
      <c r="S249" s="63">
        <f t="shared" si="41"/>
        <v>3.28507637978</v>
      </c>
      <c r="T249" s="7">
        <f t="shared" si="42"/>
        <v>0.3</v>
      </c>
      <c r="U249" s="7">
        <f t="shared" si="43"/>
        <v>20</v>
      </c>
      <c r="V249" s="18" t="str">
        <f t="shared" si="37"/>
        <v>15N38-270</v>
      </c>
      <c r="W249" s="4"/>
      <c r="X249" s="8">
        <v>245</v>
      </c>
      <c r="Y249" s="9" t="s">
        <v>271</v>
      </c>
      <c r="Z249" s="9" t="s">
        <v>272</v>
      </c>
      <c r="AA249" s="10">
        <v>0.39623652500000001</v>
      </c>
      <c r="AB249" s="10">
        <v>37.061</v>
      </c>
      <c r="AC249" s="10">
        <v>5.5</v>
      </c>
      <c r="AD249" s="10">
        <v>50</v>
      </c>
      <c r="AE249" s="10">
        <v>0.3</v>
      </c>
      <c r="AF249" s="10">
        <v>3.3</v>
      </c>
      <c r="AG249" s="10">
        <v>0.3</v>
      </c>
      <c r="AH249" s="10">
        <v>20</v>
      </c>
      <c r="AI249" s="10">
        <v>25</v>
      </c>
      <c r="AJ249" s="10">
        <v>74</v>
      </c>
      <c r="AK249" s="10">
        <v>1</v>
      </c>
      <c r="AL249" s="10">
        <v>1</v>
      </c>
      <c r="AM249" s="11" t="s">
        <v>330</v>
      </c>
      <c r="AN249" s="21">
        <f t="shared" si="45"/>
        <v>1</v>
      </c>
      <c r="AO249" s="21">
        <f t="shared" si="44"/>
        <v>1</v>
      </c>
      <c r="AQ249" s="14">
        <v>198</v>
      </c>
    </row>
    <row r="250" spans="1:43" ht="12" customHeight="1" x14ac:dyDescent="0.25">
      <c r="A250" s="14" t="s">
        <v>102</v>
      </c>
      <c r="B250" s="14">
        <v>270</v>
      </c>
      <c r="C250" s="14" t="s">
        <v>199</v>
      </c>
      <c r="D250" s="14" t="s">
        <v>54</v>
      </c>
      <c r="E250" s="14" t="s">
        <v>52</v>
      </c>
      <c r="F250" s="58">
        <v>51.404133480600002</v>
      </c>
      <c r="G250" s="13">
        <v>0.36594401513500002</v>
      </c>
      <c r="H250" s="13">
        <v>3.5087130069699999</v>
      </c>
      <c r="I250" s="58">
        <v>0</v>
      </c>
      <c r="J250" s="2"/>
      <c r="K250" s="7" t="s">
        <v>199</v>
      </c>
      <c r="L250" s="7" t="str">
        <f t="shared" si="35"/>
        <v>N</v>
      </c>
      <c r="M250" s="7" t="s">
        <v>216</v>
      </c>
      <c r="N250" s="7">
        <f t="shared" si="38"/>
        <v>0.36594401513500002</v>
      </c>
      <c r="O250" s="15">
        <f t="shared" si="39"/>
        <v>51.404133480600002</v>
      </c>
      <c r="P250" s="7">
        <f t="shared" si="36"/>
        <v>5.5</v>
      </c>
      <c r="Q250" s="7">
        <v>50</v>
      </c>
      <c r="R250" s="7">
        <f t="shared" si="40"/>
        <v>0.3</v>
      </c>
      <c r="S250" s="63">
        <f t="shared" si="41"/>
        <v>3.5087130069699999</v>
      </c>
      <c r="T250" s="7">
        <f t="shared" si="42"/>
        <v>0.3</v>
      </c>
      <c r="U250" s="7">
        <f t="shared" si="43"/>
        <v>20</v>
      </c>
      <c r="V250" s="18" t="str">
        <f t="shared" si="37"/>
        <v>15N38-270</v>
      </c>
      <c r="W250" s="4"/>
      <c r="X250" s="8">
        <v>246</v>
      </c>
      <c r="Y250" s="9" t="s">
        <v>271</v>
      </c>
      <c r="Z250" s="9" t="s">
        <v>272</v>
      </c>
      <c r="AA250" s="10">
        <v>0.36594401500000001</v>
      </c>
      <c r="AB250" s="10">
        <v>51.404000000000003</v>
      </c>
      <c r="AC250" s="10">
        <v>5.5</v>
      </c>
      <c r="AD250" s="10">
        <v>50</v>
      </c>
      <c r="AE250" s="10">
        <v>0.3</v>
      </c>
      <c r="AF250" s="10">
        <v>3.5</v>
      </c>
      <c r="AG250" s="10">
        <v>0.3</v>
      </c>
      <c r="AH250" s="10">
        <v>20</v>
      </c>
      <c r="AI250" s="10">
        <v>25</v>
      </c>
      <c r="AJ250" s="10">
        <v>78</v>
      </c>
      <c r="AK250" s="10">
        <v>1</v>
      </c>
      <c r="AL250" s="10">
        <v>1</v>
      </c>
      <c r="AM250" s="11" t="s">
        <v>330</v>
      </c>
      <c r="AN250" s="21">
        <f t="shared" si="45"/>
        <v>1</v>
      </c>
      <c r="AO250" s="21">
        <f t="shared" si="44"/>
        <v>1</v>
      </c>
      <c r="AQ250" s="14">
        <v>204</v>
      </c>
    </row>
    <row r="251" spans="1:43" ht="12" customHeight="1" x14ac:dyDescent="0.25">
      <c r="A251" s="14" t="s">
        <v>102</v>
      </c>
      <c r="B251" s="14">
        <v>271</v>
      </c>
      <c r="C251" s="14" t="s">
        <v>199</v>
      </c>
      <c r="D251" s="14" t="s">
        <v>51</v>
      </c>
      <c r="E251" s="14" t="s">
        <v>52</v>
      </c>
      <c r="F251" s="58">
        <v>128.40062574300001</v>
      </c>
      <c r="G251" s="13">
        <v>13.580921571899999</v>
      </c>
      <c r="H251" s="13">
        <v>30.555126190199999</v>
      </c>
      <c r="I251" s="58">
        <v>114.14213562</v>
      </c>
      <c r="J251" s="2"/>
      <c r="K251" s="7" t="s">
        <v>199</v>
      </c>
      <c r="L251" s="7" t="str">
        <f t="shared" si="35"/>
        <v>N</v>
      </c>
      <c r="M251" s="7" t="s">
        <v>216</v>
      </c>
      <c r="N251" s="7">
        <f t="shared" si="38"/>
        <v>13.580921571899999</v>
      </c>
      <c r="O251" s="15">
        <f t="shared" si="39"/>
        <v>128.40062574300001</v>
      </c>
      <c r="P251" s="7">
        <f t="shared" si="36"/>
        <v>3.7</v>
      </c>
      <c r="Q251" s="7">
        <v>50</v>
      </c>
      <c r="R251" s="7">
        <f t="shared" si="40"/>
        <v>7.4</v>
      </c>
      <c r="S251" s="63">
        <f t="shared" si="41"/>
        <v>30.555126190199999</v>
      </c>
      <c r="T251" s="7">
        <f t="shared" si="42"/>
        <v>106.74213562</v>
      </c>
      <c r="U251" s="7">
        <f t="shared" si="43"/>
        <v>20</v>
      </c>
      <c r="V251" s="18" t="str">
        <f t="shared" si="37"/>
        <v>15N38-271</v>
      </c>
      <c r="W251" s="4"/>
      <c r="X251" s="8">
        <v>247</v>
      </c>
      <c r="Y251" s="9" t="s">
        <v>271</v>
      </c>
      <c r="Z251" s="9" t="s">
        <v>272</v>
      </c>
      <c r="AA251" s="10">
        <v>13.580921569999999</v>
      </c>
      <c r="AB251" s="10">
        <v>128.40100000000001</v>
      </c>
      <c r="AC251" s="10">
        <v>3.7</v>
      </c>
      <c r="AD251" s="10">
        <v>50</v>
      </c>
      <c r="AE251" s="10">
        <v>7.4</v>
      </c>
      <c r="AF251" s="10">
        <v>30.6</v>
      </c>
      <c r="AG251" s="10">
        <v>106.7421356</v>
      </c>
      <c r="AH251" s="10">
        <v>20</v>
      </c>
      <c r="AI251" s="10">
        <v>3</v>
      </c>
      <c r="AJ251" s="10">
        <v>1</v>
      </c>
      <c r="AK251" s="12">
        <v>2970</v>
      </c>
      <c r="AL251" s="10">
        <v>130</v>
      </c>
      <c r="AM251" s="11" t="s">
        <v>329</v>
      </c>
      <c r="AN251" s="21">
        <f t="shared" si="45"/>
        <v>2970</v>
      </c>
      <c r="AO251" s="21">
        <f t="shared" si="44"/>
        <v>130</v>
      </c>
      <c r="AQ251" s="14">
        <v>217</v>
      </c>
    </row>
    <row r="252" spans="1:43" ht="12" customHeight="1" x14ac:dyDescent="0.25">
      <c r="A252" s="14" t="s">
        <v>102</v>
      </c>
      <c r="B252" s="14">
        <v>271</v>
      </c>
      <c r="C252" s="14" t="s">
        <v>199</v>
      </c>
      <c r="D252" s="14" t="s">
        <v>51</v>
      </c>
      <c r="E252" s="14" t="s">
        <v>52</v>
      </c>
      <c r="F252" s="58">
        <v>74.290697010900004</v>
      </c>
      <c r="G252" s="13">
        <v>0.29461571745100001</v>
      </c>
      <c r="H252" s="13">
        <v>7.4006457328800002</v>
      </c>
      <c r="I252" s="58">
        <v>52.4264068604</v>
      </c>
      <c r="J252" s="2"/>
      <c r="K252" s="7" t="s">
        <v>199</v>
      </c>
      <c r="L252" s="7" t="str">
        <f t="shared" si="35"/>
        <v>N</v>
      </c>
      <c r="M252" s="7" t="s">
        <v>216</v>
      </c>
      <c r="N252" s="7">
        <f t="shared" si="38"/>
        <v>0.3</v>
      </c>
      <c r="O252" s="15">
        <f t="shared" si="39"/>
        <v>74.290697010900004</v>
      </c>
      <c r="P252" s="7">
        <f t="shared" si="36"/>
        <v>3.7</v>
      </c>
      <c r="Q252" s="7">
        <v>50</v>
      </c>
      <c r="R252" s="7">
        <f t="shared" si="40"/>
        <v>7.4</v>
      </c>
      <c r="S252" s="63">
        <f t="shared" si="41"/>
        <v>7.4006457328800002</v>
      </c>
      <c r="T252" s="7">
        <f t="shared" si="42"/>
        <v>45.026406860400002</v>
      </c>
      <c r="U252" s="7">
        <f t="shared" si="43"/>
        <v>20</v>
      </c>
      <c r="V252" s="18" t="str">
        <f t="shared" si="37"/>
        <v>15N38-271</v>
      </c>
      <c r="W252" s="4"/>
      <c r="X252" s="8">
        <v>248</v>
      </c>
      <c r="Y252" s="9" t="s">
        <v>271</v>
      </c>
      <c r="Z252" s="9" t="s">
        <v>272</v>
      </c>
      <c r="AA252" s="10">
        <v>0.3</v>
      </c>
      <c r="AB252" s="10">
        <v>74.290999999999997</v>
      </c>
      <c r="AC252" s="10">
        <v>3.7</v>
      </c>
      <c r="AD252" s="10">
        <v>50</v>
      </c>
      <c r="AE252" s="10">
        <v>7.4</v>
      </c>
      <c r="AF252" s="10">
        <v>7.4</v>
      </c>
      <c r="AG252" s="10">
        <v>45.026406860000002</v>
      </c>
      <c r="AH252" s="10">
        <v>20</v>
      </c>
      <c r="AI252" s="10">
        <v>2</v>
      </c>
      <c r="AJ252" s="10">
        <v>2</v>
      </c>
      <c r="AK252" s="10">
        <v>16</v>
      </c>
      <c r="AL252" s="10">
        <v>4</v>
      </c>
      <c r="AM252" s="11" t="s">
        <v>329</v>
      </c>
      <c r="AN252" s="21">
        <f t="shared" si="45"/>
        <v>16</v>
      </c>
      <c r="AO252" s="21">
        <f t="shared" si="44"/>
        <v>4</v>
      </c>
      <c r="AQ252" s="14">
        <v>234</v>
      </c>
    </row>
    <row r="253" spans="1:43" ht="12" customHeight="1" x14ac:dyDescent="0.25">
      <c r="A253" s="14" t="s">
        <v>102</v>
      </c>
      <c r="B253" s="14">
        <v>271</v>
      </c>
      <c r="C253" s="14" t="s">
        <v>199</v>
      </c>
      <c r="D253" s="14" t="s">
        <v>51</v>
      </c>
      <c r="E253" s="14" t="s">
        <v>52</v>
      </c>
      <c r="F253" s="58">
        <v>60.981018754600001</v>
      </c>
      <c r="G253" s="13">
        <v>0.24161431377699999</v>
      </c>
      <c r="H253" s="13">
        <v>0.63771265745200001</v>
      </c>
      <c r="I253" s="58">
        <v>0</v>
      </c>
      <c r="J253" s="2"/>
      <c r="K253" s="7" t="s">
        <v>199</v>
      </c>
      <c r="L253" s="7" t="str">
        <f t="shared" si="35"/>
        <v>N</v>
      </c>
      <c r="M253" s="7" t="s">
        <v>216</v>
      </c>
      <c r="N253" s="7">
        <f t="shared" si="38"/>
        <v>0.3</v>
      </c>
      <c r="O253" s="15">
        <f t="shared" si="39"/>
        <v>60.981018754600001</v>
      </c>
      <c r="P253" s="7">
        <f t="shared" si="36"/>
        <v>3.7</v>
      </c>
      <c r="Q253" s="7">
        <v>50</v>
      </c>
      <c r="R253" s="7">
        <f t="shared" si="40"/>
        <v>0.3</v>
      </c>
      <c r="S253" s="63">
        <f t="shared" si="41"/>
        <v>0.63771265745200001</v>
      </c>
      <c r="T253" s="7">
        <f t="shared" si="42"/>
        <v>0.3</v>
      </c>
      <c r="U253" s="7">
        <f t="shared" si="43"/>
        <v>20</v>
      </c>
      <c r="V253" s="18" t="str">
        <f t="shared" si="37"/>
        <v>15N38-271</v>
      </c>
      <c r="W253" s="4"/>
      <c r="X253" s="8">
        <v>249</v>
      </c>
      <c r="Y253" s="9" t="s">
        <v>271</v>
      </c>
      <c r="Z253" s="9" t="s">
        <v>272</v>
      </c>
      <c r="AA253" s="10">
        <v>0.3</v>
      </c>
      <c r="AB253" s="10">
        <v>60.981000000000002</v>
      </c>
      <c r="AC253" s="10">
        <v>3.7</v>
      </c>
      <c r="AD253" s="10">
        <v>50</v>
      </c>
      <c r="AE253" s="10">
        <v>0.3</v>
      </c>
      <c r="AF253" s="10">
        <v>0.6</v>
      </c>
      <c r="AG253" s="10">
        <v>0.3</v>
      </c>
      <c r="AH253" s="10">
        <v>20</v>
      </c>
      <c r="AI253" s="10">
        <v>25</v>
      </c>
      <c r="AJ253" s="10">
        <v>80</v>
      </c>
      <c r="AK253" s="10">
        <v>1</v>
      </c>
      <c r="AL253" s="10">
        <v>1</v>
      </c>
      <c r="AM253" s="11" t="s">
        <v>329</v>
      </c>
      <c r="AN253" s="21">
        <f t="shared" si="45"/>
        <v>1</v>
      </c>
      <c r="AO253" s="21">
        <f t="shared" si="44"/>
        <v>1</v>
      </c>
      <c r="AQ253" s="14">
        <v>225</v>
      </c>
    </row>
    <row r="254" spans="1:43" ht="12" customHeight="1" x14ac:dyDescent="0.25">
      <c r="A254" s="14" t="s">
        <v>102</v>
      </c>
      <c r="B254" s="14">
        <v>270</v>
      </c>
      <c r="C254" s="14" t="s">
        <v>199</v>
      </c>
      <c r="D254" s="14" t="s">
        <v>54</v>
      </c>
      <c r="E254" s="14" t="s">
        <v>52</v>
      </c>
      <c r="F254" s="58">
        <v>62.858392312500001</v>
      </c>
      <c r="G254" s="13">
        <v>9.9235643333199994E-2</v>
      </c>
      <c r="H254" s="13">
        <v>3.7835459709200001</v>
      </c>
      <c r="I254" s="58">
        <v>34.142135620099999</v>
      </c>
      <c r="J254" s="2"/>
      <c r="K254" s="7" t="s">
        <v>199</v>
      </c>
      <c r="L254" s="7" t="str">
        <f t="shared" si="35"/>
        <v>N</v>
      </c>
      <c r="M254" s="7" t="s">
        <v>216</v>
      </c>
      <c r="N254" s="7">
        <f t="shared" si="38"/>
        <v>0.3</v>
      </c>
      <c r="O254" s="15">
        <f t="shared" si="39"/>
        <v>62.858392312500001</v>
      </c>
      <c r="P254" s="7">
        <f t="shared" si="36"/>
        <v>5.5</v>
      </c>
      <c r="Q254" s="7">
        <v>50</v>
      </c>
      <c r="R254" s="7">
        <f t="shared" si="40"/>
        <v>11</v>
      </c>
      <c r="S254" s="63">
        <f t="shared" si="41"/>
        <v>3.7835459709200001</v>
      </c>
      <c r="T254" s="7">
        <f t="shared" si="42"/>
        <v>23.142135620099999</v>
      </c>
      <c r="U254" s="7">
        <f t="shared" si="43"/>
        <v>20</v>
      </c>
      <c r="V254" s="18" t="str">
        <f t="shared" si="37"/>
        <v>15N38-270</v>
      </c>
      <c r="W254" s="4"/>
      <c r="X254" s="8">
        <v>250</v>
      </c>
      <c r="Y254" s="9" t="s">
        <v>271</v>
      </c>
      <c r="Z254" s="9" t="s">
        <v>272</v>
      </c>
      <c r="AA254" s="10">
        <v>0.3</v>
      </c>
      <c r="AB254" s="10">
        <v>62.857999999999997</v>
      </c>
      <c r="AC254" s="10">
        <v>5.5</v>
      </c>
      <c r="AD254" s="10">
        <v>50</v>
      </c>
      <c r="AE254" s="10">
        <v>11</v>
      </c>
      <c r="AF254" s="10">
        <v>3.8</v>
      </c>
      <c r="AG254" s="10">
        <v>23.142135620000001</v>
      </c>
      <c r="AH254" s="10">
        <v>20</v>
      </c>
      <c r="AI254" s="10">
        <v>3</v>
      </c>
      <c r="AJ254" s="10">
        <v>5</v>
      </c>
      <c r="AK254" s="10">
        <v>38</v>
      </c>
      <c r="AL254" s="10">
        <v>12</v>
      </c>
      <c r="AM254" s="11" t="s">
        <v>330</v>
      </c>
      <c r="AN254" s="21">
        <f t="shared" si="45"/>
        <v>38</v>
      </c>
      <c r="AO254" s="21">
        <f t="shared" si="44"/>
        <v>12</v>
      </c>
      <c r="AQ254" s="14">
        <v>202</v>
      </c>
    </row>
    <row r="255" spans="1:43" ht="12" customHeight="1" x14ac:dyDescent="0.25">
      <c r="A255" s="14" t="s">
        <v>102</v>
      </c>
      <c r="B255" s="14">
        <v>271</v>
      </c>
      <c r="C255" s="14" t="s">
        <v>199</v>
      </c>
      <c r="D255" s="14" t="s">
        <v>51</v>
      </c>
      <c r="E255" s="14" t="s">
        <v>52</v>
      </c>
      <c r="F255" s="58">
        <v>244.62198794299999</v>
      </c>
      <c r="G255" s="13">
        <v>3.4428618378700002</v>
      </c>
      <c r="H255" s="13">
        <v>4.0929722785899996</v>
      </c>
      <c r="I255" s="58">
        <v>52.4264068604</v>
      </c>
      <c r="J255" s="2"/>
      <c r="K255" s="7" t="s">
        <v>199</v>
      </c>
      <c r="L255" s="7" t="str">
        <f t="shared" si="35"/>
        <v>N</v>
      </c>
      <c r="M255" s="7" t="s">
        <v>216</v>
      </c>
      <c r="N255" s="7">
        <f t="shared" si="38"/>
        <v>3.4428618378700002</v>
      </c>
      <c r="O255" s="15">
        <f t="shared" si="39"/>
        <v>140</v>
      </c>
      <c r="P255" s="7">
        <f t="shared" si="36"/>
        <v>3.7</v>
      </c>
      <c r="Q255" s="7">
        <v>50</v>
      </c>
      <c r="R255" s="7">
        <f t="shared" si="40"/>
        <v>7.4</v>
      </c>
      <c r="S255" s="63">
        <f t="shared" si="41"/>
        <v>4.0929722785899996</v>
      </c>
      <c r="T255" s="7">
        <f t="shared" si="42"/>
        <v>45.026406860400002</v>
      </c>
      <c r="U255" s="7">
        <f t="shared" si="43"/>
        <v>20</v>
      </c>
      <c r="V255" s="18" t="str">
        <f t="shared" si="37"/>
        <v>15N38-271</v>
      </c>
      <c r="W255" s="4"/>
      <c r="X255" s="8">
        <v>251</v>
      </c>
      <c r="Y255" s="9" t="s">
        <v>271</v>
      </c>
      <c r="Z255" s="9" t="s">
        <v>272</v>
      </c>
      <c r="AA255" s="10">
        <v>3.4428618379999998</v>
      </c>
      <c r="AB255" s="10">
        <v>140</v>
      </c>
      <c r="AC255" s="10">
        <v>3.7</v>
      </c>
      <c r="AD255" s="10">
        <v>50</v>
      </c>
      <c r="AE255" s="10">
        <v>7.4</v>
      </c>
      <c r="AF255" s="10">
        <v>4.0999999999999996</v>
      </c>
      <c r="AG255" s="10">
        <v>45.026406860000002</v>
      </c>
      <c r="AH255" s="10">
        <v>20</v>
      </c>
      <c r="AI255" s="10">
        <v>3</v>
      </c>
      <c r="AJ255" s="10">
        <v>7</v>
      </c>
      <c r="AK255" s="10">
        <v>307</v>
      </c>
      <c r="AL255" s="10">
        <v>28</v>
      </c>
      <c r="AM255" s="11" t="s">
        <v>329</v>
      </c>
      <c r="AN255" s="21">
        <f t="shared" si="45"/>
        <v>536.42107356072142</v>
      </c>
      <c r="AO255" s="21">
        <f t="shared" si="44"/>
        <v>48.924397588600002</v>
      </c>
      <c r="AQ255" s="14">
        <v>228</v>
      </c>
    </row>
    <row r="256" spans="1:43" ht="12" customHeight="1" x14ac:dyDescent="0.25">
      <c r="A256" s="14" t="s">
        <v>102</v>
      </c>
      <c r="B256" s="14">
        <v>270</v>
      </c>
      <c r="C256" s="14" t="s">
        <v>199</v>
      </c>
      <c r="D256" s="14" t="s">
        <v>54</v>
      </c>
      <c r="E256" s="14" t="s">
        <v>52</v>
      </c>
      <c r="F256" s="58">
        <v>141.16604512999999</v>
      </c>
      <c r="G256" s="13">
        <v>1.4709032955300001</v>
      </c>
      <c r="H256" s="13">
        <v>2.1906652450599999</v>
      </c>
      <c r="I256" s="58">
        <v>14.142135620099999</v>
      </c>
      <c r="J256" s="2"/>
      <c r="K256" s="7" t="s">
        <v>199</v>
      </c>
      <c r="L256" s="7" t="str">
        <f t="shared" si="35"/>
        <v>N</v>
      </c>
      <c r="M256" s="7" t="s">
        <v>216</v>
      </c>
      <c r="N256" s="7">
        <f t="shared" si="38"/>
        <v>1.4709032955300001</v>
      </c>
      <c r="O256" s="15">
        <f t="shared" si="39"/>
        <v>140</v>
      </c>
      <c r="P256" s="7">
        <f t="shared" si="36"/>
        <v>5.5</v>
      </c>
      <c r="Q256" s="7">
        <v>50</v>
      </c>
      <c r="R256" s="7">
        <f t="shared" si="40"/>
        <v>11</v>
      </c>
      <c r="S256" s="63">
        <f t="shared" si="41"/>
        <v>2.1906652450599999</v>
      </c>
      <c r="T256" s="7">
        <f t="shared" si="42"/>
        <v>3.1421356200999995</v>
      </c>
      <c r="U256" s="7">
        <f t="shared" si="43"/>
        <v>20</v>
      </c>
      <c r="V256" s="18" t="str">
        <f t="shared" si="37"/>
        <v>15N38-270</v>
      </c>
      <c r="W256" s="4"/>
      <c r="X256" s="8">
        <v>252</v>
      </c>
      <c r="Y256" s="9" t="s">
        <v>271</v>
      </c>
      <c r="Z256" s="9" t="s">
        <v>272</v>
      </c>
      <c r="AA256" s="10">
        <v>1.4709032959999999</v>
      </c>
      <c r="AB256" s="10">
        <v>140</v>
      </c>
      <c r="AC256" s="10">
        <v>5.5</v>
      </c>
      <c r="AD256" s="10">
        <v>50</v>
      </c>
      <c r="AE256" s="10">
        <v>11</v>
      </c>
      <c r="AF256" s="10">
        <v>2.2000000000000002</v>
      </c>
      <c r="AG256" s="10">
        <v>3.1421356199999999</v>
      </c>
      <c r="AH256" s="10">
        <v>20</v>
      </c>
      <c r="AI256" s="10">
        <v>17</v>
      </c>
      <c r="AJ256" s="10">
        <v>47</v>
      </c>
      <c r="AK256" s="10">
        <v>54</v>
      </c>
      <c r="AL256" s="10">
        <v>146</v>
      </c>
      <c r="AM256" s="11" t="s">
        <v>330</v>
      </c>
      <c r="AN256" s="21">
        <f t="shared" si="45"/>
        <v>54.449760264428569</v>
      </c>
      <c r="AO256" s="21">
        <f t="shared" si="44"/>
        <v>147.21601849271428</v>
      </c>
      <c r="AQ256" s="14">
        <v>200</v>
      </c>
    </row>
    <row r="257" spans="1:43" ht="12" customHeight="1" x14ac:dyDescent="0.25">
      <c r="A257" s="14" t="s">
        <v>102</v>
      </c>
      <c r="B257" s="14">
        <v>271</v>
      </c>
      <c r="C257" s="14" t="s">
        <v>199</v>
      </c>
      <c r="D257" s="14" t="s">
        <v>51</v>
      </c>
      <c r="E257" s="14" t="s">
        <v>52</v>
      </c>
      <c r="F257" s="58">
        <v>64.020155735100005</v>
      </c>
      <c r="G257" s="13">
        <v>5.14898266362</v>
      </c>
      <c r="H257" s="13">
        <v>0.63771265745200001</v>
      </c>
      <c r="I257" s="58">
        <v>0</v>
      </c>
      <c r="J257" s="2"/>
      <c r="K257" s="7" t="s">
        <v>199</v>
      </c>
      <c r="L257" s="7" t="str">
        <f t="shared" si="35"/>
        <v>N</v>
      </c>
      <c r="M257" s="7" t="s">
        <v>216</v>
      </c>
      <c r="N257" s="7">
        <f t="shared" si="38"/>
        <v>5.14898266362</v>
      </c>
      <c r="O257" s="15">
        <f t="shared" si="39"/>
        <v>64.020155735100005</v>
      </c>
      <c r="P257" s="7">
        <f t="shared" si="36"/>
        <v>3.7</v>
      </c>
      <c r="Q257" s="7">
        <v>50</v>
      </c>
      <c r="R257" s="7">
        <f t="shared" si="40"/>
        <v>0.3</v>
      </c>
      <c r="S257" s="63">
        <f t="shared" si="41"/>
        <v>0.63771265745200001</v>
      </c>
      <c r="T257" s="7">
        <f t="shared" si="42"/>
        <v>0.3</v>
      </c>
      <c r="U257" s="7">
        <f t="shared" si="43"/>
        <v>20</v>
      </c>
      <c r="V257" s="18" t="str">
        <f t="shared" si="37"/>
        <v>15N38-271</v>
      </c>
      <c r="W257" s="4"/>
      <c r="X257" s="8">
        <v>253</v>
      </c>
      <c r="Y257" s="9" t="s">
        <v>271</v>
      </c>
      <c r="Z257" s="9" t="s">
        <v>272</v>
      </c>
      <c r="AA257" s="10">
        <v>5.148982664</v>
      </c>
      <c r="AB257" s="10">
        <v>64.02</v>
      </c>
      <c r="AC257" s="10">
        <v>3.7</v>
      </c>
      <c r="AD257" s="10">
        <v>50</v>
      </c>
      <c r="AE257" s="10">
        <v>0.3</v>
      </c>
      <c r="AF257" s="10">
        <v>0.6</v>
      </c>
      <c r="AG257" s="10">
        <v>0.3</v>
      </c>
      <c r="AH257" s="10">
        <v>20</v>
      </c>
      <c r="AI257" s="10">
        <v>28</v>
      </c>
      <c r="AJ257" s="10">
        <v>83</v>
      </c>
      <c r="AK257" s="10">
        <v>127</v>
      </c>
      <c r="AL257" s="10">
        <v>113</v>
      </c>
      <c r="AM257" s="11" t="s">
        <v>329</v>
      </c>
      <c r="AN257" s="21">
        <f t="shared" si="45"/>
        <v>127</v>
      </c>
      <c r="AO257" s="21">
        <f t="shared" si="44"/>
        <v>113</v>
      </c>
      <c r="AQ257" s="14">
        <v>224</v>
      </c>
    </row>
    <row r="258" spans="1:43" ht="12" customHeight="1" x14ac:dyDescent="0.25">
      <c r="A258" s="14" t="s">
        <v>102</v>
      </c>
      <c r="B258" s="14">
        <v>271</v>
      </c>
      <c r="C258" s="14" t="s">
        <v>199</v>
      </c>
      <c r="D258" s="14" t="s">
        <v>51</v>
      </c>
      <c r="E258" s="14" t="s">
        <v>52</v>
      </c>
      <c r="F258" s="58">
        <v>274.95042048300002</v>
      </c>
      <c r="G258" s="13">
        <v>11.051353235400001</v>
      </c>
      <c r="H258" s="13">
        <v>12.1520805359</v>
      </c>
      <c r="I258" s="58">
        <v>20</v>
      </c>
      <c r="J258" s="2"/>
      <c r="K258" s="7" t="s">
        <v>199</v>
      </c>
      <c r="L258" s="7" t="str">
        <f t="shared" si="35"/>
        <v>N</v>
      </c>
      <c r="M258" s="7" t="s">
        <v>216</v>
      </c>
      <c r="N258" s="7">
        <f t="shared" si="38"/>
        <v>11.051353235400001</v>
      </c>
      <c r="O258" s="15">
        <f t="shared" si="39"/>
        <v>140</v>
      </c>
      <c r="P258" s="7">
        <f t="shared" si="36"/>
        <v>3.7</v>
      </c>
      <c r="Q258" s="7">
        <v>50</v>
      </c>
      <c r="R258" s="7">
        <f t="shared" si="40"/>
        <v>7.4</v>
      </c>
      <c r="S258" s="63">
        <f t="shared" si="41"/>
        <v>12.1520805359</v>
      </c>
      <c r="T258" s="7">
        <f t="shared" si="42"/>
        <v>12.6</v>
      </c>
      <c r="U258" s="7">
        <f t="shared" si="43"/>
        <v>20</v>
      </c>
      <c r="V258" s="18" t="str">
        <f t="shared" si="37"/>
        <v>15N38-271</v>
      </c>
      <c r="W258" s="4"/>
      <c r="X258" s="8">
        <v>254</v>
      </c>
      <c r="Y258" s="9" t="s">
        <v>271</v>
      </c>
      <c r="Z258" s="9" t="s">
        <v>272</v>
      </c>
      <c r="AA258" s="10">
        <v>11.051353239999999</v>
      </c>
      <c r="AB258" s="10">
        <v>140</v>
      </c>
      <c r="AC258" s="10">
        <v>3.7</v>
      </c>
      <c r="AD258" s="10">
        <v>50</v>
      </c>
      <c r="AE258" s="10">
        <v>7.4</v>
      </c>
      <c r="AF258" s="10">
        <v>12.2</v>
      </c>
      <c r="AG258" s="10">
        <v>12.6</v>
      </c>
      <c r="AH258" s="10">
        <v>20</v>
      </c>
      <c r="AI258" s="10">
        <v>13</v>
      </c>
      <c r="AJ258" s="10">
        <v>32</v>
      </c>
      <c r="AK258" s="12">
        <v>2459</v>
      </c>
      <c r="AL258" s="10">
        <v>524</v>
      </c>
      <c r="AM258" s="11" t="s">
        <v>329</v>
      </c>
      <c r="AN258" s="21">
        <f t="shared" si="45"/>
        <v>4829.3077426264072</v>
      </c>
      <c r="AO258" s="21">
        <f t="shared" si="44"/>
        <v>1029.1001452363714</v>
      </c>
      <c r="AQ258" s="14">
        <v>218</v>
      </c>
    </row>
    <row r="259" spans="1:43" ht="12" customHeight="1" x14ac:dyDescent="0.25">
      <c r="A259" s="14" t="s">
        <v>102</v>
      </c>
      <c r="B259" s="14">
        <v>270</v>
      </c>
      <c r="C259" s="14" t="s">
        <v>199</v>
      </c>
      <c r="D259" s="14" t="s">
        <v>54</v>
      </c>
      <c r="E259" s="14" t="s">
        <v>52</v>
      </c>
      <c r="F259" s="58">
        <v>133.899060824</v>
      </c>
      <c r="G259" s="13">
        <v>0.58957001276599996</v>
      </c>
      <c r="H259" s="13">
        <v>7.4627337455699996</v>
      </c>
      <c r="I259" s="58">
        <v>14.142135620099999</v>
      </c>
      <c r="J259" s="2"/>
      <c r="K259" s="7" t="s">
        <v>199</v>
      </c>
      <c r="L259" s="7" t="str">
        <f t="shared" si="35"/>
        <v>N</v>
      </c>
      <c r="M259" s="7" t="s">
        <v>216</v>
      </c>
      <c r="N259" s="7">
        <f t="shared" si="38"/>
        <v>0.58957001276599996</v>
      </c>
      <c r="O259" s="15">
        <f t="shared" si="39"/>
        <v>133.899060824</v>
      </c>
      <c r="P259" s="7">
        <f t="shared" si="36"/>
        <v>5.5</v>
      </c>
      <c r="Q259" s="7">
        <v>50</v>
      </c>
      <c r="R259" s="7">
        <f t="shared" si="40"/>
        <v>11</v>
      </c>
      <c r="S259" s="63">
        <f t="shared" si="41"/>
        <v>7.4627337455699996</v>
      </c>
      <c r="T259" s="7">
        <f t="shared" si="42"/>
        <v>3.1421356200999995</v>
      </c>
      <c r="U259" s="7">
        <f t="shared" si="43"/>
        <v>20</v>
      </c>
      <c r="V259" s="18" t="str">
        <f t="shared" si="37"/>
        <v>15N38-270</v>
      </c>
      <c r="W259" s="4"/>
      <c r="X259" s="8">
        <v>255</v>
      </c>
      <c r="Y259" s="9" t="s">
        <v>271</v>
      </c>
      <c r="Z259" s="9" t="s">
        <v>272</v>
      </c>
      <c r="AA259" s="10">
        <v>0.589570013</v>
      </c>
      <c r="AB259" s="10">
        <v>133.899</v>
      </c>
      <c r="AC259" s="10">
        <v>5.5</v>
      </c>
      <c r="AD259" s="10">
        <v>50</v>
      </c>
      <c r="AE259" s="10">
        <v>11</v>
      </c>
      <c r="AF259" s="10">
        <v>7.5</v>
      </c>
      <c r="AG259" s="10">
        <v>3.1421356199999999</v>
      </c>
      <c r="AH259" s="10">
        <v>20</v>
      </c>
      <c r="AI259" s="10">
        <v>17</v>
      </c>
      <c r="AJ259" s="10">
        <v>46</v>
      </c>
      <c r="AK259" s="10">
        <v>53</v>
      </c>
      <c r="AL259" s="10">
        <v>216</v>
      </c>
      <c r="AM259" s="11" t="s">
        <v>330</v>
      </c>
      <c r="AN259" s="21">
        <f t="shared" si="45"/>
        <v>53</v>
      </c>
      <c r="AO259" s="21">
        <f t="shared" si="44"/>
        <v>216</v>
      </c>
      <c r="AQ259" s="14">
        <v>205</v>
      </c>
    </row>
    <row r="260" spans="1:43" ht="12" customHeight="1" x14ac:dyDescent="0.25">
      <c r="A260" s="14" t="s">
        <v>102</v>
      </c>
      <c r="B260" s="14">
        <v>271</v>
      </c>
      <c r="C260" s="14" t="s">
        <v>199</v>
      </c>
      <c r="D260" s="14" t="s">
        <v>51</v>
      </c>
      <c r="E260" s="14" t="s">
        <v>52</v>
      </c>
      <c r="F260" s="58">
        <v>362.136901669</v>
      </c>
      <c r="G260" s="13">
        <v>4.6053672804500003</v>
      </c>
      <c r="H260" s="13">
        <v>8.4875164032000008</v>
      </c>
      <c r="I260" s="58">
        <v>74.142135620100007</v>
      </c>
      <c r="J260" s="2"/>
      <c r="K260" s="7" t="s">
        <v>199</v>
      </c>
      <c r="L260" s="7" t="str">
        <f t="shared" si="35"/>
        <v>N</v>
      </c>
      <c r="M260" s="7" t="s">
        <v>216</v>
      </c>
      <c r="N260" s="7">
        <f t="shared" si="38"/>
        <v>4.6053672804500003</v>
      </c>
      <c r="O260" s="15">
        <f t="shared" si="39"/>
        <v>140</v>
      </c>
      <c r="P260" s="7">
        <f t="shared" si="36"/>
        <v>3.7</v>
      </c>
      <c r="Q260" s="7">
        <v>50</v>
      </c>
      <c r="R260" s="7">
        <f t="shared" si="40"/>
        <v>7.4</v>
      </c>
      <c r="S260" s="63">
        <f t="shared" si="41"/>
        <v>8.4875164032000008</v>
      </c>
      <c r="T260" s="7">
        <f t="shared" si="42"/>
        <v>66.742135620100001</v>
      </c>
      <c r="U260" s="7">
        <f t="shared" si="43"/>
        <v>20</v>
      </c>
      <c r="V260" s="18" t="str">
        <f t="shared" si="37"/>
        <v>15N38-271</v>
      </c>
      <c r="W260" s="4"/>
      <c r="X260" s="8">
        <v>256</v>
      </c>
      <c r="Y260" s="9" t="s">
        <v>271</v>
      </c>
      <c r="Z260" s="9" t="s">
        <v>272</v>
      </c>
      <c r="AA260" s="10">
        <v>4.6053672800000003</v>
      </c>
      <c r="AB260" s="10">
        <v>140</v>
      </c>
      <c r="AC260" s="10">
        <v>3.7</v>
      </c>
      <c r="AD260" s="10">
        <v>50</v>
      </c>
      <c r="AE260" s="10">
        <v>7.4</v>
      </c>
      <c r="AF260" s="10">
        <v>8.5</v>
      </c>
      <c r="AG260" s="10">
        <v>66.742135619999999</v>
      </c>
      <c r="AH260" s="10">
        <v>20</v>
      </c>
      <c r="AI260" s="10">
        <v>2</v>
      </c>
      <c r="AJ260" s="10">
        <v>4</v>
      </c>
      <c r="AK260" s="10">
        <v>798</v>
      </c>
      <c r="AL260" s="10">
        <v>38</v>
      </c>
      <c r="AM260" s="11" t="s">
        <v>329</v>
      </c>
      <c r="AN260" s="21">
        <f t="shared" si="45"/>
        <v>2064.1803395133002</v>
      </c>
      <c r="AO260" s="21">
        <f t="shared" si="44"/>
        <v>98.29430188158571</v>
      </c>
      <c r="AQ260" s="14">
        <v>220</v>
      </c>
    </row>
    <row r="261" spans="1:43" ht="12" customHeight="1" x14ac:dyDescent="0.25">
      <c r="A261" s="14" t="s">
        <v>102</v>
      </c>
      <c r="B261" s="14">
        <v>271</v>
      </c>
      <c r="C261" s="14" t="s">
        <v>199</v>
      </c>
      <c r="D261" s="14" t="s">
        <v>51</v>
      </c>
      <c r="E261" s="14" t="s">
        <v>52</v>
      </c>
      <c r="F261" s="58">
        <v>270.49352122800002</v>
      </c>
      <c r="G261" s="13">
        <v>10.064181894200001</v>
      </c>
      <c r="H261" s="13">
        <v>6.3086781501800004</v>
      </c>
      <c r="I261" s="58">
        <v>0</v>
      </c>
      <c r="J261" s="2"/>
      <c r="K261" s="7" t="s">
        <v>199</v>
      </c>
      <c r="L261" s="7" t="str">
        <f t="shared" ref="L261:L325" si="46">IF(E261="AC - Asphalt","P",IF(E261="BST - bituminous surface","P",IF(E261="P - paved","P","N")))</f>
        <v>N</v>
      </c>
      <c r="M261" s="7" t="s">
        <v>216</v>
      </c>
      <c r="N261" s="7">
        <f t="shared" si="38"/>
        <v>10.064181894200001</v>
      </c>
      <c r="O261" s="15">
        <f t="shared" si="39"/>
        <v>140</v>
      </c>
      <c r="P261" s="7">
        <f t="shared" ref="P261:P325" si="47">IF(D261="0 - not maintained",3.7,IF(D261="1 - Basic custodial care (closed)",3.7,IF(D261="2 - High clearance vehicles",3.7,IF(D261="3 - Suitable for passenger cars",5.5,IF(D261="4 - Moderate degree of user comfort",7.3,7.3)))))</f>
        <v>3.7</v>
      </c>
      <c r="Q261" s="7">
        <v>50</v>
      </c>
      <c r="R261" s="7">
        <f t="shared" si="40"/>
        <v>0.3</v>
      </c>
      <c r="S261" s="63">
        <f t="shared" si="41"/>
        <v>6.3086781501800004</v>
      </c>
      <c r="T261" s="7">
        <f t="shared" si="42"/>
        <v>0.3</v>
      </c>
      <c r="U261" s="7">
        <f t="shared" si="43"/>
        <v>20</v>
      </c>
      <c r="V261" s="18" t="str">
        <f t="shared" ref="V261:V325" si="48">A261&amp;"-"&amp;B261</f>
        <v>15N38-271</v>
      </c>
      <c r="W261" s="4"/>
      <c r="X261" s="8">
        <v>257</v>
      </c>
      <c r="Y261" s="9" t="s">
        <v>271</v>
      </c>
      <c r="Z261" s="9" t="s">
        <v>272</v>
      </c>
      <c r="AA261" s="10">
        <v>10.06418189</v>
      </c>
      <c r="AB261" s="10">
        <v>140</v>
      </c>
      <c r="AC261" s="10">
        <v>3.7</v>
      </c>
      <c r="AD261" s="10">
        <v>50</v>
      </c>
      <c r="AE261" s="10">
        <v>0.3</v>
      </c>
      <c r="AF261" s="10">
        <v>6.3</v>
      </c>
      <c r="AG261" s="10">
        <v>0.3</v>
      </c>
      <c r="AH261" s="10">
        <v>20</v>
      </c>
      <c r="AI261" s="10">
        <v>30</v>
      </c>
      <c r="AJ261" s="10">
        <v>91</v>
      </c>
      <c r="AK261" s="12">
        <v>2295</v>
      </c>
      <c r="AL261" s="12">
        <v>2070</v>
      </c>
      <c r="AM261" s="11" t="s">
        <v>329</v>
      </c>
      <c r="AN261" s="21">
        <f t="shared" si="45"/>
        <v>4434.1616515590003</v>
      </c>
      <c r="AO261" s="21">
        <f t="shared" si="44"/>
        <v>3999.439921014</v>
      </c>
      <c r="AQ261" s="14">
        <v>219</v>
      </c>
    </row>
    <row r="262" spans="1:43" ht="12" customHeight="1" x14ac:dyDescent="0.25">
      <c r="A262" s="14" t="s">
        <v>102</v>
      </c>
      <c r="B262" s="14">
        <v>271</v>
      </c>
      <c r="C262" s="14" t="s">
        <v>199</v>
      </c>
      <c r="D262" s="14" t="s">
        <v>51</v>
      </c>
      <c r="E262" s="14" t="s">
        <v>52</v>
      </c>
      <c r="F262" s="58">
        <v>74.403066287499996</v>
      </c>
      <c r="G262" s="13">
        <v>0.441502247678</v>
      </c>
      <c r="H262" s="13">
        <v>7.4006457328800002</v>
      </c>
      <c r="I262" s="58">
        <v>52.4264068604</v>
      </c>
      <c r="J262" s="2"/>
      <c r="K262" s="7" t="s">
        <v>199</v>
      </c>
      <c r="L262" s="7" t="str">
        <f t="shared" si="46"/>
        <v>N</v>
      </c>
      <c r="M262" s="7" t="s">
        <v>216</v>
      </c>
      <c r="N262" s="7">
        <f t="shared" ref="N262:N326" si="49">IF(G262&lt;0.3,0.3,G262)</f>
        <v>0.441502247678</v>
      </c>
      <c r="O262" s="15">
        <f t="shared" ref="O262:O326" si="50">IF(F262&gt;140,140,F262)</f>
        <v>74.403066287499996</v>
      </c>
      <c r="P262" s="7">
        <f t="shared" si="47"/>
        <v>3.7</v>
      </c>
      <c r="Q262" s="7">
        <v>50</v>
      </c>
      <c r="R262" s="7">
        <f t="shared" ref="R262:R326" si="51">IF(I262&lt;0.3,0.3,(IF((I262-0.3)&lt;P262*2,(I262-0.3),P262*2)))</f>
        <v>7.4</v>
      </c>
      <c r="S262" s="63">
        <f t="shared" ref="S262:S326" si="52">H262</f>
        <v>7.4006457328800002</v>
      </c>
      <c r="T262" s="7">
        <f t="shared" ref="T262:T326" si="53">IF((I262-R262)&lt;0.3,0.3,IF(I262&gt;300,300,I262-R262))</f>
        <v>45.026406860400002</v>
      </c>
      <c r="U262" s="7">
        <f t="shared" ref="U262:U326" si="54">IF(L262="g",50,20)</f>
        <v>20</v>
      </c>
      <c r="V262" s="18" t="str">
        <f t="shared" si="48"/>
        <v>15N38-271</v>
      </c>
      <c r="W262" s="4"/>
      <c r="X262" s="8">
        <v>258</v>
      </c>
      <c r="Y262" s="9" t="s">
        <v>271</v>
      </c>
      <c r="Z262" s="9" t="s">
        <v>272</v>
      </c>
      <c r="AA262" s="10">
        <v>0.44150224799999999</v>
      </c>
      <c r="AB262" s="10">
        <v>74.403000000000006</v>
      </c>
      <c r="AC262" s="10">
        <v>3.7</v>
      </c>
      <c r="AD262" s="10">
        <v>50</v>
      </c>
      <c r="AE262" s="10">
        <v>7.4</v>
      </c>
      <c r="AF262" s="10">
        <v>7.4</v>
      </c>
      <c r="AG262" s="10">
        <v>45.026406860000002</v>
      </c>
      <c r="AH262" s="10">
        <v>20</v>
      </c>
      <c r="AI262" s="10">
        <v>2</v>
      </c>
      <c r="AJ262" s="10">
        <v>2</v>
      </c>
      <c r="AK262" s="10">
        <v>16</v>
      </c>
      <c r="AL262" s="10">
        <v>4</v>
      </c>
      <c r="AM262" s="11" t="s">
        <v>329</v>
      </c>
      <c r="AN262" s="21">
        <f t="shared" si="45"/>
        <v>16</v>
      </c>
      <c r="AO262" s="21">
        <f t="shared" ref="AO262:AO326" si="55">F262/O262*AL262</f>
        <v>4</v>
      </c>
      <c r="AQ262" s="14">
        <v>235</v>
      </c>
    </row>
    <row r="263" spans="1:43" ht="12" customHeight="1" x14ac:dyDescent="0.25">
      <c r="A263" s="14" t="s">
        <v>102</v>
      </c>
      <c r="B263" s="14">
        <v>270</v>
      </c>
      <c r="C263" s="14" t="s">
        <v>199</v>
      </c>
      <c r="D263" s="14" t="s">
        <v>54</v>
      </c>
      <c r="E263" s="14" t="s">
        <v>52</v>
      </c>
      <c r="F263" s="58">
        <v>159.08464128400001</v>
      </c>
      <c r="G263" s="13">
        <v>0.61639565710800004</v>
      </c>
      <c r="H263" s="13">
        <v>4.4364285469100002</v>
      </c>
      <c r="I263" s="58">
        <v>14.142135620099999</v>
      </c>
      <c r="J263" s="2"/>
      <c r="K263" s="7" t="s">
        <v>199</v>
      </c>
      <c r="L263" s="7" t="str">
        <f t="shared" si="46"/>
        <v>N</v>
      </c>
      <c r="M263" s="7" t="s">
        <v>216</v>
      </c>
      <c r="N263" s="7">
        <f t="shared" si="49"/>
        <v>0.61639565710800004</v>
      </c>
      <c r="O263" s="15">
        <f t="shared" si="50"/>
        <v>140</v>
      </c>
      <c r="P263" s="7">
        <f t="shared" si="47"/>
        <v>5.5</v>
      </c>
      <c r="Q263" s="7">
        <v>50</v>
      </c>
      <c r="R263" s="7">
        <f t="shared" si="51"/>
        <v>11</v>
      </c>
      <c r="S263" s="63">
        <f t="shared" si="52"/>
        <v>4.4364285469100002</v>
      </c>
      <c r="T263" s="7">
        <f t="shared" si="53"/>
        <v>3.1421356200999995</v>
      </c>
      <c r="U263" s="7">
        <f t="shared" si="54"/>
        <v>20</v>
      </c>
      <c r="V263" s="18" t="str">
        <f t="shared" si="48"/>
        <v>15N38-270</v>
      </c>
      <c r="W263" s="4"/>
      <c r="X263" s="8">
        <v>259</v>
      </c>
      <c r="Y263" s="9" t="s">
        <v>271</v>
      </c>
      <c r="Z263" s="9" t="s">
        <v>272</v>
      </c>
      <c r="AA263" s="10">
        <v>0.61639565699999999</v>
      </c>
      <c r="AB263" s="10">
        <v>140</v>
      </c>
      <c r="AC263" s="10">
        <v>5.5</v>
      </c>
      <c r="AD263" s="10">
        <v>50</v>
      </c>
      <c r="AE263" s="10">
        <v>11</v>
      </c>
      <c r="AF263" s="10">
        <v>4.4000000000000004</v>
      </c>
      <c r="AG263" s="10">
        <v>3.1421356199999999</v>
      </c>
      <c r="AH263" s="10">
        <v>20</v>
      </c>
      <c r="AI263" s="10">
        <v>17</v>
      </c>
      <c r="AJ263" s="10">
        <v>47</v>
      </c>
      <c r="AK263" s="10">
        <v>55</v>
      </c>
      <c r="AL263" s="10">
        <v>202</v>
      </c>
      <c r="AM263" s="11" t="s">
        <v>330</v>
      </c>
      <c r="AN263" s="21">
        <f t="shared" si="45"/>
        <v>62.497537647285718</v>
      </c>
      <c r="AO263" s="21">
        <f t="shared" si="55"/>
        <v>229.53641099548574</v>
      </c>
      <c r="AQ263" s="14">
        <v>206</v>
      </c>
    </row>
    <row r="264" spans="1:43" ht="12" customHeight="1" x14ac:dyDescent="0.25">
      <c r="A264" s="14" t="s">
        <v>102</v>
      </c>
      <c r="B264" s="14">
        <v>271</v>
      </c>
      <c r="C264" s="14" t="s">
        <v>199</v>
      </c>
      <c r="D264" s="14" t="s">
        <v>51</v>
      </c>
      <c r="E264" s="14" t="s">
        <v>52</v>
      </c>
      <c r="F264" s="58">
        <v>107.46081068700001</v>
      </c>
      <c r="G264" s="13">
        <v>2.27974187458</v>
      </c>
      <c r="H264" s="13">
        <v>7.0773792266799997</v>
      </c>
      <c r="I264" s="58">
        <v>0</v>
      </c>
      <c r="J264" s="2"/>
      <c r="K264" s="7" t="s">
        <v>199</v>
      </c>
      <c r="L264" s="7" t="str">
        <f t="shared" si="46"/>
        <v>N</v>
      </c>
      <c r="M264" s="7" t="s">
        <v>216</v>
      </c>
      <c r="N264" s="7">
        <f t="shared" si="49"/>
        <v>2.27974187458</v>
      </c>
      <c r="O264" s="15">
        <f t="shared" si="50"/>
        <v>107.46081068700001</v>
      </c>
      <c r="P264" s="7">
        <f t="shared" si="47"/>
        <v>3.7</v>
      </c>
      <c r="Q264" s="7">
        <v>50</v>
      </c>
      <c r="R264" s="7">
        <f t="shared" si="51"/>
        <v>0.3</v>
      </c>
      <c r="S264" s="63">
        <f t="shared" si="52"/>
        <v>7.0773792266799997</v>
      </c>
      <c r="T264" s="7">
        <f t="shared" si="53"/>
        <v>0.3</v>
      </c>
      <c r="U264" s="7">
        <f t="shared" si="54"/>
        <v>20</v>
      </c>
      <c r="V264" s="18" t="str">
        <f t="shared" si="48"/>
        <v>15N38-271</v>
      </c>
      <c r="W264" s="4"/>
      <c r="X264" s="8">
        <v>260</v>
      </c>
      <c r="Y264" s="9" t="s">
        <v>271</v>
      </c>
      <c r="Z264" s="9" t="s">
        <v>272</v>
      </c>
      <c r="AA264" s="10">
        <v>2.279741875</v>
      </c>
      <c r="AB264" s="10">
        <v>107.461</v>
      </c>
      <c r="AC264" s="10">
        <v>3.7</v>
      </c>
      <c r="AD264" s="10">
        <v>50</v>
      </c>
      <c r="AE264" s="10">
        <v>0.3</v>
      </c>
      <c r="AF264" s="10">
        <v>7.1</v>
      </c>
      <c r="AG264" s="10">
        <v>0.3</v>
      </c>
      <c r="AH264" s="10">
        <v>20</v>
      </c>
      <c r="AI264" s="10">
        <v>26</v>
      </c>
      <c r="AJ264" s="10">
        <v>86</v>
      </c>
      <c r="AK264" s="10">
        <v>67</v>
      </c>
      <c r="AL264" s="10">
        <v>68</v>
      </c>
      <c r="AM264" s="11" t="s">
        <v>329</v>
      </c>
      <c r="AN264" s="21">
        <f t="shared" si="45"/>
        <v>67</v>
      </c>
      <c r="AO264" s="21">
        <f t="shared" si="55"/>
        <v>68</v>
      </c>
      <c r="AQ264" s="14">
        <v>232</v>
      </c>
    </row>
    <row r="265" spans="1:43" ht="12" customHeight="1" x14ac:dyDescent="0.25">
      <c r="A265" s="14" t="s">
        <v>102</v>
      </c>
      <c r="B265" s="14">
        <v>270</v>
      </c>
      <c r="C265" s="14" t="s">
        <v>199</v>
      </c>
      <c r="D265" s="14" t="s">
        <v>54</v>
      </c>
      <c r="E265" s="14" t="s">
        <v>52</v>
      </c>
      <c r="F265" s="58">
        <v>57.907701804699997</v>
      </c>
      <c r="G265" s="13">
        <v>0.218179561716</v>
      </c>
      <c r="H265" s="13">
        <v>2.1375625133499998</v>
      </c>
      <c r="I265" s="58">
        <v>0</v>
      </c>
      <c r="J265" s="2"/>
      <c r="K265" s="7" t="s">
        <v>199</v>
      </c>
      <c r="L265" s="7" t="str">
        <f t="shared" si="46"/>
        <v>N</v>
      </c>
      <c r="M265" s="7" t="s">
        <v>216</v>
      </c>
      <c r="N265" s="7">
        <f t="shared" si="49"/>
        <v>0.3</v>
      </c>
      <c r="O265" s="15">
        <f t="shared" si="50"/>
        <v>57.907701804699997</v>
      </c>
      <c r="P265" s="7">
        <f t="shared" si="47"/>
        <v>5.5</v>
      </c>
      <c r="Q265" s="7">
        <v>50</v>
      </c>
      <c r="R265" s="7">
        <f t="shared" si="51"/>
        <v>0.3</v>
      </c>
      <c r="S265" s="63">
        <f t="shared" si="52"/>
        <v>2.1375625133499998</v>
      </c>
      <c r="T265" s="7">
        <f t="shared" si="53"/>
        <v>0.3</v>
      </c>
      <c r="U265" s="7">
        <f t="shared" si="54"/>
        <v>20</v>
      </c>
      <c r="V265" s="18" t="str">
        <f t="shared" si="48"/>
        <v>15N38-270</v>
      </c>
      <c r="W265" s="4"/>
      <c r="X265" s="8">
        <v>261</v>
      </c>
      <c r="Y265" s="9" t="s">
        <v>271</v>
      </c>
      <c r="Z265" s="9" t="s">
        <v>272</v>
      </c>
      <c r="AA265" s="10">
        <v>0.3</v>
      </c>
      <c r="AB265" s="10">
        <v>57.908000000000001</v>
      </c>
      <c r="AC265" s="10">
        <v>5.5</v>
      </c>
      <c r="AD265" s="10">
        <v>50</v>
      </c>
      <c r="AE265" s="10">
        <v>0.3</v>
      </c>
      <c r="AF265" s="10">
        <v>2.1</v>
      </c>
      <c r="AG265" s="10">
        <v>0.3</v>
      </c>
      <c r="AH265" s="10">
        <v>20</v>
      </c>
      <c r="AI265" s="10">
        <v>25</v>
      </c>
      <c r="AJ265" s="10">
        <v>79</v>
      </c>
      <c r="AK265" s="10">
        <v>1</v>
      </c>
      <c r="AL265" s="10">
        <v>1</v>
      </c>
      <c r="AM265" s="11" t="s">
        <v>330</v>
      </c>
      <c r="AN265" s="21">
        <f t="shared" si="45"/>
        <v>1</v>
      </c>
      <c r="AO265" s="21">
        <f t="shared" si="55"/>
        <v>1</v>
      </c>
      <c r="AQ265" s="14">
        <v>199</v>
      </c>
    </row>
    <row r="266" spans="1:43" ht="12" customHeight="1" x14ac:dyDescent="0.25">
      <c r="A266" s="14" t="s">
        <v>102</v>
      </c>
      <c r="B266" s="14">
        <v>270</v>
      </c>
      <c r="C266" s="14" t="s">
        <v>199</v>
      </c>
      <c r="D266" s="14" t="s">
        <v>54</v>
      </c>
      <c r="E266" s="14" t="s">
        <v>52</v>
      </c>
      <c r="F266" s="58">
        <v>167.62826434499999</v>
      </c>
      <c r="G266" s="13">
        <v>0.84211401073900005</v>
      </c>
      <c r="H266" s="13">
        <v>3.9451286792800002</v>
      </c>
      <c r="I266" s="58">
        <v>0</v>
      </c>
      <c r="J266" s="2"/>
      <c r="K266" s="7" t="s">
        <v>199</v>
      </c>
      <c r="L266" s="7" t="str">
        <f t="shared" si="46"/>
        <v>N</v>
      </c>
      <c r="M266" s="7" t="s">
        <v>216</v>
      </c>
      <c r="N266" s="7">
        <f t="shared" si="49"/>
        <v>0.84211401073900005</v>
      </c>
      <c r="O266" s="15">
        <f t="shared" si="50"/>
        <v>140</v>
      </c>
      <c r="P266" s="7">
        <f t="shared" si="47"/>
        <v>5.5</v>
      </c>
      <c r="Q266" s="7">
        <v>50</v>
      </c>
      <c r="R266" s="7">
        <f t="shared" si="51"/>
        <v>0.3</v>
      </c>
      <c r="S266" s="63">
        <f t="shared" si="52"/>
        <v>3.9451286792800002</v>
      </c>
      <c r="T266" s="7">
        <f t="shared" si="53"/>
        <v>0.3</v>
      </c>
      <c r="U266" s="7">
        <f t="shared" si="54"/>
        <v>20</v>
      </c>
      <c r="V266" s="18" t="str">
        <f t="shared" si="48"/>
        <v>15N38-270</v>
      </c>
      <c r="W266" s="4"/>
      <c r="X266" s="8">
        <v>262</v>
      </c>
      <c r="Y266" s="9" t="s">
        <v>271</v>
      </c>
      <c r="Z266" s="9" t="s">
        <v>272</v>
      </c>
      <c r="AA266" s="10">
        <v>0.84211401100000005</v>
      </c>
      <c r="AB266" s="10">
        <v>140</v>
      </c>
      <c r="AC266" s="10">
        <v>5.5</v>
      </c>
      <c r="AD266" s="10">
        <v>50</v>
      </c>
      <c r="AE266" s="10">
        <v>0.3</v>
      </c>
      <c r="AF266" s="10">
        <v>3.9</v>
      </c>
      <c r="AG266" s="10">
        <v>0.3</v>
      </c>
      <c r="AH266" s="10">
        <v>20</v>
      </c>
      <c r="AI266" s="10">
        <v>24</v>
      </c>
      <c r="AJ266" s="10">
        <v>88</v>
      </c>
      <c r="AK266" s="10">
        <v>55</v>
      </c>
      <c r="AL266" s="10">
        <v>57</v>
      </c>
      <c r="AM266" s="11" t="s">
        <v>330</v>
      </c>
      <c r="AN266" s="21">
        <f t="shared" si="45"/>
        <v>65.853960992678566</v>
      </c>
      <c r="AO266" s="21">
        <f t="shared" si="55"/>
        <v>68.248650483321427</v>
      </c>
      <c r="AQ266" s="14">
        <v>201</v>
      </c>
    </row>
    <row r="267" spans="1:43" ht="12" customHeight="1" x14ac:dyDescent="0.25">
      <c r="A267" s="14" t="s">
        <v>102</v>
      </c>
      <c r="B267" s="14">
        <v>271</v>
      </c>
      <c r="C267" s="14" t="s">
        <v>199</v>
      </c>
      <c r="D267" s="14" t="s">
        <v>51</v>
      </c>
      <c r="E267" s="14" t="s">
        <v>52</v>
      </c>
      <c r="F267" s="58">
        <v>115.846919292</v>
      </c>
      <c r="G267" s="13">
        <v>4.7180350357999998</v>
      </c>
      <c r="H267" s="13">
        <v>9.0225296020499997</v>
      </c>
      <c r="I267" s="58">
        <v>24.142135620099999</v>
      </c>
      <c r="J267" s="2"/>
      <c r="K267" s="7" t="s">
        <v>199</v>
      </c>
      <c r="L267" s="7" t="str">
        <f t="shared" si="46"/>
        <v>N</v>
      </c>
      <c r="M267" s="7" t="s">
        <v>216</v>
      </c>
      <c r="N267" s="7">
        <f t="shared" si="49"/>
        <v>4.7180350357999998</v>
      </c>
      <c r="O267" s="15">
        <f t="shared" si="50"/>
        <v>115.846919292</v>
      </c>
      <c r="P267" s="7">
        <f t="shared" si="47"/>
        <v>3.7</v>
      </c>
      <c r="Q267" s="7">
        <v>50</v>
      </c>
      <c r="R267" s="7">
        <f t="shared" si="51"/>
        <v>7.4</v>
      </c>
      <c r="S267" s="63">
        <f t="shared" si="52"/>
        <v>9.0225296020499997</v>
      </c>
      <c r="T267" s="7">
        <f t="shared" si="53"/>
        <v>16.742135620100001</v>
      </c>
      <c r="U267" s="7">
        <f t="shared" si="54"/>
        <v>20</v>
      </c>
      <c r="V267" s="18" t="str">
        <f t="shared" si="48"/>
        <v>15N38-271</v>
      </c>
      <c r="W267" s="4"/>
      <c r="X267" s="8">
        <v>263</v>
      </c>
      <c r="Y267" s="9" t="s">
        <v>271</v>
      </c>
      <c r="Z267" s="9" t="s">
        <v>272</v>
      </c>
      <c r="AA267" s="10">
        <v>4.7180350359999998</v>
      </c>
      <c r="AB267" s="10">
        <v>115.84699999999999</v>
      </c>
      <c r="AC267" s="10">
        <v>3.7</v>
      </c>
      <c r="AD267" s="10">
        <v>50</v>
      </c>
      <c r="AE267" s="10">
        <v>7.4</v>
      </c>
      <c r="AF267" s="10">
        <v>9</v>
      </c>
      <c r="AG267" s="10">
        <v>16.742135619999999</v>
      </c>
      <c r="AH267" s="10">
        <v>20</v>
      </c>
      <c r="AI267" s="10">
        <v>9</v>
      </c>
      <c r="AJ267" s="10">
        <v>20</v>
      </c>
      <c r="AK267" s="10">
        <v>578</v>
      </c>
      <c r="AL267" s="10">
        <v>176</v>
      </c>
      <c r="AM267" s="11" t="s">
        <v>329</v>
      </c>
      <c r="AN267" s="21">
        <f t="shared" si="45"/>
        <v>578</v>
      </c>
      <c r="AO267" s="21">
        <f t="shared" si="55"/>
        <v>176</v>
      </c>
      <c r="AQ267" s="14">
        <v>221</v>
      </c>
    </row>
    <row r="268" spans="1:43" ht="12" customHeight="1" x14ac:dyDescent="0.25">
      <c r="A268" s="14" t="s">
        <v>102</v>
      </c>
      <c r="B268" s="14">
        <v>271</v>
      </c>
      <c r="C268" s="14" t="s">
        <v>199</v>
      </c>
      <c r="D268" s="14" t="s">
        <v>51</v>
      </c>
      <c r="E268" s="14" t="s">
        <v>52</v>
      </c>
      <c r="F268" s="58">
        <v>117.26397700299999</v>
      </c>
      <c r="G268" s="13">
        <v>2.5465672633000001</v>
      </c>
      <c r="H268" s="13">
        <v>11.409585952800001</v>
      </c>
      <c r="I268" s="58">
        <v>14.142135620099999</v>
      </c>
      <c r="J268" s="2"/>
      <c r="K268" s="7" t="s">
        <v>199</v>
      </c>
      <c r="L268" s="7" t="str">
        <f t="shared" si="46"/>
        <v>N</v>
      </c>
      <c r="M268" s="7" t="s">
        <v>216</v>
      </c>
      <c r="N268" s="7">
        <f t="shared" si="49"/>
        <v>2.5465672633000001</v>
      </c>
      <c r="O268" s="15">
        <f t="shared" si="50"/>
        <v>117.26397700299999</v>
      </c>
      <c r="P268" s="7">
        <f t="shared" si="47"/>
        <v>3.7</v>
      </c>
      <c r="Q268" s="7">
        <v>50</v>
      </c>
      <c r="R268" s="7">
        <f t="shared" si="51"/>
        <v>7.4</v>
      </c>
      <c r="S268" s="63">
        <f t="shared" si="52"/>
        <v>11.409585952800001</v>
      </c>
      <c r="T268" s="7">
        <f t="shared" si="53"/>
        <v>6.7421356200999991</v>
      </c>
      <c r="U268" s="7">
        <f t="shared" si="54"/>
        <v>20</v>
      </c>
      <c r="V268" s="18" t="str">
        <f t="shared" si="48"/>
        <v>15N38-271</v>
      </c>
      <c r="W268" s="4"/>
      <c r="X268" s="8">
        <v>264</v>
      </c>
      <c r="Y268" s="9" t="s">
        <v>271</v>
      </c>
      <c r="Z268" s="9" t="s">
        <v>272</v>
      </c>
      <c r="AA268" s="10">
        <v>2.546567263</v>
      </c>
      <c r="AB268" s="10">
        <v>117.264</v>
      </c>
      <c r="AC268" s="10">
        <v>3.7</v>
      </c>
      <c r="AD268" s="10">
        <v>50</v>
      </c>
      <c r="AE268" s="10">
        <v>7.4</v>
      </c>
      <c r="AF268" s="10">
        <v>11.4</v>
      </c>
      <c r="AG268" s="10">
        <v>6.74213562</v>
      </c>
      <c r="AH268" s="10">
        <v>20</v>
      </c>
      <c r="AI268" s="10">
        <v>14</v>
      </c>
      <c r="AJ268" s="10">
        <v>37</v>
      </c>
      <c r="AK268" s="10">
        <v>244</v>
      </c>
      <c r="AL268" s="10">
        <v>247</v>
      </c>
      <c r="AM268" s="11" t="s">
        <v>329</v>
      </c>
      <c r="AN268" s="21">
        <f t="shared" si="45"/>
        <v>244</v>
      </c>
      <c r="AO268" s="21">
        <f t="shared" si="55"/>
        <v>247</v>
      </c>
      <c r="AQ268" s="14">
        <v>222</v>
      </c>
    </row>
    <row r="269" spans="1:43" ht="12" customHeight="1" x14ac:dyDescent="0.25">
      <c r="A269" s="14" t="s">
        <v>102</v>
      </c>
      <c r="B269" s="14">
        <v>271</v>
      </c>
      <c r="C269" s="14" t="s">
        <v>199</v>
      </c>
      <c r="D269" s="14" t="s">
        <v>51</v>
      </c>
      <c r="E269" s="14" t="s">
        <v>52</v>
      </c>
      <c r="F269" s="58">
        <v>70.451028550700002</v>
      </c>
      <c r="G269" s="13">
        <v>4.8205373858399998</v>
      </c>
      <c r="H269" s="13">
        <v>4.1747469902000001</v>
      </c>
      <c r="I269" s="58">
        <v>0</v>
      </c>
      <c r="J269" s="2"/>
      <c r="K269" s="7" t="s">
        <v>199</v>
      </c>
      <c r="L269" s="7" t="str">
        <f t="shared" si="46"/>
        <v>N</v>
      </c>
      <c r="M269" s="7" t="s">
        <v>216</v>
      </c>
      <c r="N269" s="7">
        <f t="shared" si="49"/>
        <v>4.8205373858399998</v>
      </c>
      <c r="O269" s="15">
        <f t="shared" si="50"/>
        <v>70.451028550700002</v>
      </c>
      <c r="P269" s="7">
        <f t="shared" si="47"/>
        <v>3.7</v>
      </c>
      <c r="Q269" s="7">
        <v>50</v>
      </c>
      <c r="R269" s="7">
        <f t="shared" si="51"/>
        <v>0.3</v>
      </c>
      <c r="S269" s="63">
        <f t="shared" si="52"/>
        <v>4.1747469902000001</v>
      </c>
      <c r="T269" s="7">
        <f t="shared" si="53"/>
        <v>0.3</v>
      </c>
      <c r="U269" s="7">
        <f t="shared" si="54"/>
        <v>20</v>
      </c>
      <c r="V269" s="18" t="str">
        <f t="shared" si="48"/>
        <v>15N38-271</v>
      </c>
      <c r="W269" s="4"/>
      <c r="X269" s="8">
        <v>265</v>
      </c>
      <c r="Y269" s="9" t="s">
        <v>271</v>
      </c>
      <c r="Z269" s="9" t="s">
        <v>272</v>
      </c>
      <c r="AA269" s="10">
        <v>4.8205373859999998</v>
      </c>
      <c r="AB269" s="10">
        <v>70.450999999999993</v>
      </c>
      <c r="AC269" s="10">
        <v>3.7</v>
      </c>
      <c r="AD269" s="10">
        <v>50</v>
      </c>
      <c r="AE269" s="10">
        <v>0.3</v>
      </c>
      <c r="AF269" s="10">
        <v>4.2</v>
      </c>
      <c r="AG269" s="10">
        <v>0.3</v>
      </c>
      <c r="AH269" s="10">
        <v>20</v>
      </c>
      <c r="AI269" s="10">
        <v>28</v>
      </c>
      <c r="AJ269" s="10">
        <v>84</v>
      </c>
      <c r="AK269" s="10">
        <v>172</v>
      </c>
      <c r="AL269" s="10">
        <v>162</v>
      </c>
      <c r="AM269" s="11" t="s">
        <v>329</v>
      </c>
      <c r="AN269" s="21">
        <f t="shared" si="45"/>
        <v>172</v>
      </c>
      <c r="AO269" s="21">
        <f t="shared" si="55"/>
        <v>162</v>
      </c>
      <c r="AQ269" s="14">
        <v>226</v>
      </c>
    </row>
    <row r="270" spans="1:43" ht="12" customHeight="1" x14ac:dyDescent="0.25">
      <c r="A270" s="14" t="s">
        <v>102</v>
      </c>
      <c r="B270" s="14">
        <v>271</v>
      </c>
      <c r="C270" s="14" t="s">
        <v>199</v>
      </c>
      <c r="D270" s="14" t="s">
        <v>51</v>
      </c>
      <c r="E270" s="14" t="s">
        <v>52</v>
      </c>
      <c r="F270" s="58">
        <v>61.8408250974</v>
      </c>
      <c r="G270" s="13">
        <v>3.4137383949100002</v>
      </c>
      <c r="H270" s="13">
        <v>4.1747469902000001</v>
      </c>
      <c r="I270" s="58">
        <v>0</v>
      </c>
      <c r="J270" s="2"/>
      <c r="K270" s="7" t="s">
        <v>199</v>
      </c>
      <c r="L270" s="7" t="str">
        <f t="shared" si="46"/>
        <v>N</v>
      </c>
      <c r="M270" s="7" t="s">
        <v>216</v>
      </c>
      <c r="N270" s="7">
        <f t="shared" si="49"/>
        <v>3.4137383949100002</v>
      </c>
      <c r="O270" s="15">
        <f t="shared" si="50"/>
        <v>61.8408250974</v>
      </c>
      <c r="P270" s="7">
        <f t="shared" si="47"/>
        <v>3.7</v>
      </c>
      <c r="Q270" s="7">
        <v>50</v>
      </c>
      <c r="R270" s="7">
        <f t="shared" si="51"/>
        <v>0.3</v>
      </c>
      <c r="S270" s="63">
        <f t="shared" si="52"/>
        <v>4.1747469902000001</v>
      </c>
      <c r="T270" s="7">
        <f t="shared" si="53"/>
        <v>0.3</v>
      </c>
      <c r="U270" s="7">
        <f t="shared" si="54"/>
        <v>20</v>
      </c>
      <c r="V270" s="18" t="str">
        <f t="shared" si="48"/>
        <v>15N38-271</v>
      </c>
      <c r="W270" s="4"/>
      <c r="X270" s="8">
        <v>266</v>
      </c>
      <c r="Y270" s="9" t="s">
        <v>271</v>
      </c>
      <c r="Z270" s="9" t="s">
        <v>272</v>
      </c>
      <c r="AA270" s="10">
        <v>3.4137383950000002</v>
      </c>
      <c r="AB270" s="10">
        <v>61.841000000000001</v>
      </c>
      <c r="AC270" s="10">
        <v>3.7</v>
      </c>
      <c r="AD270" s="10">
        <v>50</v>
      </c>
      <c r="AE270" s="10">
        <v>0.3</v>
      </c>
      <c r="AF270" s="10">
        <v>4.2</v>
      </c>
      <c r="AG270" s="10">
        <v>0.3</v>
      </c>
      <c r="AH270" s="10">
        <v>20</v>
      </c>
      <c r="AI270" s="10">
        <v>27</v>
      </c>
      <c r="AJ270" s="10">
        <v>82</v>
      </c>
      <c r="AK270" s="10">
        <v>48</v>
      </c>
      <c r="AL270" s="10">
        <v>47</v>
      </c>
      <c r="AM270" s="11" t="s">
        <v>329</v>
      </c>
      <c r="AN270" s="21">
        <f t="shared" si="45"/>
        <v>48</v>
      </c>
      <c r="AO270" s="21">
        <f t="shared" si="55"/>
        <v>47</v>
      </c>
      <c r="AQ270" s="14">
        <v>227</v>
      </c>
    </row>
    <row r="271" spans="1:43" ht="12" customHeight="1" x14ac:dyDescent="0.25">
      <c r="A271" s="14" t="s">
        <v>59</v>
      </c>
      <c r="B271" s="14">
        <v>29</v>
      </c>
      <c r="C271" s="14" t="s">
        <v>199</v>
      </c>
      <c r="D271" s="14" t="s">
        <v>54</v>
      </c>
      <c r="E271" s="14" t="s">
        <v>52</v>
      </c>
      <c r="F271" s="58">
        <v>88.206954014900006</v>
      </c>
      <c r="G271" s="13">
        <v>0.54166161311299998</v>
      </c>
      <c r="H271" s="13">
        <v>1.0139734745</v>
      </c>
      <c r="I271" s="58">
        <v>0</v>
      </c>
      <c r="J271" s="2"/>
      <c r="K271" s="7" t="s">
        <v>199</v>
      </c>
      <c r="L271" s="7" t="str">
        <f t="shared" si="46"/>
        <v>N</v>
      </c>
      <c r="M271" s="7" t="s">
        <v>216</v>
      </c>
      <c r="N271" s="7">
        <f t="shared" si="49"/>
        <v>0.54166161311299998</v>
      </c>
      <c r="O271" s="15">
        <f t="shared" si="50"/>
        <v>88.206954014900006</v>
      </c>
      <c r="P271" s="7">
        <f t="shared" si="47"/>
        <v>5.5</v>
      </c>
      <c r="Q271" s="7">
        <v>50</v>
      </c>
      <c r="R271" s="7">
        <f t="shared" si="51"/>
        <v>0.3</v>
      </c>
      <c r="S271" s="63">
        <f t="shared" si="52"/>
        <v>1.0139734745</v>
      </c>
      <c r="T271" s="7">
        <f t="shared" si="53"/>
        <v>0.3</v>
      </c>
      <c r="U271" s="7">
        <f t="shared" si="54"/>
        <v>20</v>
      </c>
      <c r="V271" s="18" t="str">
        <f t="shared" si="48"/>
        <v>15N38A-29</v>
      </c>
      <c r="W271" s="4"/>
      <c r="X271" s="8">
        <v>267</v>
      </c>
      <c r="Y271" s="9" t="s">
        <v>271</v>
      </c>
      <c r="Z271" s="9" t="s">
        <v>272</v>
      </c>
      <c r="AA271" s="10">
        <v>0.54166161300000004</v>
      </c>
      <c r="AB271" s="10">
        <v>88.206999999999994</v>
      </c>
      <c r="AC271" s="10">
        <v>5.5</v>
      </c>
      <c r="AD271" s="10">
        <v>50</v>
      </c>
      <c r="AE271" s="10">
        <v>0.3</v>
      </c>
      <c r="AF271" s="10">
        <v>1</v>
      </c>
      <c r="AG271" s="10">
        <v>0.3</v>
      </c>
      <c r="AH271" s="10">
        <v>20</v>
      </c>
      <c r="AI271" s="10">
        <v>26</v>
      </c>
      <c r="AJ271" s="10">
        <v>85</v>
      </c>
      <c r="AK271" s="10">
        <v>39</v>
      </c>
      <c r="AL271" s="10">
        <v>37</v>
      </c>
      <c r="AM271" s="11" t="s">
        <v>331</v>
      </c>
      <c r="AN271" s="21">
        <f t="shared" si="45"/>
        <v>39</v>
      </c>
      <c r="AO271" s="21">
        <f t="shared" si="55"/>
        <v>37</v>
      </c>
      <c r="AQ271" s="14">
        <v>1166</v>
      </c>
    </row>
    <row r="272" spans="1:43" ht="12" customHeight="1" x14ac:dyDescent="0.25">
      <c r="A272" s="14" t="s">
        <v>59</v>
      </c>
      <c r="B272" s="14">
        <v>29</v>
      </c>
      <c r="C272" s="14" t="s">
        <v>199</v>
      </c>
      <c r="D272" s="14" t="s">
        <v>54</v>
      </c>
      <c r="E272" s="14" t="s">
        <v>52</v>
      </c>
      <c r="F272" s="58">
        <v>77.675085964000004</v>
      </c>
      <c r="G272" s="13">
        <v>0.451034956263</v>
      </c>
      <c r="H272" s="13">
        <v>0.90117239952100003</v>
      </c>
      <c r="I272" s="58">
        <v>0</v>
      </c>
      <c r="J272" s="2"/>
      <c r="K272" s="7" t="s">
        <v>199</v>
      </c>
      <c r="L272" s="7" t="str">
        <f t="shared" si="46"/>
        <v>N</v>
      </c>
      <c r="M272" s="7" t="s">
        <v>216</v>
      </c>
      <c r="N272" s="7">
        <f t="shared" si="49"/>
        <v>0.451034956263</v>
      </c>
      <c r="O272" s="15">
        <f t="shared" si="50"/>
        <v>77.675085964000004</v>
      </c>
      <c r="P272" s="7">
        <f t="shared" si="47"/>
        <v>5.5</v>
      </c>
      <c r="Q272" s="7">
        <v>50</v>
      </c>
      <c r="R272" s="7">
        <f t="shared" si="51"/>
        <v>0.3</v>
      </c>
      <c r="S272" s="63">
        <f t="shared" si="52"/>
        <v>0.90117239952100003</v>
      </c>
      <c r="T272" s="7">
        <f t="shared" si="53"/>
        <v>0.3</v>
      </c>
      <c r="U272" s="7">
        <f t="shared" si="54"/>
        <v>20</v>
      </c>
      <c r="V272" s="18" t="str">
        <f t="shared" si="48"/>
        <v>15N38A-29</v>
      </c>
      <c r="W272" s="4"/>
      <c r="X272" s="8">
        <v>268</v>
      </c>
      <c r="Y272" s="9" t="s">
        <v>271</v>
      </c>
      <c r="Z272" s="9" t="s">
        <v>272</v>
      </c>
      <c r="AA272" s="10">
        <v>0.45103495599999999</v>
      </c>
      <c r="AB272" s="10">
        <v>77.674999999999997</v>
      </c>
      <c r="AC272" s="10">
        <v>5.5</v>
      </c>
      <c r="AD272" s="10">
        <v>50</v>
      </c>
      <c r="AE272" s="10">
        <v>0.3</v>
      </c>
      <c r="AF272" s="10">
        <v>0.9</v>
      </c>
      <c r="AG272" s="10">
        <v>0.3</v>
      </c>
      <c r="AH272" s="10">
        <v>20</v>
      </c>
      <c r="AI272" s="10">
        <v>25</v>
      </c>
      <c r="AJ272" s="10">
        <v>82</v>
      </c>
      <c r="AK272" s="10">
        <v>1</v>
      </c>
      <c r="AL272" s="10">
        <v>1</v>
      </c>
      <c r="AM272" s="11" t="s">
        <v>331</v>
      </c>
      <c r="AN272" s="21">
        <f t="shared" si="45"/>
        <v>1</v>
      </c>
      <c r="AO272" s="21">
        <f t="shared" si="55"/>
        <v>1</v>
      </c>
      <c r="AQ272" s="14">
        <v>1167</v>
      </c>
    </row>
    <row r="273" spans="1:43" ht="12" customHeight="1" x14ac:dyDescent="0.25">
      <c r="A273" s="14" t="s">
        <v>73</v>
      </c>
      <c r="B273" s="14">
        <v>87</v>
      </c>
      <c r="C273" s="14" t="s">
        <v>199</v>
      </c>
      <c r="D273" s="14" t="s">
        <v>53</v>
      </c>
      <c r="E273" s="14" t="s">
        <v>52</v>
      </c>
      <c r="F273" s="58">
        <v>51.783443907299997</v>
      </c>
      <c r="G273" s="13">
        <v>1.3035997204000001</v>
      </c>
      <c r="H273" s="13">
        <v>14.056861877399999</v>
      </c>
      <c r="I273" s="58">
        <v>0</v>
      </c>
      <c r="J273" s="2"/>
      <c r="K273" s="7" t="s">
        <v>199</v>
      </c>
      <c r="L273" s="7" t="str">
        <f t="shared" si="46"/>
        <v>N</v>
      </c>
      <c r="M273" s="7" t="s">
        <v>216</v>
      </c>
      <c r="N273" s="7">
        <f t="shared" si="49"/>
        <v>1.3035997204000001</v>
      </c>
      <c r="O273" s="15">
        <f t="shared" si="50"/>
        <v>51.783443907299997</v>
      </c>
      <c r="P273" s="7">
        <f t="shared" si="47"/>
        <v>3.7</v>
      </c>
      <c r="Q273" s="7">
        <v>50</v>
      </c>
      <c r="R273" s="7">
        <f t="shared" si="51"/>
        <v>0.3</v>
      </c>
      <c r="S273" s="63">
        <f t="shared" si="52"/>
        <v>14.056861877399999</v>
      </c>
      <c r="T273" s="7">
        <f t="shared" si="53"/>
        <v>0.3</v>
      </c>
      <c r="U273" s="7">
        <f t="shared" si="54"/>
        <v>20</v>
      </c>
      <c r="V273" s="18" t="str">
        <f t="shared" si="48"/>
        <v>15N41-87</v>
      </c>
      <c r="W273" s="4"/>
      <c r="X273" s="8">
        <v>269</v>
      </c>
      <c r="Y273" s="9" t="s">
        <v>271</v>
      </c>
      <c r="Z273" s="9" t="s">
        <v>272</v>
      </c>
      <c r="AA273" s="10">
        <v>1.30359972</v>
      </c>
      <c r="AB273" s="10">
        <v>51.783000000000001</v>
      </c>
      <c r="AC273" s="10">
        <v>3.7</v>
      </c>
      <c r="AD273" s="10">
        <v>50</v>
      </c>
      <c r="AE273" s="10">
        <v>0.3</v>
      </c>
      <c r="AF273" s="10">
        <v>14.1</v>
      </c>
      <c r="AG273" s="10">
        <v>0.3</v>
      </c>
      <c r="AH273" s="10">
        <v>20</v>
      </c>
      <c r="AI273" s="10">
        <v>25</v>
      </c>
      <c r="AJ273" s="10">
        <v>77</v>
      </c>
      <c r="AK273" s="10">
        <v>17</v>
      </c>
      <c r="AL273" s="10">
        <v>18</v>
      </c>
      <c r="AM273" s="11" t="s">
        <v>277</v>
      </c>
      <c r="AN273" s="21">
        <f t="shared" si="45"/>
        <v>17</v>
      </c>
      <c r="AO273" s="21">
        <f t="shared" si="55"/>
        <v>18</v>
      </c>
      <c r="AQ273" s="14">
        <v>955</v>
      </c>
    </row>
    <row r="274" spans="1:43" ht="12" customHeight="1" x14ac:dyDescent="0.25">
      <c r="A274" s="14" t="s">
        <v>73</v>
      </c>
      <c r="B274" s="14">
        <v>87</v>
      </c>
      <c r="C274" s="14" t="s">
        <v>199</v>
      </c>
      <c r="D274" s="14" t="s">
        <v>53</v>
      </c>
      <c r="E274" s="14" t="s">
        <v>52</v>
      </c>
      <c r="F274" s="58">
        <v>143.960548461</v>
      </c>
      <c r="G274" s="13">
        <v>14.412410663199999</v>
      </c>
      <c r="H274" s="13">
        <v>7.1371669769299997</v>
      </c>
      <c r="I274" s="58">
        <v>0</v>
      </c>
      <c r="J274" s="2"/>
      <c r="K274" s="7" t="s">
        <v>199</v>
      </c>
      <c r="L274" s="7" t="str">
        <f t="shared" si="46"/>
        <v>N</v>
      </c>
      <c r="M274" s="7" t="s">
        <v>216</v>
      </c>
      <c r="N274" s="7">
        <f t="shared" si="49"/>
        <v>14.412410663199999</v>
      </c>
      <c r="O274" s="15">
        <f t="shared" si="50"/>
        <v>140</v>
      </c>
      <c r="P274" s="7">
        <f t="shared" si="47"/>
        <v>3.7</v>
      </c>
      <c r="Q274" s="7">
        <v>50</v>
      </c>
      <c r="R274" s="7">
        <f t="shared" si="51"/>
        <v>0.3</v>
      </c>
      <c r="S274" s="63">
        <f t="shared" si="52"/>
        <v>7.1371669769299997</v>
      </c>
      <c r="T274" s="7">
        <f t="shared" si="53"/>
        <v>0.3</v>
      </c>
      <c r="U274" s="7">
        <f t="shared" si="54"/>
        <v>20</v>
      </c>
      <c r="V274" s="18" t="str">
        <f t="shared" si="48"/>
        <v>15N41-87</v>
      </c>
      <c r="W274" s="4"/>
      <c r="X274" s="8">
        <v>270</v>
      </c>
      <c r="Y274" s="9" t="s">
        <v>271</v>
      </c>
      <c r="Z274" s="9" t="s">
        <v>272</v>
      </c>
      <c r="AA274" s="10">
        <v>14.412410660000001</v>
      </c>
      <c r="AB274" s="10">
        <v>140</v>
      </c>
      <c r="AC274" s="10">
        <v>3.7</v>
      </c>
      <c r="AD274" s="10">
        <v>50</v>
      </c>
      <c r="AE274" s="10">
        <v>0.3</v>
      </c>
      <c r="AF274" s="10">
        <v>7.1</v>
      </c>
      <c r="AG274" s="10">
        <v>0.3</v>
      </c>
      <c r="AH274" s="10">
        <v>20</v>
      </c>
      <c r="AI274" s="10">
        <v>32</v>
      </c>
      <c r="AJ274" s="10">
        <v>92</v>
      </c>
      <c r="AK274" s="12">
        <v>3534</v>
      </c>
      <c r="AL274" s="12">
        <v>3125</v>
      </c>
      <c r="AM274" s="11" t="s">
        <v>277</v>
      </c>
      <c r="AN274" s="21">
        <f t="shared" si="45"/>
        <v>3633.975559008386</v>
      </c>
      <c r="AO274" s="21">
        <f t="shared" si="55"/>
        <v>3213.405099575893</v>
      </c>
      <c r="AQ274" s="14">
        <v>953</v>
      </c>
    </row>
    <row r="275" spans="1:43" ht="12" customHeight="1" x14ac:dyDescent="0.25">
      <c r="A275" s="14" t="s">
        <v>73</v>
      </c>
      <c r="B275" s="14">
        <v>87</v>
      </c>
      <c r="C275" s="14" t="s">
        <v>199</v>
      </c>
      <c r="D275" s="14" t="s">
        <v>53</v>
      </c>
      <c r="E275" s="14" t="s">
        <v>52</v>
      </c>
      <c r="F275" s="58">
        <v>696.73311018200002</v>
      </c>
      <c r="G275" s="13">
        <v>10.5474285183</v>
      </c>
      <c r="H275" s="13">
        <v>24.321249008199999</v>
      </c>
      <c r="I275" s="58">
        <v>227.279220581</v>
      </c>
      <c r="J275" s="2"/>
      <c r="K275" s="7" t="s">
        <v>199</v>
      </c>
      <c r="L275" s="7" t="str">
        <f t="shared" si="46"/>
        <v>N</v>
      </c>
      <c r="M275" s="7" t="s">
        <v>216</v>
      </c>
      <c r="N275" s="7">
        <f t="shared" si="49"/>
        <v>10.5474285183</v>
      </c>
      <c r="O275" s="15">
        <f t="shared" si="50"/>
        <v>140</v>
      </c>
      <c r="P275" s="7">
        <f t="shared" si="47"/>
        <v>3.7</v>
      </c>
      <c r="Q275" s="7">
        <v>50</v>
      </c>
      <c r="R275" s="7">
        <f t="shared" si="51"/>
        <v>7.4</v>
      </c>
      <c r="S275" s="63">
        <f t="shared" si="52"/>
        <v>24.321249008199999</v>
      </c>
      <c r="T275" s="7">
        <f t="shared" si="53"/>
        <v>219.879220581</v>
      </c>
      <c r="U275" s="7">
        <f t="shared" si="54"/>
        <v>20</v>
      </c>
      <c r="V275" s="18" t="str">
        <f t="shared" si="48"/>
        <v>15N41-87</v>
      </c>
      <c r="W275" s="4"/>
      <c r="X275" s="8">
        <v>271</v>
      </c>
      <c r="Y275" s="9" t="s">
        <v>271</v>
      </c>
      <c r="Z275" s="9" t="s">
        <v>272</v>
      </c>
      <c r="AA275" s="10">
        <v>10.54742852</v>
      </c>
      <c r="AB275" s="10">
        <v>140</v>
      </c>
      <c r="AC275" s="10">
        <v>3.7</v>
      </c>
      <c r="AD275" s="10">
        <v>50</v>
      </c>
      <c r="AE275" s="10">
        <v>7.4</v>
      </c>
      <c r="AF275" s="10">
        <v>24.3</v>
      </c>
      <c r="AG275" s="10">
        <v>219.8792206</v>
      </c>
      <c r="AH275" s="10">
        <v>20</v>
      </c>
      <c r="AI275" s="10">
        <v>1</v>
      </c>
      <c r="AJ275" s="10">
        <v>0</v>
      </c>
      <c r="AK275" s="12">
        <v>2657</v>
      </c>
      <c r="AL275" s="10">
        <v>28</v>
      </c>
      <c r="AM275" s="11" t="s">
        <v>277</v>
      </c>
      <c r="AN275" s="21">
        <f t="shared" si="45"/>
        <v>13222.999098239814</v>
      </c>
      <c r="AO275" s="21">
        <f t="shared" si="55"/>
        <v>139.34662203639999</v>
      </c>
      <c r="AQ275" s="14">
        <v>958</v>
      </c>
    </row>
    <row r="276" spans="1:43" ht="12" customHeight="1" x14ac:dyDescent="0.25">
      <c r="A276" s="14" t="s">
        <v>73</v>
      </c>
      <c r="B276" s="14">
        <v>87</v>
      </c>
      <c r="C276" s="14" t="s">
        <v>199</v>
      </c>
      <c r="D276" s="14" t="s">
        <v>53</v>
      </c>
      <c r="E276" s="14" t="s">
        <v>52</v>
      </c>
      <c r="F276" s="58">
        <v>304.77611924600001</v>
      </c>
      <c r="G276" s="13">
        <v>7.7294826275400004</v>
      </c>
      <c r="H276" s="13">
        <v>11.496645927399999</v>
      </c>
      <c r="I276" s="58">
        <v>38.284271240199999</v>
      </c>
      <c r="J276" s="2"/>
      <c r="K276" s="7" t="s">
        <v>199</v>
      </c>
      <c r="L276" s="7" t="str">
        <f t="shared" si="46"/>
        <v>N</v>
      </c>
      <c r="M276" s="7" t="s">
        <v>216</v>
      </c>
      <c r="N276" s="7">
        <f t="shared" si="49"/>
        <v>7.7294826275400004</v>
      </c>
      <c r="O276" s="15">
        <f t="shared" si="50"/>
        <v>140</v>
      </c>
      <c r="P276" s="7">
        <f t="shared" si="47"/>
        <v>3.7</v>
      </c>
      <c r="Q276" s="7">
        <v>50</v>
      </c>
      <c r="R276" s="7">
        <f t="shared" si="51"/>
        <v>7.4</v>
      </c>
      <c r="S276" s="63">
        <f t="shared" si="52"/>
        <v>11.496645927399999</v>
      </c>
      <c r="T276" s="7">
        <f t="shared" si="53"/>
        <v>30.8842712402</v>
      </c>
      <c r="U276" s="7">
        <f t="shared" si="54"/>
        <v>20</v>
      </c>
      <c r="V276" s="18" t="str">
        <f t="shared" si="48"/>
        <v>15N41-87</v>
      </c>
      <c r="W276" s="4"/>
      <c r="X276" s="8">
        <v>272</v>
      </c>
      <c r="Y276" s="9" t="s">
        <v>271</v>
      </c>
      <c r="Z276" s="9" t="s">
        <v>272</v>
      </c>
      <c r="AA276" s="10">
        <v>7.7294826280000004</v>
      </c>
      <c r="AB276" s="10">
        <v>140</v>
      </c>
      <c r="AC276" s="10">
        <v>3.7</v>
      </c>
      <c r="AD276" s="10">
        <v>50</v>
      </c>
      <c r="AE276" s="10">
        <v>7.4</v>
      </c>
      <c r="AF276" s="10">
        <v>11.5</v>
      </c>
      <c r="AG276" s="10">
        <v>30.88427124</v>
      </c>
      <c r="AH276" s="10">
        <v>20</v>
      </c>
      <c r="AI276" s="10">
        <v>6</v>
      </c>
      <c r="AJ276" s="10">
        <v>13</v>
      </c>
      <c r="AK276" s="12">
        <v>1592</v>
      </c>
      <c r="AL276" s="10">
        <v>188</v>
      </c>
      <c r="AM276" s="11" t="s">
        <v>277</v>
      </c>
      <c r="AN276" s="21">
        <f t="shared" si="45"/>
        <v>3465.739870283086</v>
      </c>
      <c r="AO276" s="21">
        <f t="shared" si="55"/>
        <v>409.27078870177144</v>
      </c>
      <c r="AQ276" s="14">
        <v>959</v>
      </c>
    </row>
    <row r="277" spans="1:43" ht="12" customHeight="1" x14ac:dyDescent="0.25">
      <c r="A277" s="14" t="s">
        <v>73</v>
      </c>
      <c r="B277" s="14">
        <v>87</v>
      </c>
      <c r="C277" s="14" t="s">
        <v>199</v>
      </c>
      <c r="D277" s="14" t="s">
        <v>53</v>
      </c>
      <c r="E277" s="14" t="s">
        <v>52</v>
      </c>
      <c r="F277" s="58">
        <v>77.770951545000003</v>
      </c>
      <c r="G277" s="13">
        <v>19.749501189</v>
      </c>
      <c r="H277" s="13">
        <v>8.9155158996600008</v>
      </c>
      <c r="I277" s="58">
        <v>0</v>
      </c>
      <c r="J277" s="2"/>
      <c r="K277" s="7" t="s">
        <v>199</v>
      </c>
      <c r="L277" s="7" t="str">
        <f t="shared" si="46"/>
        <v>N</v>
      </c>
      <c r="M277" s="7" t="s">
        <v>216</v>
      </c>
      <c r="N277" s="7">
        <f t="shared" si="49"/>
        <v>19.749501189</v>
      </c>
      <c r="O277" s="15">
        <f t="shared" si="50"/>
        <v>77.770951545000003</v>
      </c>
      <c r="P277" s="7">
        <f t="shared" si="47"/>
        <v>3.7</v>
      </c>
      <c r="Q277" s="7">
        <v>50</v>
      </c>
      <c r="R277" s="7">
        <f t="shared" si="51"/>
        <v>0.3</v>
      </c>
      <c r="S277" s="63">
        <f t="shared" si="52"/>
        <v>8.9155158996600008</v>
      </c>
      <c r="T277" s="7">
        <f t="shared" si="53"/>
        <v>0.3</v>
      </c>
      <c r="U277" s="7">
        <f t="shared" si="54"/>
        <v>20</v>
      </c>
      <c r="V277" s="18" t="str">
        <f t="shared" si="48"/>
        <v>15N41-87</v>
      </c>
      <c r="W277" s="4"/>
      <c r="X277" s="8">
        <v>273</v>
      </c>
      <c r="Y277" s="9" t="s">
        <v>271</v>
      </c>
      <c r="Z277" s="9" t="s">
        <v>272</v>
      </c>
      <c r="AA277" s="10">
        <v>19.74950119</v>
      </c>
      <c r="AB277" s="10">
        <v>77.771000000000001</v>
      </c>
      <c r="AC277" s="10">
        <v>3.7</v>
      </c>
      <c r="AD277" s="10">
        <v>50</v>
      </c>
      <c r="AE277" s="10">
        <v>0.3</v>
      </c>
      <c r="AF277" s="10">
        <v>8.9</v>
      </c>
      <c r="AG277" s="10">
        <v>0.3</v>
      </c>
      <c r="AH277" s="10">
        <v>20</v>
      </c>
      <c r="AI277" s="10">
        <v>32</v>
      </c>
      <c r="AJ277" s="10">
        <v>87</v>
      </c>
      <c r="AK277" s="12">
        <v>1819</v>
      </c>
      <c r="AL277" s="12">
        <v>1515</v>
      </c>
      <c r="AM277" s="11" t="s">
        <v>277</v>
      </c>
      <c r="AN277" s="21">
        <f t="shared" si="45"/>
        <v>1819</v>
      </c>
      <c r="AO277" s="21">
        <f t="shared" si="55"/>
        <v>1515</v>
      </c>
      <c r="AQ277" s="14">
        <v>920</v>
      </c>
    </row>
    <row r="278" spans="1:43" ht="12" customHeight="1" x14ac:dyDescent="0.25">
      <c r="A278" s="14" t="s">
        <v>133</v>
      </c>
      <c r="B278" s="14">
        <v>589</v>
      </c>
      <c r="C278" s="14" t="s">
        <v>199</v>
      </c>
      <c r="D278" s="14" t="s">
        <v>53</v>
      </c>
      <c r="E278" s="14" t="s">
        <v>52</v>
      </c>
      <c r="F278" s="58">
        <v>73.604136369700001</v>
      </c>
      <c r="G278" s="13">
        <v>9.0200932990599991</v>
      </c>
      <c r="H278" s="13">
        <v>19.685085296600001</v>
      </c>
      <c r="I278" s="58">
        <v>28.284271240199999</v>
      </c>
      <c r="J278" s="2"/>
      <c r="K278" s="7" t="s">
        <v>199</v>
      </c>
      <c r="L278" s="7" t="str">
        <f t="shared" si="46"/>
        <v>N</v>
      </c>
      <c r="M278" s="7" t="s">
        <v>216</v>
      </c>
      <c r="N278" s="7">
        <f t="shared" si="49"/>
        <v>9.0200932990599991</v>
      </c>
      <c r="O278" s="15">
        <f t="shared" si="50"/>
        <v>73.604136369700001</v>
      </c>
      <c r="P278" s="7">
        <f t="shared" si="47"/>
        <v>3.7</v>
      </c>
      <c r="Q278" s="7">
        <v>50</v>
      </c>
      <c r="R278" s="7">
        <f t="shared" si="51"/>
        <v>7.4</v>
      </c>
      <c r="S278" s="63">
        <f t="shared" si="52"/>
        <v>19.685085296600001</v>
      </c>
      <c r="T278" s="7">
        <f t="shared" si="53"/>
        <v>20.8842712402</v>
      </c>
      <c r="U278" s="7">
        <f t="shared" si="54"/>
        <v>20</v>
      </c>
      <c r="V278" s="18" t="str">
        <f t="shared" si="48"/>
        <v>15N41.1-589</v>
      </c>
      <c r="W278" s="4"/>
      <c r="X278" s="8">
        <v>274</v>
      </c>
      <c r="Y278" s="9" t="s">
        <v>271</v>
      </c>
      <c r="Z278" s="9" t="s">
        <v>272</v>
      </c>
      <c r="AA278" s="10">
        <v>9.0200932989999991</v>
      </c>
      <c r="AB278" s="10">
        <v>73.603999999999999</v>
      </c>
      <c r="AC278" s="10">
        <v>3.7</v>
      </c>
      <c r="AD278" s="10">
        <v>50</v>
      </c>
      <c r="AE278" s="10">
        <v>7.4</v>
      </c>
      <c r="AF278" s="10">
        <v>19.7</v>
      </c>
      <c r="AG278" s="10">
        <v>20.88427124</v>
      </c>
      <c r="AH278" s="10">
        <v>20</v>
      </c>
      <c r="AI278" s="10">
        <v>7</v>
      </c>
      <c r="AJ278" s="10">
        <v>9</v>
      </c>
      <c r="AK278" s="10">
        <v>564</v>
      </c>
      <c r="AL278" s="10">
        <v>147</v>
      </c>
      <c r="AM278" s="11" t="s">
        <v>332</v>
      </c>
      <c r="AN278" s="21">
        <f t="shared" si="45"/>
        <v>564</v>
      </c>
      <c r="AO278" s="21">
        <f t="shared" si="55"/>
        <v>147</v>
      </c>
      <c r="AQ278" s="14">
        <v>1285</v>
      </c>
    </row>
    <row r="279" spans="1:43" ht="12" customHeight="1" x14ac:dyDescent="0.25">
      <c r="A279" s="14" t="s">
        <v>60</v>
      </c>
      <c r="B279" s="14">
        <v>30</v>
      </c>
      <c r="C279" s="14" t="s">
        <v>199</v>
      </c>
      <c r="D279" s="14" t="s">
        <v>51</v>
      </c>
      <c r="E279" s="14" t="s">
        <v>52</v>
      </c>
      <c r="F279" s="58">
        <v>245.758297957</v>
      </c>
      <c r="G279" s="13">
        <v>4.8415201435600004</v>
      </c>
      <c r="H279" s="13">
        <v>25.238378524800002</v>
      </c>
      <c r="I279" s="58">
        <v>50</v>
      </c>
      <c r="J279" s="2"/>
      <c r="K279" s="7" t="s">
        <v>199</v>
      </c>
      <c r="L279" s="7" t="str">
        <f t="shared" si="46"/>
        <v>N</v>
      </c>
      <c r="M279" s="7" t="s">
        <v>216</v>
      </c>
      <c r="N279" s="7">
        <f t="shared" si="49"/>
        <v>4.8415201435600004</v>
      </c>
      <c r="O279" s="15">
        <f t="shared" si="50"/>
        <v>140</v>
      </c>
      <c r="P279" s="7">
        <f t="shared" si="47"/>
        <v>3.7</v>
      </c>
      <c r="Q279" s="7">
        <v>50</v>
      </c>
      <c r="R279" s="7">
        <f t="shared" si="51"/>
        <v>7.4</v>
      </c>
      <c r="S279" s="63">
        <f t="shared" si="52"/>
        <v>25.238378524800002</v>
      </c>
      <c r="T279" s="7">
        <f t="shared" si="53"/>
        <v>42.6</v>
      </c>
      <c r="U279" s="7">
        <f t="shared" si="54"/>
        <v>20</v>
      </c>
      <c r="V279" s="18" t="str">
        <f t="shared" si="48"/>
        <v>15N60-30</v>
      </c>
      <c r="W279" s="4"/>
      <c r="X279" s="8">
        <v>275</v>
      </c>
      <c r="Y279" s="9" t="s">
        <v>271</v>
      </c>
      <c r="Z279" s="9" t="s">
        <v>272</v>
      </c>
      <c r="AA279" s="10">
        <v>4.8415201440000004</v>
      </c>
      <c r="AB279" s="10">
        <v>140</v>
      </c>
      <c r="AC279" s="10">
        <v>3.7</v>
      </c>
      <c r="AD279" s="10">
        <v>50</v>
      </c>
      <c r="AE279" s="10">
        <v>7.4</v>
      </c>
      <c r="AF279" s="10">
        <v>25.2</v>
      </c>
      <c r="AG279" s="10">
        <v>42.6</v>
      </c>
      <c r="AH279" s="10">
        <v>20</v>
      </c>
      <c r="AI279" s="10">
        <v>6</v>
      </c>
      <c r="AJ279" s="10">
        <v>9</v>
      </c>
      <c r="AK279" s="10">
        <v>809</v>
      </c>
      <c r="AL279" s="10">
        <v>279</v>
      </c>
      <c r="AM279" s="11" t="s">
        <v>333</v>
      </c>
      <c r="AN279" s="21">
        <f t="shared" si="45"/>
        <v>1420.1318789086642</v>
      </c>
      <c r="AO279" s="21">
        <f t="shared" si="55"/>
        <v>489.76117950002146</v>
      </c>
      <c r="AQ279" s="14">
        <v>834</v>
      </c>
    </row>
    <row r="280" spans="1:43" ht="12" customHeight="1" x14ac:dyDescent="0.25">
      <c r="A280" s="14" t="s">
        <v>60</v>
      </c>
      <c r="B280" s="14">
        <v>30</v>
      </c>
      <c r="C280" s="14" t="s">
        <v>199</v>
      </c>
      <c r="D280" s="14" t="s">
        <v>51</v>
      </c>
      <c r="E280" s="14" t="s">
        <v>52</v>
      </c>
      <c r="F280" s="58">
        <v>189.88133101700001</v>
      </c>
      <c r="G280" s="13">
        <v>10.138167968899999</v>
      </c>
      <c r="H280" s="13">
        <v>48.839389801000003</v>
      </c>
      <c r="I280" s="58">
        <v>0</v>
      </c>
      <c r="J280" s="2"/>
      <c r="K280" s="7" t="s">
        <v>199</v>
      </c>
      <c r="L280" s="7" t="str">
        <f t="shared" si="46"/>
        <v>N</v>
      </c>
      <c r="M280" s="7" t="s">
        <v>216</v>
      </c>
      <c r="N280" s="7">
        <f t="shared" si="49"/>
        <v>10.138167968899999</v>
      </c>
      <c r="O280" s="15">
        <f t="shared" si="50"/>
        <v>140</v>
      </c>
      <c r="P280" s="7">
        <f t="shared" si="47"/>
        <v>3.7</v>
      </c>
      <c r="Q280" s="7">
        <v>50</v>
      </c>
      <c r="R280" s="7">
        <f t="shared" si="51"/>
        <v>0.3</v>
      </c>
      <c r="S280" s="63">
        <f t="shared" si="52"/>
        <v>48.839389801000003</v>
      </c>
      <c r="T280" s="7">
        <f t="shared" si="53"/>
        <v>0.3</v>
      </c>
      <c r="U280" s="7">
        <f t="shared" si="54"/>
        <v>20</v>
      </c>
      <c r="V280" s="18" t="str">
        <f t="shared" si="48"/>
        <v>15N60-30</v>
      </c>
      <c r="W280" s="4"/>
      <c r="X280" s="8">
        <v>276</v>
      </c>
      <c r="Y280" s="9" t="s">
        <v>271</v>
      </c>
      <c r="Z280" s="9" t="s">
        <v>272</v>
      </c>
      <c r="AA280" s="10">
        <v>10.13816797</v>
      </c>
      <c r="AB280" s="10">
        <v>140</v>
      </c>
      <c r="AC280" s="10">
        <v>3.7</v>
      </c>
      <c r="AD280" s="10">
        <v>50</v>
      </c>
      <c r="AE280" s="10">
        <v>0.3</v>
      </c>
      <c r="AF280" s="10">
        <v>48.8</v>
      </c>
      <c r="AG280" s="10">
        <v>0.3</v>
      </c>
      <c r="AH280" s="10">
        <v>20</v>
      </c>
      <c r="AI280" s="10">
        <v>29</v>
      </c>
      <c r="AJ280" s="10">
        <v>89</v>
      </c>
      <c r="AK280" s="12">
        <v>2346</v>
      </c>
      <c r="AL280" s="12">
        <v>2332</v>
      </c>
      <c r="AM280" s="11" t="s">
        <v>333</v>
      </c>
      <c r="AN280" s="21">
        <f t="shared" si="45"/>
        <v>3181.8685897563005</v>
      </c>
      <c r="AO280" s="21">
        <f t="shared" si="55"/>
        <v>3162.8804566546005</v>
      </c>
      <c r="AQ280" s="14">
        <v>833</v>
      </c>
    </row>
    <row r="281" spans="1:43" ht="12" customHeight="1" x14ac:dyDescent="0.25">
      <c r="A281" s="14" t="s">
        <v>60</v>
      </c>
      <c r="B281" s="14">
        <v>30</v>
      </c>
      <c r="C281" s="14" t="s">
        <v>199</v>
      </c>
      <c r="D281" s="14" t="s">
        <v>51</v>
      </c>
      <c r="E281" s="14" t="s">
        <v>52</v>
      </c>
      <c r="F281" s="58">
        <v>322.27100489100002</v>
      </c>
      <c r="G281" s="13">
        <v>12.8672473169</v>
      </c>
      <c r="H281" s="13">
        <v>15.4143123627</v>
      </c>
      <c r="I281" s="58">
        <v>54.142135620099999</v>
      </c>
      <c r="J281" s="2"/>
      <c r="K281" s="7" t="s">
        <v>199</v>
      </c>
      <c r="L281" s="7" t="str">
        <f t="shared" si="46"/>
        <v>N</v>
      </c>
      <c r="M281" s="7" t="s">
        <v>216</v>
      </c>
      <c r="N281" s="7">
        <f t="shared" si="49"/>
        <v>12.8672473169</v>
      </c>
      <c r="O281" s="15">
        <f t="shared" si="50"/>
        <v>140</v>
      </c>
      <c r="P281" s="7">
        <f t="shared" si="47"/>
        <v>3.7</v>
      </c>
      <c r="Q281" s="7">
        <v>50</v>
      </c>
      <c r="R281" s="7">
        <f t="shared" si="51"/>
        <v>7.4</v>
      </c>
      <c r="S281" s="63">
        <f t="shared" si="52"/>
        <v>15.4143123627</v>
      </c>
      <c r="T281" s="7">
        <f t="shared" si="53"/>
        <v>46.742135620100001</v>
      </c>
      <c r="U281" s="7">
        <f t="shared" si="54"/>
        <v>20</v>
      </c>
      <c r="V281" s="18" t="str">
        <f t="shared" si="48"/>
        <v>15N60-30</v>
      </c>
      <c r="W281" s="4"/>
      <c r="X281" s="8">
        <v>277</v>
      </c>
      <c r="Y281" s="9" t="s">
        <v>271</v>
      </c>
      <c r="Z281" s="9" t="s">
        <v>272</v>
      </c>
      <c r="AA281" s="10">
        <v>12.867247320000001</v>
      </c>
      <c r="AB281" s="10">
        <v>140</v>
      </c>
      <c r="AC281" s="10">
        <v>3.7</v>
      </c>
      <c r="AD281" s="10">
        <v>50</v>
      </c>
      <c r="AE281" s="10">
        <v>7.4</v>
      </c>
      <c r="AF281" s="10">
        <v>15.4</v>
      </c>
      <c r="AG281" s="10">
        <v>46.742135619999999</v>
      </c>
      <c r="AH281" s="10">
        <v>20</v>
      </c>
      <c r="AI281" s="10">
        <v>4</v>
      </c>
      <c r="AJ281" s="10">
        <v>7</v>
      </c>
      <c r="AK281" s="12">
        <v>3063</v>
      </c>
      <c r="AL281" s="10">
        <v>163</v>
      </c>
      <c r="AM281" s="11" t="s">
        <v>333</v>
      </c>
      <c r="AN281" s="21">
        <f t="shared" si="45"/>
        <v>7050.8291998652367</v>
      </c>
      <c r="AO281" s="21">
        <f t="shared" si="55"/>
        <v>375.2155271230929</v>
      </c>
      <c r="AQ281" s="14">
        <v>828</v>
      </c>
    </row>
    <row r="282" spans="1:43" ht="12" customHeight="1" x14ac:dyDescent="0.25">
      <c r="A282" s="14" t="s">
        <v>60</v>
      </c>
      <c r="B282" s="14">
        <v>30</v>
      </c>
      <c r="C282" s="14" t="s">
        <v>199</v>
      </c>
      <c r="D282" s="14" t="s">
        <v>51</v>
      </c>
      <c r="E282" s="14" t="s">
        <v>52</v>
      </c>
      <c r="F282" s="58">
        <v>62.692093839199998</v>
      </c>
      <c r="G282" s="13">
        <v>5.7783340260899996</v>
      </c>
      <c r="H282" s="13">
        <v>44.419170379599997</v>
      </c>
      <c r="I282" s="58">
        <v>160</v>
      </c>
      <c r="J282" s="2"/>
      <c r="K282" s="7" t="s">
        <v>199</v>
      </c>
      <c r="L282" s="7" t="str">
        <f t="shared" si="46"/>
        <v>N</v>
      </c>
      <c r="M282" s="7" t="s">
        <v>216</v>
      </c>
      <c r="N282" s="7">
        <f t="shared" si="49"/>
        <v>5.7783340260899996</v>
      </c>
      <c r="O282" s="15">
        <f t="shared" si="50"/>
        <v>62.692093839199998</v>
      </c>
      <c r="P282" s="7">
        <f t="shared" si="47"/>
        <v>3.7</v>
      </c>
      <c r="Q282" s="7">
        <v>50</v>
      </c>
      <c r="R282" s="7">
        <f t="shared" si="51"/>
        <v>7.4</v>
      </c>
      <c r="S282" s="63">
        <f t="shared" si="52"/>
        <v>44.419170379599997</v>
      </c>
      <c r="T282" s="7">
        <f t="shared" si="53"/>
        <v>152.6</v>
      </c>
      <c r="U282" s="7">
        <f t="shared" si="54"/>
        <v>20</v>
      </c>
      <c r="V282" s="18" t="str">
        <f t="shared" si="48"/>
        <v>15N60-30</v>
      </c>
      <c r="W282" s="4"/>
      <c r="X282" s="8">
        <v>278</v>
      </c>
      <c r="Y282" s="9" t="s">
        <v>271</v>
      </c>
      <c r="Z282" s="9" t="s">
        <v>272</v>
      </c>
      <c r="AA282" s="10">
        <v>5.7783340259999996</v>
      </c>
      <c r="AB282" s="10">
        <v>62.692</v>
      </c>
      <c r="AC282" s="10">
        <v>3.7</v>
      </c>
      <c r="AD282" s="10">
        <v>50</v>
      </c>
      <c r="AE282" s="10">
        <v>7.4</v>
      </c>
      <c r="AF282" s="10">
        <v>44.4</v>
      </c>
      <c r="AG282" s="10">
        <v>152.6</v>
      </c>
      <c r="AH282" s="10">
        <v>20</v>
      </c>
      <c r="AI282" s="10">
        <v>2</v>
      </c>
      <c r="AJ282" s="10">
        <v>0</v>
      </c>
      <c r="AK282" s="10">
        <v>211</v>
      </c>
      <c r="AL282" s="10">
        <v>36</v>
      </c>
      <c r="AM282" s="11" t="s">
        <v>333</v>
      </c>
      <c r="AN282" s="21">
        <f t="shared" si="45"/>
        <v>211</v>
      </c>
      <c r="AO282" s="21">
        <f t="shared" si="55"/>
        <v>36</v>
      </c>
      <c r="AQ282" s="14">
        <v>832</v>
      </c>
    </row>
    <row r="283" spans="1:43" ht="12" customHeight="1" x14ac:dyDescent="0.25">
      <c r="A283" s="14" t="s">
        <v>60</v>
      </c>
      <c r="B283" s="14">
        <v>30</v>
      </c>
      <c r="C283" s="14" t="s">
        <v>199</v>
      </c>
      <c r="D283" s="14" t="s">
        <v>51</v>
      </c>
      <c r="E283" s="14" t="s">
        <v>52</v>
      </c>
      <c r="F283" s="58">
        <v>71.420346543099996</v>
      </c>
      <c r="G283" s="13">
        <v>14.5767517298</v>
      </c>
      <c r="H283" s="13">
        <v>40.045654296899997</v>
      </c>
      <c r="I283" s="58">
        <v>194.14213562</v>
      </c>
      <c r="J283" s="2"/>
      <c r="K283" s="7" t="s">
        <v>199</v>
      </c>
      <c r="L283" s="7" t="str">
        <f t="shared" si="46"/>
        <v>N</v>
      </c>
      <c r="M283" s="7" t="s">
        <v>216</v>
      </c>
      <c r="N283" s="7">
        <f t="shared" si="49"/>
        <v>14.5767517298</v>
      </c>
      <c r="O283" s="15">
        <f t="shared" si="50"/>
        <v>71.420346543099996</v>
      </c>
      <c r="P283" s="7">
        <f t="shared" si="47"/>
        <v>3.7</v>
      </c>
      <c r="Q283" s="7">
        <v>50</v>
      </c>
      <c r="R283" s="7">
        <f t="shared" si="51"/>
        <v>7.4</v>
      </c>
      <c r="S283" s="63">
        <f t="shared" si="52"/>
        <v>40.045654296899997</v>
      </c>
      <c r="T283" s="7">
        <f t="shared" si="53"/>
        <v>186.74213562</v>
      </c>
      <c r="U283" s="7">
        <f t="shared" si="54"/>
        <v>20</v>
      </c>
      <c r="V283" s="18" t="str">
        <f t="shared" si="48"/>
        <v>15N60-30</v>
      </c>
      <c r="W283" s="4"/>
      <c r="X283" s="8">
        <v>279</v>
      </c>
      <c r="Y283" s="9" t="s">
        <v>271</v>
      </c>
      <c r="Z283" s="9" t="s">
        <v>272</v>
      </c>
      <c r="AA283" s="10">
        <v>14.57675173</v>
      </c>
      <c r="AB283" s="10">
        <v>71.42</v>
      </c>
      <c r="AC283" s="10">
        <v>3.7</v>
      </c>
      <c r="AD283" s="10">
        <v>50</v>
      </c>
      <c r="AE283" s="10">
        <v>7.4</v>
      </c>
      <c r="AF283" s="10">
        <v>40</v>
      </c>
      <c r="AG283" s="10">
        <v>186.74213560000001</v>
      </c>
      <c r="AH283" s="10">
        <v>20</v>
      </c>
      <c r="AI283" s="10">
        <v>2</v>
      </c>
      <c r="AJ283" s="10">
        <v>0</v>
      </c>
      <c r="AK283" s="12">
        <v>1118</v>
      </c>
      <c r="AL283" s="10">
        <v>49</v>
      </c>
      <c r="AM283" s="11" t="s">
        <v>333</v>
      </c>
      <c r="AN283" s="21">
        <f t="shared" si="45"/>
        <v>1118</v>
      </c>
      <c r="AO283" s="21">
        <f t="shared" si="55"/>
        <v>49</v>
      </c>
      <c r="AQ283" s="14">
        <v>829</v>
      </c>
    </row>
    <row r="284" spans="1:43" ht="12" customHeight="1" x14ac:dyDescent="0.25">
      <c r="A284" s="14" t="s">
        <v>60</v>
      </c>
      <c r="B284" s="14">
        <v>30</v>
      </c>
      <c r="C284" s="14" t="s">
        <v>199</v>
      </c>
      <c r="D284" s="14" t="s">
        <v>51</v>
      </c>
      <c r="E284" s="14" t="s">
        <v>52</v>
      </c>
      <c r="F284" s="58">
        <v>62.123666741599997</v>
      </c>
      <c r="G284" s="13">
        <v>7.7134373600600004</v>
      </c>
      <c r="H284" s="13">
        <v>44.694850921600001</v>
      </c>
      <c r="I284" s="58">
        <v>218.28427124000001</v>
      </c>
      <c r="J284" s="2"/>
      <c r="K284" s="7" t="s">
        <v>199</v>
      </c>
      <c r="L284" s="7" t="str">
        <f t="shared" si="46"/>
        <v>N</v>
      </c>
      <c r="M284" s="7" t="s">
        <v>216</v>
      </c>
      <c r="N284" s="7">
        <f t="shared" si="49"/>
        <v>7.7134373600600004</v>
      </c>
      <c r="O284" s="15">
        <f t="shared" si="50"/>
        <v>62.123666741599997</v>
      </c>
      <c r="P284" s="7">
        <f t="shared" si="47"/>
        <v>3.7</v>
      </c>
      <c r="Q284" s="7">
        <v>50</v>
      </c>
      <c r="R284" s="7">
        <f t="shared" si="51"/>
        <v>7.4</v>
      </c>
      <c r="S284" s="63">
        <f t="shared" si="52"/>
        <v>44.694850921600001</v>
      </c>
      <c r="T284" s="7">
        <f t="shared" si="53"/>
        <v>210.88427124</v>
      </c>
      <c r="U284" s="7">
        <f t="shared" si="54"/>
        <v>20</v>
      </c>
      <c r="V284" s="18" t="str">
        <f t="shared" si="48"/>
        <v>15N60-30</v>
      </c>
      <c r="W284" s="4"/>
      <c r="X284" s="8">
        <v>280</v>
      </c>
      <c r="Y284" s="9" t="s">
        <v>271</v>
      </c>
      <c r="Z284" s="9" t="s">
        <v>272</v>
      </c>
      <c r="AA284" s="10">
        <v>7.7134373600000004</v>
      </c>
      <c r="AB284" s="10">
        <v>62.124000000000002</v>
      </c>
      <c r="AC284" s="10">
        <v>3.7</v>
      </c>
      <c r="AD284" s="10">
        <v>50</v>
      </c>
      <c r="AE284" s="10">
        <v>7.4</v>
      </c>
      <c r="AF284" s="10">
        <v>44.7</v>
      </c>
      <c r="AG284" s="10">
        <v>210.8842712</v>
      </c>
      <c r="AH284" s="10">
        <v>20</v>
      </c>
      <c r="AI284" s="10">
        <v>2</v>
      </c>
      <c r="AJ284" s="10">
        <v>0</v>
      </c>
      <c r="AK284" s="10">
        <v>345</v>
      </c>
      <c r="AL284" s="10">
        <v>35</v>
      </c>
      <c r="AM284" s="11" t="s">
        <v>333</v>
      </c>
      <c r="AN284" s="21">
        <f t="shared" si="45"/>
        <v>345</v>
      </c>
      <c r="AO284" s="21">
        <f t="shared" si="55"/>
        <v>35</v>
      </c>
      <c r="AQ284" s="14">
        <v>830</v>
      </c>
    </row>
    <row r="285" spans="1:43" ht="12" customHeight="1" x14ac:dyDescent="0.25">
      <c r="A285" s="14" t="s">
        <v>60</v>
      </c>
      <c r="B285" s="14">
        <v>30</v>
      </c>
      <c r="C285" s="14" t="s">
        <v>199</v>
      </c>
      <c r="D285" s="14" t="s">
        <v>51</v>
      </c>
      <c r="E285" s="14" t="s">
        <v>52</v>
      </c>
      <c r="F285" s="58">
        <v>172.43227418199999</v>
      </c>
      <c r="G285" s="13">
        <v>6.5634598095200003</v>
      </c>
      <c r="H285" s="13">
        <v>5.5983576774600001</v>
      </c>
      <c r="I285" s="58">
        <v>0</v>
      </c>
      <c r="J285" s="2"/>
      <c r="K285" s="7" t="s">
        <v>199</v>
      </c>
      <c r="L285" s="7" t="str">
        <f t="shared" si="46"/>
        <v>N</v>
      </c>
      <c r="M285" s="7" t="s">
        <v>216</v>
      </c>
      <c r="N285" s="7">
        <f t="shared" si="49"/>
        <v>6.5634598095200003</v>
      </c>
      <c r="O285" s="15">
        <f t="shared" si="50"/>
        <v>140</v>
      </c>
      <c r="P285" s="7">
        <f t="shared" si="47"/>
        <v>3.7</v>
      </c>
      <c r="Q285" s="7">
        <v>50</v>
      </c>
      <c r="R285" s="7">
        <f t="shared" si="51"/>
        <v>0.3</v>
      </c>
      <c r="S285" s="63">
        <f t="shared" si="52"/>
        <v>5.5983576774600001</v>
      </c>
      <c r="T285" s="7">
        <f t="shared" si="53"/>
        <v>0.3</v>
      </c>
      <c r="U285" s="7">
        <f t="shared" si="54"/>
        <v>20</v>
      </c>
      <c r="V285" s="18" t="str">
        <f t="shared" si="48"/>
        <v>15N60-30</v>
      </c>
      <c r="W285" s="4"/>
      <c r="X285" s="8">
        <v>281</v>
      </c>
      <c r="Y285" s="9" t="s">
        <v>271</v>
      </c>
      <c r="Z285" s="9" t="s">
        <v>272</v>
      </c>
      <c r="AA285" s="10">
        <v>6.5634598100000003</v>
      </c>
      <c r="AB285" s="10">
        <v>140</v>
      </c>
      <c r="AC285" s="10">
        <v>3.7</v>
      </c>
      <c r="AD285" s="10">
        <v>50</v>
      </c>
      <c r="AE285" s="10">
        <v>0.3</v>
      </c>
      <c r="AF285" s="10">
        <v>5.6</v>
      </c>
      <c r="AG285" s="10">
        <v>0.3</v>
      </c>
      <c r="AH285" s="10">
        <v>20</v>
      </c>
      <c r="AI285" s="10">
        <v>28</v>
      </c>
      <c r="AJ285" s="10">
        <v>90</v>
      </c>
      <c r="AK285" s="12">
        <v>1401</v>
      </c>
      <c r="AL285" s="12">
        <v>1294</v>
      </c>
      <c r="AM285" s="11" t="s">
        <v>333</v>
      </c>
      <c r="AN285" s="21">
        <f t="shared" si="45"/>
        <v>1725.5544009212999</v>
      </c>
      <c r="AO285" s="21">
        <f t="shared" si="55"/>
        <v>1593.7668770821999</v>
      </c>
      <c r="AQ285" s="14">
        <v>835</v>
      </c>
    </row>
    <row r="286" spans="1:43" ht="12" customHeight="1" x14ac:dyDescent="0.25">
      <c r="A286" s="14" t="s">
        <v>60</v>
      </c>
      <c r="B286" s="14">
        <v>30</v>
      </c>
      <c r="C286" s="14" t="s">
        <v>199</v>
      </c>
      <c r="D286" s="14" t="s">
        <v>51</v>
      </c>
      <c r="E286" s="14" t="s">
        <v>52</v>
      </c>
      <c r="F286" s="58">
        <v>52.2763429548</v>
      </c>
      <c r="G286" s="13">
        <v>14.5397127084</v>
      </c>
      <c r="H286" s="13">
        <v>44.049221038799999</v>
      </c>
      <c r="I286" s="58">
        <v>214.14213562</v>
      </c>
      <c r="J286" s="2"/>
      <c r="K286" s="7" t="s">
        <v>199</v>
      </c>
      <c r="L286" s="7" t="str">
        <f t="shared" si="46"/>
        <v>N</v>
      </c>
      <c r="M286" s="7" t="s">
        <v>216</v>
      </c>
      <c r="N286" s="7">
        <f t="shared" si="49"/>
        <v>14.5397127084</v>
      </c>
      <c r="O286" s="15">
        <f t="shared" si="50"/>
        <v>52.2763429548</v>
      </c>
      <c r="P286" s="7">
        <f t="shared" si="47"/>
        <v>3.7</v>
      </c>
      <c r="Q286" s="7">
        <v>50</v>
      </c>
      <c r="R286" s="7">
        <f t="shared" si="51"/>
        <v>7.4</v>
      </c>
      <c r="S286" s="63">
        <f t="shared" si="52"/>
        <v>44.049221038799999</v>
      </c>
      <c r="T286" s="7">
        <f t="shared" si="53"/>
        <v>206.74213562</v>
      </c>
      <c r="U286" s="7">
        <f t="shared" si="54"/>
        <v>20</v>
      </c>
      <c r="V286" s="18" t="str">
        <f t="shared" si="48"/>
        <v>15N60-30</v>
      </c>
      <c r="W286" s="4"/>
      <c r="X286" s="8">
        <v>282</v>
      </c>
      <c r="Y286" s="9" t="s">
        <v>271</v>
      </c>
      <c r="Z286" s="9" t="s">
        <v>272</v>
      </c>
      <c r="AA286" s="10">
        <v>14.53971271</v>
      </c>
      <c r="AB286" s="10">
        <v>52.276000000000003</v>
      </c>
      <c r="AC286" s="10">
        <v>3.7</v>
      </c>
      <c r="AD286" s="10">
        <v>50</v>
      </c>
      <c r="AE286" s="10">
        <v>7.4</v>
      </c>
      <c r="AF286" s="10">
        <v>44</v>
      </c>
      <c r="AG286" s="10">
        <v>206.74213560000001</v>
      </c>
      <c r="AH286" s="10">
        <v>20</v>
      </c>
      <c r="AI286" s="10">
        <v>1</v>
      </c>
      <c r="AJ286" s="10">
        <v>0</v>
      </c>
      <c r="AK286" s="10">
        <v>601</v>
      </c>
      <c r="AL286" s="10">
        <v>35</v>
      </c>
      <c r="AM286" s="11" t="s">
        <v>333</v>
      </c>
      <c r="AN286" s="21">
        <f t="shared" si="45"/>
        <v>601</v>
      </c>
      <c r="AO286" s="21">
        <f t="shared" si="55"/>
        <v>35</v>
      </c>
      <c r="AQ286" s="14">
        <v>831</v>
      </c>
    </row>
    <row r="287" spans="1:43" ht="12" customHeight="1" x14ac:dyDescent="0.25">
      <c r="A287" s="14" t="s">
        <v>138</v>
      </c>
      <c r="B287" s="14">
        <v>593</v>
      </c>
      <c r="C287" s="14" t="s">
        <v>199</v>
      </c>
      <c r="D287" s="14" t="s">
        <v>53</v>
      </c>
      <c r="E287" s="14" t="s">
        <v>52</v>
      </c>
      <c r="F287" s="58">
        <v>148.581146835</v>
      </c>
      <c r="G287" s="13">
        <v>4.4777391423599999</v>
      </c>
      <c r="H287" s="13">
        <v>4.4246435165399998</v>
      </c>
      <c r="I287" s="58">
        <v>98.284271240199999</v>
      </c>
      <c r="J287" s="2"/>
      <c r="K287" s="7" t="s">
        <v>199</v>
      </c>
      <c r="L287" s="7" t="str">
        <f t="shared" si="46"/>
        <v>N</v>
      </c>
      <c r="M287" s="7" t="s">
        <v>216</v>
      </c>
      <c r="N287" s="7">
        <f t="shared" si="49"/>
        <v>4.4777391423599999</v>
      </c>
      <c r="O287" s="15">
        <f t="shared" si="50"/>
        <v>140</v>
      </c>
      <c r="P287" s="7">
        <f t="shared" si="47"/>
        <v>3.7</v>
      </c>
      <c r="Q287" s="7">
        <v>50</v>
      </c>
      <c r="R287" s="7">
        <f t="shared" si="51"/>
        <v>7.4</v>
      </c>
      <c r="S287" s="63">
        <f t="shared" si="52"/>
        <v>4.4246435165399998</v>
      </c>
      <c r="T287" s="7">
        <f t="shared" si="53"/>
        <v>90.884271240199993</v>
      </c>
      <c r="U287" s="7">
        <f t="shared" si="54"/>
        <v>20</v>
      </c>
      <c r="V287" s="18" t="str">
        <f t="shared" si="48"/>
        <v>15N60.1-593</v>
      </c>
      <c r="W287" s="4"/>
      <c r="X287" s="8">
        <v>1</v>
      </c>
      <c r="Y287" s="9" t="s">
        <v>271</v>
      </c>
      <c r="Z287" s="9" t="s">
        <v>272</v>
      </c>
      <c r="AA287" s="10">
        <v>4.4777391419999999</v>
      </c>
      <c r="AB287" s="10">
        <v>140</v>
      </c>
      <c r="AC287" s="10">
        <v>3.7</v>
      </c>
      <c r="AD287" s="10">
        <v>50</v>
      </c>
      <c r="AE287" s="10">
        <v>7.4</v>
      </c>
      <c r="AF287" s="10">
        <v>4.4000000000000004</v>
      </c>
      <c r="AG287" s="10">
        <v>90.884271240000004</v>
      </c>
      <c r="AH287" s="10">
        <v>20</v>
      </c>
      <c r="AI287" s="10">
        <v>1</v>
      </c>
      <c r="AJ287" s="10">
        <v>1</v>
      </c>
      <c r="AK287" s="10">
        <v>548</v>
      </c>
      <c r="AL287" s="10">
        <v>7</v>
      </c>
      <c r="AM287" s="11" t="s">
        <v>334</v>
      </c>
      <c r="AN287" s="21">
        <f t="shared" si="45"/>
        <v>581.58906046842856</v>
      </c>
      <c r="AO287" s="21">
        <f t="shared" si="55"/>
        <v>7.4290573417499992</v>
      </c>
      <c r="AQ287" s="14">
        <v>627</v>
      </c>
    </row>
    <row r="288" spans="1:43" ht="12" customHeight="1" x14ac:dyDescent="0.25">
      <c r="A288" s="14" t="s">
        <v>139</v>
      </c>
      <c r="B288" s="14">
        <v>594</v>
      </c>
      <c r="C288" s="14" t="s">
        <v>199</v>
      </c>
      <c r="D288" s="14" t="s">
        <v>53</v>
      </c>
      <c r="E288" s="14" t="s">
        <v>52</v>
      </c>
      <c r="F288" s="58">
        <v>116.860682635</v>
      </c>
      <c r="G288" s="13">
        <v>6.4732612281800002</v>
      </c>
      <c r="H288" s="13">
        <v>15.535384178199999</v>
      </c>
      <c r="I288" s="58">
        <v>450.41644287100002</v>
      </c>
      <c r="J288" s="2"/>
      <c r="K288" s="7" t="s">
        <v>199</v>
      </c>
      <c r="L288" s="7" t="str">
        <f t="shared" si="46"/>
        <v>N</v>
      </c>
      <c r="M288" s="7" t="s">
        <v>216</v>
      </c>
      <c r="N288" s="7">
        <f t="shared" si="49"/>
        <v>6.4732612281800002</v>
      </c>
      <c r="O288" s="15">
        <f t="shared" si="50"/>
        <v>116.860682635</v>
      </c>
      <c r="P288" s="7">
        <f t="shared" si="47"/>
        <v>3.7</v>
      </c>
      <c r="Q288" s="7">
        <v>50</v>
      </c>
      <c r="R288" s="7">
        <f t="shared" si="51"/>
        <v>7.4</v>
      </c>
      <c r="S288" s="63">
        <f t="shared" si="52"/>
        <v>15.535384178199999</v>
      </c>
      <c r="T288" s="7">
        <f t="shared" si="53"/>
        <v>300</v>
      </c>
      <c r="U288" s="7">
        <f t="shared" si="54"/>
        <v>20</v>
      </c>
      <c r="V288" s="18" t="str">
        <f t="shared" si="48"/>
        <v>15N60.1A-594</v>
      </c>
      <c r="W288" s="4"/>
      <c r="X288" s="8">
        <v>2</v>
      </c>
      <c r="Y288" s="9" t="s">
        <v>271</v>
      </c>
      <c r="Z288" s="9" t="s">
        <v>272</v>
      </c>
      <c r="AA288" s="10">
        <v>6.4732612280000001</v>
      </c>
      <c r="AB288" s="10">
        <v>116.861</v>
      </c>
      <c r="AC288" s="10">
        <v>3.7</v>
      </c>
      <c r="AD288" s="10">
        <v>50</v>
      </c>
      <c r="AE288" s="10">
        <v>7.4</v>
      </c>
      <c r="AF288" s="10">
        <v>15.5</v>
      </c>
      <c r="AG288" s="10">
        <v>300</v>
      </c>
      <c r="AH288" s="10">
        <v>20</v>
      </c>
      <c r="AI288" s="10">
        <v>0</v>
      </c>
      <c r="AJ288" s="10">
        <v>0</v>
      </c>
      <c r="AK288" s="10">
        <v>809</v>
      </c>
      <c r="AL288" s="10">
        <v>5</v>
      </c>
      <c r="AM288" s="11" t="s">
        <v>335</v>
      </c>
      <c r="AN288" s="21">
        <f t="shared" si="45"/>
        <v>809</v>
      </c>
      <c r="AO288" s="21">
        <f t="shared" si="55"/>
        <v>5</v>
      </c>
      <c r="AQ288" s="14">
        <v>41</v>
      </c>
    </row>
    <row r="289" spans="1:43" ht="12" customHeight="1" x14ac:dyDescent="0.25">
      <c r="A289" s="14" t="s">
        <v>192</v>
      </c>
      <c r="B289" s="14">
        <v>807</v>
      </c>
      <c r="C289" s="14" t="s">
        <v>199</v>
      </c>
      <c r="D289" s="14" t="s">
        <v>53</v>
      </c>
      <c r="E289" s="14" t="s">
        <v>52</v>
      </c>
      <c r="F289" s="58">
        <v>106.89993730099999</v>
      </c>
      <c r="G289" s="13">
        <v>5.1971837217800001</v>
      </c>
      <c r="H289" s="13">
        <v>3.1373662948600001</v>
      </c>
      <c r="I289" s="58">
        <v>14.142135620099999</v>
      </c>
      <c r="J289" s="2"/>
      <c r="K289" s="7" t="s">
        <v>199</v>
      </c>
      <c r="L289" s="7" t="str">
        <f t="shared" si="46"/>
        <v>N</v>
      </c>
      <c r="M289" s="7" t="s">
        <v>216</v>
      </c>
      <c r="N289" s="7">
        <f t="shared" si="49"/>
        <v>5.1971837217800001</v>
      </c>
      <c r="O289" s="15">
        <f t="shared" si="50"/>
        <v>106.89993730099999</v>
      </c>
      <c r="P289" s="7">
        <f t="shared" si="47"/>
        <v>3.7</v>
      </c>
      <c r="Q289" s="7">
        <v>50</v>
      </c>
      <c r="R289" s="7">
        <f t="shared" si="51"/>
        <v>7.4</v>
      </c>
      <c r="S289" s="63">
        <f t="shared" si="52"/>
        <v>3.1373662948600001</v>
      </c>
      <c r="T289" s="7">
        <f t="shared" si="53"/>
        <v>6.7421356200999991</v>
      </c>
      <c r="U289" s="7">
        <f t="shared" si="54"/>
        <v>20</v>
      </c>
      <c r="V289" s="18" t="str">
        <f t="shared" si="48"/>
        <v>15N60.1A1-807</v>
      </c>
      <c r="W289" s="4"/>
      <c r="X289" s="8">
        <v>3</v>
      </c>
      <c r="Y289" s="9" t="s">
        <v>271</v>
      </c>
      <c r="Z289" s="9" t="s">
        <v>272</v>
      </c>
      <c r="AA289" s="10">
        <v>5.1971837220000001</v>
      </c>
      <c r="AB289" s="10">
        <v>106.9</v>
      </c>
      <c r="AC289" s="10">
        <v>3.7</v>
      </c>
      <c r="AD289" s="10">
        <v>50</v>
      </c>
      <c r="AE289" s="10">
        <v>7.4</v>
      </c>
      <c r="AF289" s="10">
        <v>3.1</v>
      </c>
      <c r="AG289" s="10">
        <v>6.74213562</v>
      </c>
      <c r="AH289" s="10">
        <v>20</v>
      </c>
      <c r="AI289" s="10">
        <v>13</v>
      </c>
      <c r="AJ289" s="10">
        <v>35</v>
      </c>
      <c r="AK289" s="10">
        <v>480</v>
      </c>
      <c r="AL289" s="10">
        <v>145</v>
      </c>
      <c r="AM289" s="11" t="s">
        <v>336</v>
      </c>
      <c r="AN289" s="21">
        <f t="shared" si="45"/>
        <v>480</v>
      </c>
      <c r="AO289" s="21">
        <f t="shared" si="55"/>
        <v>145</v>
      </c>
      <c r="AQ289" s="14">
        <v>157</v>
      </c>
    </row>
    <row r="290" spans="1:43" ht="12" customHeight="1" x14ac:dyDescent="0.25">
      <c r="A290" s="100" t="s">
        <v>462</v>
      </c>
      <c r="B290" s="100">
        <v>595</v>
      </c>
      <c r="C290" s="100" t="s">
        <v>199</v>
      </c>
      <c r="D290" s="100" t="s">
        <v>53</v>
      </c>
      <c r="E290" s="100" t="s">
        <v>52</v>
      </c>
      <c r="F290" s="101">
        <v>144.16834800000001</v>
      </c>
      <c r="G290" s="102">
        <v>3.1978939999999998</v>
      </c>
      <c r="H290" s="102">
        <v>1.6179999</v>
      </c>
      <c r="I290" s="101">
        <v>0</v>
      </c>
      <c r="J290" s="2"/>
      <c r="K290" s="7" t="s">
        <v>199</v>
      </c>
      <c r="L290" s="7" t="str">
        <f t="shared" si="46"/>
        <v>N</v>
      </c>
      <c r="M290" s="7" t="s">
        <v>216</v>
      </c>
      <c r="N290" s="7">
        <f>IF(G290&lt;0.3,0.3,G290)</f>
        <v>3.1978939999999998</v>
      </c>
      <c r="O290" s="15">
        <f t="shared" si="50"/>
        <v>140</v>
      </c>
      <c r="P290" s="7">
        <f t="shared" ref="P290" si="56">IF(D290="0 - not maintained",3.7,IF(D290="1 - Basic custodial care (closed)",3.7,IF(D290="2 - High clearance vehicles",3.7,IF(D290="3 - Suitable for passenger cars",5.5,IF(D290="4 - Moderate degree of user comfort",7.3,7.3)))))</f>
        <v>3.7</v>
      </c>
      <c r="Q290" s="7">
        <v>51</v>
      </c>
      <c r="R290" s="7">
        <f t="shared" ref="R290" si="57">IF(I290&lt;0.3,0.3,(IF((I290-0.3)&lt;P290*2,(I290-0.3),P290*2)))</f>
        <v>0.3</v>
      </c>
      <c r="S290" s="63">
        <f t="shared" ref="S290" si="58">H290</f>
        <v>1.6179999</v>
      </c>
      <c r="T290" s="7">
        <f t="shared" ref="T290" si="59">IF((I290-R290)&lt;0.3,0.3,IF(I290&gt;300,300,I290-R290))</f>
        <v>0.3</v>
      </c>
      <c r="U290" s="7">
        <f t="shared" ref="U290" si="60">IF(L290="g",50,20)</f>
        <v>20</v>
      </c>
      <c r="V290" s="18" t="str">
        <f t="shared" ref="V290" si="61">A290&amp;"-"&amp;B290</f>
        <v>15N60.2-595</v>
      </c>
      <c r="W290" s="4"/>
      <c r="X290" s="8">
        <v>4</v>
      </c>
      <c r="Y290" s="9" t="s">
        <v>271</v>
      </c>
      <c r="Z290" s="9" t="s">
        <v>272</v>
      </c>
      <c r="AA290" s="10">
        <v>3.1978939999999998</v>
      </c>
      <c r="AB290" s="10">
        <v>140</v>
      </c>
      <c r="AC290" s="10">
        <v>7.3</v>
      </c>
      <c r="AD290" s="10">
        <v>51</v>
      </c>
      <c r="AE290" s="10">
        <v>0.3</v>
      </c>
      <c r="AF290" s="10">
        <v>1.6</v>
      </c>
      <c r="AG290" s="10">
        <v>0.3</v>
      </c>
      <c r="AH290" s="10">
        <v>20</v>
      </c>
      <c r="AI290" s="10">
        <v>26</v>
      </c>
      <c r="AJ290" s="10">
        <v>89</v>
      </c>
      <c r="AK290" s="10">
        <v>527</v>
      </c>
      <c r="AL290" s="10">
        <v>502</v>
      </c>
      <c r="AM290" s="11" t="s">
        <v>463</v>
      </c>
      <c r="AN290" s="21">
        <f t="shared" si="45"/>
        <v>542.69085282857145</v>
      </c>
      <c r="AO290" s="21">
        <f t="shared" si="55"/>
        <v>516.94650497142857</v>
      </c>
      <c r="AQ290" s="14">
        <v>1168</v>
      </c>
    </row>
    <row r="291" spans="1:43" ht="12" customHeight="1" x14ac:dyDescent="0.25">
      <c r="A291" s="14" t="s">
        <v>61</v>
      </c>
      <c r="B291" s="14">
        <v>31</v>
      </c>
      <c r="C291" s="14" t="s">
        <v>199</v>
      </c>
      <c r="D291" s="14" t="s">
        <v>51</v>
      </c>
      <c r="E291" s="14" t="s">
        <v>52</v>
      </c>
      <c r="F291" s="58">
        <v>46.629993428600002</v>
      </c>
      <c r="G291" s="13">
        <v>9.9478268358200006E-2</v>
      </c>
      <c r="H291" s="13">
        <v>5.9991464614899996</v>
      </c>
      <c r="I291" s="58">
        <v>0</v>
      </c>
      <c r="J291" s="2"/>
      <c r="K291" s="7" t="s">
        <v>199</v>
      </c>
      <c r="L291" s="7" t="str">
        <f t="shared" si="46"/>
        <v>N</v>
      </c>
      <c r="M291" s="7" t="s">
        <v>216</v>
      </c>
      <c r="N291" s="7">
        <f t="shared" si="49"/>
        <v>0.3</v>
      </c>
      <c r="O291" s="15">
        <f t="shared" si="50"/>
        <v>46.629993428600002</v>
      </c>
      <c r="P291" s="7">
        <f t="shared" si="47"/>
        <v>3.7</v>
      </c>
      <c r="Q291" s="7">
        <v>50</v>
      </c>
      <c r="R291" s="7">
        <f t="shared" si="51"/>
        <v>0.3</v>
      </c>
      <c r="S291" s="63">
        <f t="shared" si="52"/>
        <v>5.9991464614899996</v>
      </c>
      <c r="T291" s="7">
        <f t="shared" si="53"/>
        <v>0.3</v>
      </c>
      <c r="U291" s="7">
        <f t="shared" si="54"/>
        <v>20</v>
      </c>
      <c r="V291" s="18" t="str">
        <f t="shared" si="48"/>
        <v>15N60A-31</v>
      </c>
      <c r="W291" s="4"/>
      <c r="X291" s="8">
        <v>5</v>
      </c>
      <c r="Y291" s="9" t="s">
        <v>271</v>
      </c>
      <c r="Z291" s="9" t="s">
        <v>272</v>
      </c>
      <c r="AA291" s="10">
        <v>0.3</v>
      </c>
      <c r="AB291" s="10">
        <v>46.63</v>
      </c>
      <c r="AC291" s="10">
        <v>3.7</v>
      </c>
      <c r="AD291" s="10">
        <v>50</v>
      </c>
      <c r="AE291" s="10">
        <v>0.3</v>
      </c>
      <c r="AF291" s="10">
        <v>6</v>
      </c>
      <c r="AG291" s="10">
        <v>0.3</v>
      </c>
      <c r="AH291" s="10">
        <v>20</v>
      </c>
      <c r="AI291" s="10">
        <v>25</v>
      </c>
      <c r="AJ291" s="10">
        <v>76</v>
      </c>
      <c r="AK291" s="10">
        <v>1</v>
      </c>
      <c r="AL291" s="10">
        <v>1</v>
      </c>
      <c r="AM291" s="11" t="s">
        <v>337</v>
      </c>
      <c r="AN291" s="21">
        <f t="shared" ref="AN291:AN354" si="62">F291/O291*AK291</f>
        <v>1</v>
      </c>
      <c r="AO291" s="21">
        <f t="shared" si="55"/>
        <v>1</v>
      </c>
      <c r="AQ291" s="14">
        <v>669</v>
      </c>
    </row>
    <row r="292" spans="1:43" ht="12" customHeight="1" x14ac:dyDescent="0.25">
      <c r="A292" s="14" t="s">
        <v>61</v>
      </c>
      <c r="B292" s="14">
        <v>31</v>
      </c>
      <c r="C292" s="14" t="s">
        <v>199</v>
      </c>
      <c r="D292" s="14" t="s">
        <v>51</v>
      </c>
      <c r="E292" s="14" t="s">
        <v>52</v>
      </c>
      <c r="F292" s="58">
        <v>287.99204792799998</v>
      </c>
      <c r="G292" s="13">
        <v>3.6751899052599999</v>
      </c>
      <c r="H292" s="13">
        <v>5.9991464614899996</v>
      </c>
      <c r="I292" s="58">
        <v>0</v>
      </c>
      <c r="J292" s="2"/>
      <c r="K292" s="7" t="s">
        <v>199</v>
      </c>
      <c r="L292" s="7" t="str">
        <f t="shared" si="46"/>
        <v>N</v>
      </c>
      <c r="M292" s="7" t="s">
        <v>216</v>
      </c>
      <c r="N292" s="7">
        <f t="shared" si="49"/>
        <v>3.6751899052599999</v>
      </c>
      <c r="O292" s="15">
        <f t="shared" si="50"/>
        <v>140</v>
      </c>
      <c r="P292" s="7">
        <f t="shared" si="47"/>
        <v>3.7</v>
      </c>
      <c r="Q292" s="7">
        <v>50</v>
      </c>
      <c r="R292" s="7">
        <f t="shared" si="51"/>
        <v>0.3</v>
      </c>
      <c r="S292" s="63">
        <f t="shared" si="52"/>
        <v>5.9991464614899996</v>
      </c>
      <c r="T292" s="7">
        <f t="shared" si="53"/>
        <v>0.3</v>
      </c>
      <c r="U292" s="7">
        <f t="shared" si="54"/>
        <v>20</v>
      </c>
      <c r="V292" s="18" t="str">
        <f t="shared" si="48"/>
        <v>15N60A-31</v>
      </c>
      <c r="W292" s="4"/>
      <c r="X292" s="8">
        <v>6</v>
      </c>
      <c r="Y292" s="9" t="s">
        <v>271</v>
      </c>
      <c r="Z292" s="9" t="s">
        <v>272</v>
      </c>
      <c r="AA292" s="10">
        <v>3.6751899049999999</v>
      </c>
      <c r="AB292" s="10">
        <v>140</v>
      </c>
      <c r="AC292" s="10">
        <v>3.7</v>
      </c>
      <c r="AD292" s="10">
        <v>50</v>
      </c>
      <c r="AE292" s="10">
        <v>0.3</v>
      </c>
      <c r="AF292" s="10">
        <v>6</v>
      </c>
      <c r="AG292" s="10">
        <v>0.3</v>
      </c>
      <c r="AH292" s="10">
        <v>20</v>
      </c>
      <c r="AI292" s="10">
        <v>27</v>
      </c>
      <c r="AJ292" s="10">
        <v>89</v>
      </c>
      <c r="AK292" s="10">
        <v>528</v>
      </c>
      <c r="AL292" s="10">
        <v>512</v>
      </c>
      <c r="AM292" s="11" t="s">
        <v>337</v>
      </c>
      <c r="AN292" s="21">
        <f t="shared" si="62"/>
        <v>1086.1414378998857</v>
      </c>
      <c r="AO292" s="21">
        <f t="shared" si="55"/>
        <v>1053.2280609938284</v>
      </c>
      <c r="AQ292" s="14">
        <v>670</v>
      </c>
    </row>
    <row r="293" spans="1:43" ht="12" customHeight="1" x14ac:dyDescent="0.25">
      <c r="A293" s="14" t="s">
        <v>104</v>
      </c>
      <c r="B293" s="14">
        <v>273</v>
      </c>
      <c r="C293" s="14" t="s">
        <v>199</v>
      </c>
      <c r="D293" s="14" t="s">
        <v>51</v>
      </c>
      <c r="E293" s="14" t="s">
        <v>52</v>
      </c>
      <c r="F293" s="58">
        <v>138.621196997</v>
      </c>
      <c r="G293" s="13">
        <v>2.9957250766599999</v>
      </c>
      <c r="H293" s="13">
        <v>48.075801849400001</v>
      </c>
      <c r="I293" s="58">
        <v>14.142135620099999</v>
      </c>
      <c r="J293" s="2"/>
      <c r="K293" s="7" t="s">
        <v>199</v>
      </c>
      <c r="L293" s="7" t="str">
        <f t="shared" si="46"/>
        <v>N</v>
      </c>
      <c r="M293" s="7" t="s">
        <v>216</v>
      </c>
      <c r="N293" s="7">
        <f t="shared" si="49"/>
        <v>2.9957250766599999</v>
      </c>
      <c r="O293" s="15">
        <f t="shared" si="50"/>
        <v>138.621196997</v>
      </c>
      <c r="P293" s="7">
        <f t="shared" si="47"/>
        <v>3.7</v>
      </c>
      <c r="Q293" s="7">
        <v>50</v>
      </c>
      <c r="R293" s="7">
        <f t="shared" si="51"/>
        <v>7.4</v>
      </c>
      <c r="S293" s="63">
        <f t="shared" si="52"/>
        <v>48.075801849400001</v>
      </c>
      <c r="T293" s="7">
        <f t="shared" si="53"/>
        <v>6.7421356200999991</v>
      </c>
      <c r="U293" s="7">
        <f t="shared" si="54"/>
        <v>20</v>
      </c>
      <c r="V293" s="18" t="str">
        <f t="shared" si="48"/>
        <v>15N62-273</v>
      </c>
      <c r="W293" s="4"/>
      <c r="X293" s="8">
        <v>288</v>
      </c>
      <c r="Y293" s="9" t="s">
        <v>271</v>
      </c>
      <c r="Z293" s="9" t="s">
        <v>272</v>
      </c>
      <c r="AA293" s="10">
        <v>2.9957250769999999</v>
      </c>
      <c r="AB293" s="10">
        <v>138.62100000000001</v>
      </c>
      <c r="AC293" s="10">
        <v>3.7</v>
      </c>
      <c r="AD293" s="10">
        <v>50</v>
      </c>
      <c r="AE293" s="10">
        <v>7.4</v>
      </c>
      <c r="AF293" s="10">
        <v>48.1</v>
      </c>
      <c r="AG293" s="10">
        <v>6.74213562</v>
      </c>
      <c r="AH293" s="10">
        <v>20</v>
      </c>
      <c r="AI293" s="10">
        <v>17</v>
      </c>
      <c r="AJ293" s="10">
        <v>43</v>
      </c>
      <c r="AK293" s="10">
        <v>348</v>
      </c>
      <c r="AL293" s="10">
        <v>430</v>
      </c>
      <c r="AM293" s="11" t="s">
        <v>338</v>
      </c>
      <c r="AN293" s="21">
        <f t="shared" si="62"/>
        <v>348</v>
      </c>
      <c r="AO293" s="21">
        <f t="shared" si="55"/>
        <v>430</v>
      </c>
      <c r="AQ293" s="14">
        <v>602</v>
      </c>
    </row>
    <row r="294" spans="1:43" ht="12" customHeight="1" x14ac:dyDescent="0.25">
      <c r="A294" s="14" t="s">
        <v>104</v>
      </c>
      <c r="B294" s="14">
        <v>273</v>
      </c>
      <c r="C294" s="14" t="s">
        <v>199</v>
      </c>
      <c r="D294" s="14" t="s">
        <v>51</v>
      </c>
      <c r="E294" s="14" t="s">
        <v>52</v>
      </c>
      <c r="F294" s="58">
        <v>187.57769534799999</v>
      </c>
      <c r="G294" s="13">
        <v>5.0153696752399997</v>
      </c>
      <c r="H294" s="13">
        <v>17.3669109344</v>
      </c>
      <c r="I294" s="58">
        <v>44.142135620099999</v>
      </c>
      <c r="J294" s="2"/>
      <c r="K294" s="7" t="s">
        <v>199</v>
      </c>
      <c r="L294" s="7" t="str">
        <f t="shared" si="46"/>
        <v>N</v>
      </c>
      <c r="M294" s="7" t="s">
        <v>216</v>
      </c>
      <c r="N294" s="7">
        <f t="shared" si="49"/>
        <v>5.0153696752399997</v>
      </c>
      <c r="O294" s="15">
        <f t="shared" si="50"/>
        <v>140</v>
      </c>
      <c r="P294" s="7">
        <f t="shared" si="47"/>
        <v>3.7</v>
      </c>
      <c r="Q294" s="7">
        <v>50</v>
      </c>
      <c r="R294" s="7">
        <f t="shared" si="51"/>
        <v>7.4</v>
      </c>
      <c r="S294" s="63">
        <f t="shared" si="52"/>
        <v>17.3669109344</v>
      </c>
      <c r="T294" s="7">
        <f t="shared" si="53"/>
        <v>36.742135620100001</v>
      </c>
      <c r="U294" s="7">
        <f t="shared" si="54"/>
        <v>20</v>
      </c>
      <c r="V294" s="18" t="str">
        <f t="shared" si="48"/>
        <v>15N62-273</v>
      </c>
      <c r="W294" s="4"/>
      <c r="X294" s="8">
        <v>289</v>
      </c>
      <c r="Y294" s="9" t="s">
        <v>271</v>
      </c>
      <c r="Z294" s="9" t="s">
        <v>272</v>
      </c>
      <c r="AA294" s="10">
        <v>5.0153696749999996</v>
      </c>
      <c r="AB294" s="10">
        <v>140</v>
      </c>
      <c r="AC294" s="10">
        <v>3.7</v>
      </c>
      <c r="AD294" s="10">
        <v>50</v>
      </c>
      <c r="AE294" s="10">
        <v>7.4</v>
      </c>
      <c r="AF294" s="10">
        <v>17.399999999999999</v>
      </c>
      <c r="AG294" s="10">
        <v>36.742135619999999</v>
      </c>
      <c r="AH294" s="10">
        <v>20</v>
      </c>
      <c r="AI294" s="10">
        <v>6</v>
      </c>
      <c r="AJ294" s="10">
        <v>10</v>
      </c>
      <c r="AK294" s="10">
        <v>789</v>
      </c>
      <c r="AL294" s="10">
        <v>217</v>
      </c>
      <c r="AM294" s="11" t="s">
        <v>338</v>
      </c>
      <c r="AN294" s="21">
        <f t="shared" si="62"/>
        <v>1057.1342973540857</v>
      </c>
      <c r="AO294" s="21">
        <f t="shared" si="55"/>
        <v>290.74542778939997</v>
      </c>
      <c r="AQ294" s="14">
        <v>581</v>
      </c>
    </row>
    <row r="295" spans="1:43" ht="12" customHeight="1" x14ac:dyDescent="0.25">
      <c r="A295" s="14" t="s">
        <v>104</v>
      </c>
      <c r="B295" s="14">
        <v>273</v>
      </c>
      <c r="C295" s="14" t="s">
        <v>199</v>
      </c>
      <c r="D295" s="14" t="s">
        <v>51</v>
      </c>
      <c r="E295" s="14" t="s">
        <v>52</v>
      </c>
      <c r="F295" s="58">
        <v>100.525282635</v>
      </c>
      <c r="G295" s="13">
        <v>1.3770439671800001</v>
      </c>
      <c r="H295" s="13">
        <v>11.7977018356</v>
      </c>
      <c r="I295" s="58">
        <v>20</v>
      </c>
      <c r="J295" s="2"/>
      <c r="K295" s="7" t="s">
        <v>199</v>
      </c>
      <c r="L295" s="7" t="str">
        <f t="shared" si="46"/>
        <v>N</v>
      </c>
      <c r="M295" s="7" t="s">
        <v>216</v>
      </c>
      <c r="N295" s="7">
        <f t="shared" si="49"/>
        <v>1.3770439671800001</v>
      </c>
      <c r="O295" s="15">
        <f t="shared" si="50"/>
        <v>100.525282635</v>
      </c>
      <c r="P295" s="7">
        <f t="shared" si="47"/>
        <v>3.7</v>
      </c>
      <c r="Q295" s="7">
        <v>50</v>
      </c>
      <c r="R295" s="7">
        <f t="shared" si="51"/>
        <v>7.4</v>
      </c>
      <c r="S295" s="63">
        <f t="shared" si="52"/>
        <v>11.7977018356</v>
      </c>
      <c r="T295" s="7">
        <f t="shared" si="53"/>
        <v>12.6</v>
      </c>
      <c r="U295" s="7">
        <f t="shared" si="54"/>
        <v>20</v>
      </c>
      <c r="V295" s="18" t="str">
        <f t="shared" si="48"/>
        <v>15N62-273</v>
      </c>
      <c r="W295" s="4"/>
      <c r="X295" s="8">
        <v>290</v>
      </c>
      <c r="Y295" s="9" t="s">
        <v>271</v>
      </c>
      <c r="Z295" s="9" t="s">
        <v>272</v>
      </c>
      <c r="AA295" s="10">
        <v>1.3770439670000001</v>
      </c>
      <c r="AB295" s="10">
        <v>100.52500000000001</v>
      </c>
      <c r="AC295" s="10">
        <v>3.7</v>
      </c>
      <c r="AD295" s="10">
        <v>50</v>
      </c>
      <c r="AE295" s="10">
        <v>7.4</v>
      </c>
      <c r="AF295" s="10">
        <v>11.8</v>
      </c>
      <c r="AG295" s="10">
        <v>12.6</v>
      </c>
      <c r="AH295" s="10">
        <v>20</v>
      </c>
      <c r="AI295" s="10">
        <v>10</v>
      </c>
      <c r="AJ295" s="10">
        <v>22</v>
      </c>
      <c r="AK295" s="10">
        <v>30</v>
      </c>
      <c r="AL295" s="10">
        <v>70</v>
      </c>
      <c r="AM295" s="11" t="s">
        <v>338</v>
      </c>
      <c r="AN295" s="21">
        <f t="shared" si="62"/>
        <v>30</v>
      </c>
      <c r="AO295" s="21">
        <f t="shared" si="55"/>
        <v>70</v>
      </c>
      <c r="AQ295" s="14">
        <v>584</v>
      </c>
    </row>
    <row r="296" spans="1:43" ht="12" customHeight="1" x14ac:dyDescent="0.25">
      <c r="A296" s="14" t="s">
        <v>104</v>
      </c>
      <c r="B296" s="14">
        <v>273</v>
      </c>
      <c r="C296" s="14" t="s">
        <v>199</v>
      </c>
      <c r="D296" s="14" t="s">
        <v>51</v>
      </c>
      <c r="E296" s="14" t="s">
        <v>52</v>
      </c>
      <c r="F296" s="58">
        <v>57.5870842016</v>
      </c>
      <c r="G296" s="13">
        <v>2.77729852488</v>
      </c>
      <c r="H296" s="13">
        <v>29.7576828003</v>
      </c>
      <c r="I296" s="58">
        <v>44.142135620099999</v>
      </c>
      <c r="J296" s="2"/>
      <c r="K296" s="7" t="s">
        <v>199</v>
      </c>
      <c r="L296" s="7" t="str">
        <f t="shared" si="46"/>
        <v>N</v>
      </c>
      <c r="M296" s="7" t="s">
        <v>216</v>
      </c>
      <c r="N296" s="7">
        <f t="shared" si="49"/>
        <v>2.77729852488</v>
      </c>
      <c r="O296" s="15">
        <f t="shared" si="50"/>
        <v>57.5870842016</v>
      </c>
      <c r="P296" s="7">
        <f t="shared" si="47"/>
        <v>3.7</v>
      </c>
      <c r="Q296" s="7">
        <v>50</v>
      </c>
      <c r="R296" s="7">
        <f t="shared" si="51"/>
        <v>7.4</v>
      </c>
      <c r="S296" s="63">
        <f t="shared" si="52"/>
        <v>29.7576828003</v>
      </c>
      <c r="T296" s="7">
        <f t="shared" si="53"/>
        <v>36.742135620100001</v>
      </c>
      <c r="U296" s="7">
        <f t="shared" si="54"/>
        <v>20</v>
      </c>
      <c r="V296" s="18" t="str">
        <f t="shared" si="48"/>
        <v>15N62-273</v>
      </c>
      <c r="W296" s="4"/>
      <c r="X296" s="8">
        <v>291</v>
      </c>
      <c r="Y296" s="9" t="s">
        <v>271</v>
      </c>
      <c r="Z296" s="9" t="s">
        <v>272</v>
      </c>
      <c r="AA296" s="10">
        <v>2.777298525</v>
      </c>
      <c r="AB296" s="10">
        <v>57.587000000000003</v>
      </c>
      <c r="AC296" s="10">
        <v>3.7</v>
      </c>
      <c r="AD296" s="10">
        <v>50</v>
      </c>
      <c r="AE296" s="10">
        <v>7.4</v>
      </c>
      <c r="AF296" s="10">
        <v>29.8</v>
      </c>
      <c r="AG296" s="10">
        <v>36.742135619999999</v>
      </c>
      <c r="AH296" s="10">
        <v>20</v>
      </c>
      <c r="AI296" s="10">
        <v>5</v>
      </c>
      <c r="AJ296" s="10">
        <v>2</v>
      </c>
      <c r="AK296" s="10">
        <v>54</v>
      </c>
      <c r="AL296" s="10">
        <v>43</v>
      </c>
      <c r="AM296" s="11" t="s">
        <v>338</v>
      </c>
      <c r="AN296" s="21">
        <f t="shared" si="62"/>
        <v>54</v>
      </c>
      <c r="AO296" s="21">
        <f t="shared" si="55"/>
        <v>43</v>
      </c>
      <c r="AQ296" s="14">
        <v>579</v>
      </c>
    </row>
    <row r="297" spans="1:43" ht="12" customHeight="1" x14ac:dyDescent="0.25">
      <c r="A297" s="14" t="s">
        <v>104</v>
      </c>
      <c r="B297" s="14">
        <v>273</v>
      </c>
      <c r="C297" s="14" t="s">
        <v>199</v>
      </c>
      <c r="D297" s="14" t="s">
        <v>51</v>
      </c>
      <c r="E297" s="14" t="s">
        <v>52</v>
      </c>
      <c r="F297" s="58">
        <v>78.039483992399994</v>
      </c>
      <c r="G297" s="13">
        <v>2.78492338597</v>
      </c>
      <c r="H297" s="13">
        <v>22.260419845600001</v>
      </c>
      <c r="I297" s="58">
        <v>14.142135620099999</v>
      </c>
      <c r="J297" s="2"/>
      <c r="K297" s="7" t="s">
        <v>199</v>
      </c>
      <c r="L297" s="7" t="str">
        <f t="shared" si="46"/>
        <v>N</v>
      </c>
      <c r="M297" s="7" t="s">
        <v>216</v>
      </c>
      <c r="N297" s="7">
        <f t="shared" si="49"/>
        <v>2.78492338597</v>
      </c>
      <c r="O297" s="15">
        <f t="shared" si="50"/>
        <v>78.039483992399994</v>
      </c>
      <c r="P297" s="7">
        <f t="shared" si="47"/>
        <v>3.7</v>
      </c>
      <c r="Q297" s="7">
        <v>50</v>
      </c>
      <c r="R297" s="7">
        <f t="shared" si="51"/>
        <v>7.4</v>
      </c>
      <c r="S297" s="63">
        <f t="shared" si="52"/>
        <v>22.260419845600001</v>
      </c>
      <c r="T297" s="7">
        <f t="shared" si="53"/>
        <v>6.7421356200999991</v>
      </c>
      <c r="U297" s="7">
        <f t="shared" si="54"/>
        <v>20</v>
      </c>
      <c r="V297" s="18" t="str">
        <f t="shared" si="48"/>
        <v>15N62-273</v>
      </c>
      <c r="W297" s="4"/>
      <c r="X297" s="8">
        <v>292</v>
      </c>
      <c r="Y297" s="9" t="s">
        <v>271</v>
      </c>
      <c r="Z297" s="9" t="s">
        <v>272</v>
      </c>
      <c r="AA297" s="10">
        <v>2.784923386</v>
      </c>
      <c r="AB297" s="10">
        <v>78.039000000000001</v>
      </c>
      <c r="AC297" s="10">
        <v>3.7</v>
      </c>
      <c r="AD297" s="10">
        <v>50</v>
      </c>
      <c r="AE297" s="10">
        <v>7.4</v>
      </c>
      <c r="AF297" s="10">
        <v>22.3</v>
      </c>
      <c r="AG297" s="10">
        <v>6.74213562</v>
      </c>
      <c r="AH297" s="10">
        <v>20</v>
      </c>
      <c r="AI297" s="10">
        <v>14</v>
      </c>
      <c r="AJ297" s="10">
        <v>28</v>
      </c>
      <c r="AK297" s="10">
        <v>109</v>
      </c>
      <c r="AL297" s="10">
        <v>135</v>
      </c>
      <c r="AM297" s="11" t="s">
        <v>338</v>
      </c>
      <c r="AN297" s="21">
        <f t="shared" si="62"/>
        <v>109</v>
      </c>
      <c r="AO297" s="21">
        <f t="shared" si="55"/>
        <v>135</v>
      </c>
      <c r="AQ297" s="14">
        <v>567</v>
      </c>
    </row>
    <row r="298" spans="1:43" ht="12" customHeight="1" x14ac:dyDescent="0.25">
      <c r="A298" s="14" t="s">
        <v>104</v>
      </c>
      <c r="B298" s="14">
        <v>273</v>
      </c>
      <c r="C298" s="14" t="s">
        <v>199</v>
      </c>
      <c r="D298" s="14" t="s">
        <v>51</v>
      </c>
      <c r="E298" s="14" t="s">
        <v>52</v>
      </c>
      <c r="F298" s="58">
        <v>269.27611011699997</v>
      </c>
      <c r="G298" s="13">
        <v>2.8224180959199998</v>
      </c>
      <c r="H298" s="13">
        <v>15.535384178199999</v>
      </c>
      <c r="I298" s="58">
        <v>450.41644287100002</v>
      </c>
      <c r="J298" s="2"/>
      <c r="K298" s="7" t="s">
        <v>199</v>
      </c>
      <c r="L298" s="7" t="str">
        <f t="shared" si="46"/>
        <v>N</v>
      </c>
      <c r="M298" s="7" t="s">
        <v>216</v>
      </c>
      <c r="N298" s="7">
        <f t="shared" si="49"/>
        <v>2.8224180959199998</v>
      </c>
      <c r="O298" s="15">
        <f t="shared" si="50"/>
        <v>140</v>
      </c>
      <c r="P298" s="7">
        <f t="shared" si="47"/>
        <v>3.7</v>
      </c>
      <c r="Q298" s="7">
        <v>50</v>
      </c>
      <c r="R298" s="7">
        <f t="shared" si="51"/>
        <v>7.4</v>
      </c>
      <c r="S298" s="63">
        <f t="shared" si="52"/>
        <v>15.535384178199999</v>
      </c>
      <c r="T298" s="7">
        <f t="shared" si="53"/>
        <v>300</v>
      </c>
      <c r="U298" s="7">
        <f t="shared" si="54"/>
        <v>20</v>
      </c>
      <c r="V298" s="18" t="str">
        <f t="shared" si="48"/>
        <v>15N62-273</v>
      </c>
      <c r="W298" s="4"/>
      <c r="X298" s="8">
        <v>293</v>
      </c>
      <c r="Y298" s="9" t="s">
        <v>271</v>
      </c>
      <c r="Z298" s="9" t="s">
        <v>272</v>
      </c>
      <c r="AA298" s="10">
        <v>2.8224180959999998</v>
      </c>
      <c r="AB298" s="10">
        <v>140</v>
      </c>
      <c r="AC298" s="10">
        <v>3.7</v>
      </c>
      <c r="AD298" s="10">
        <v>50</v>
      </c>
      <c r="AE298" s="10">
        <v>7.4</v>
      </c>
      <c r="AF298" s="10">
        <v>15.5</v>
      </c>
      <c r="AG298" s="10">
        <v>300</v>
      </c>
      <c r="AH298" s="10">
        <v>20</v>
      </c>
      <c r="AI298" s="10">
        <v>0</v>
      </c>
      <c r="AJ298" s="10">
        <v>0</v>
      </c>
      <c r="AK298" s="10">
        <v>320</v>
      </c>
      <c r="AL298" s="10">
        <v>6</v>
      </c>
      <c r="AM298" s="11" t="s">
        <v>338</v>
      </c>
      <c r="AN298" s="21">
        <f t="shared" si="62"/>
        <v>615.48825169599991</v>
      </c>
      <c r="AO298" s="21">
        <f t="shared" si="55"/>
        <v>11.5404047193</v>
      </c>
      <c r="AQ298" s="14">
        <v>589</v>
      </c>
    </row>
    <row r="299" spans="1:43" ht="12" customHeight="1" x14ac:dyDescent="0.25">
      <c r="A299" s="14" t="s">
        <v>104</v>
      </c>
      <c r="B299" s="14">
        <v>273</v>
      </c>
      <c r="C299" s="14" t="s">
        <v>199</v>
      </c>
      <c r="D299" s="14" t="s">
        <v>51</v>
      </c>
      <c r="E299" s="14" t="s">
        <v>52</v>
      </c>
      <c r="F299" s="58">
        <v>46.4927139837</v>
      </c>
      <c r="G299" s="13">
        <v>0.36600575750999997</v>
      </c>
      <c r="H299" s="13">
        <v>11.7977018356</v>
      </c>
      <c r="I299" s="58">
        <v>20</v>
      </c>
      <c r="J299" s="2"/>
      <c r="K299" s="7" t="s">
        <v>199</v>
      </c>
      <c r="L299" s="7" t="str">
        <f t="shared" si="46"/>
        <v>N</v>
      </c>
      <c r="M299" s="7" t="s">
        <v>216</v>
      </c>
      <c r="N299" s="7">
        <f t="shared" si="49"/>
        <v>0.36600575750999997</v>
      </c>
      <c r="O299" s="15">
        <f t="shared" si="50"/>
        <v>46.4927139837</v>
      </c>
      <c r="P299" s="7">
        <f t="shared" si="47"/>
        <v>3.7</v>
      </c>
      <c r="Q299" s="7">
        <v>50</v>
      </c>
      <c r="R299" s="7">
        <f t="shared" si="51"/>
        <v>7.4</v>
      </c>
      <c r="S299" s="63">
        <f t="shared" si="52"/>
        <v>11.7977018356</v>
      </c>
      <c r="T299" s="7">
        <f t="shared" si="53"/>
        <v>12.6</v>
      </c>
      <c r="U299" s="7">
        <f t="shared" si="54"/>
        <v>20</v>
      </c>
      <c r="V299" s="18" t="str">
        <f t="shared" si="48"/>
        <v>15N62-273</v>
      </c>
      <c r="W299" s="4"/>
      <c r="X299" s="8">
        <v>294</v>
      </c>
      <c r="Y299" s="9" t="s">
        <v>271</v>
      </c>
      <c r="Z299" s="9" t="s">
        <v>272</v>
      </c>
      <c r="AA299" s="10">
        <v>0.36600575800000001</v>
      </c>
      <c r="AB299" s="10">
        <v>46.493000000000002</v>
      </c>
      <c r="AC299" s="10">
        <v>3.7</v>
      </c>
      <c r="AD299" s="10">
        <v>50</v>
      </c>
      <c r="AE299" s="10">
        <v>7.4</v>
      </c>
      <c r="AF299" s="10">
        <v>11.8</v>
      </c>
      <c r="AG299" s="10">
        <v>12.6</v>
      </c>
      <c r="AH299" s="10">
        <v>20</v>
      </c>
      <c r="AI299" s="10">
        <v>6</v>
      </c>
      <c r="AJ299" s="10">
        <v>8</v>
      </c>
      <c r="AK299" s="10">
        <v>12</v>
      </c>
      <c r="AL299" s="10">
        <v>8</v>
      </c>
      <c r="AM299" s="11" t="s">
        <v>338</v>
      </c>
      <c r="AN299" s="21">
        <f t="shared" si="62"/>
        <v>12</v>
      </c>
      <c r="AO299" s="21">
        <f t="shared" si="55"/>
        <v>8</v>
      </c>
      <c r="AQ299" s="14">
        <v>585</v>
      </c>
    </row>
    <row r="300" spans="1:43" ht="12" customHeight="1" x14ac:dyDescent="0.25">
      <c r="A300" s="14" t="s">
        <v>104</v>
      </c>
      <c r="B300" s="14">
        <v>273</v>
      </c>
      <c r="C300" s="14" t="s">
        <v>199</v>
      </c>
      <c r="D300" s="14" t="s">
        <v>51</v>
      </c>
      <c r="E300" s="14" t="s">
        <v>52</v>
      </c>
      <c r="F300" s="58">
        <v>102.022320991</v>
      </c>
      <c r="G300" s="13">
        <v>3.7141937207</v>
      </c>
      <c r="H300" s="13">
        <v>17.570758819600002</v>
      </c>
      <c r="I300" s="58">
        <v>234.85281372099999</v>
      </c>
      <c r="J300" s="2"/>
      <c r="K300" s="7" t="s">
        <v>199</v>
      </c>
      <c r="L300" s="7" t="str">
        <f t="shared" si="46"/>
        <v>N</v>
      </c>
      <c r="M300" s="7" t="s">
        <v>216</v>
      </c>
      <c r="N300" s="7">
        <f t="shared" si="49"/>
        <v>3.7141937207</v>
      </c>
      <c r="O300" s="15">
        <f t="shared" si="50"/>
        <v>102.022320991</v>
      </c>
      <c r="P300" s="7">
        <f t="shared" si="47"/>
        <v>3.7</v>
      </c>
      <c r="Q300" s="7">
        <v>50</v>
      </c>
      <c r="R300" s="7">
        <f t="shared" si="51"/>
        <v>7.4</v>
      </c>
      <c r="S300" s="63">
        <f t="shared" si="52"/>
        <v>17.570758819600002</v>
      </c>
      <c r="T300" s="7">
        <f t="shared" si="53"/>
        <v>227.45281372099998</v>
      </c>
      <c r="U300" s="7">
        <f t="shared" si="54"/>
        <v>20</v>
      </c>
      <c r="V300" s="18" t="str">
        <f t="shared" si="48"/>
        <v>15N62-273</v>
      </c>
      <c r="W300" s="4"/>
      <c r="X300" s="8">
        <v>295</v>
      </c>
      <c r="Y300" s="9" t="s">
        <v>271</v>
      </c>
      <c r="Z300" s="9" t="s">
        <v>272</v>
      </c>
      <c r="AA300" s="10">
        <v>3.714193721</v>
      </c>
      <c r="AB300" s="10">
        <v>102.02200000000001</v>
      </c>
      <c r="AC300" s="10">
        <v>3.7</v>
      </c>
      <c r="AD300" s="10">
        <v>50</v>
      </c>
      <c r="AE300" s="10">
        <v>7.4</v>
      </c>
      <c r="AF300" s="10">
        <v>17.600000000000001</v>
      </c>
      <c r="AG300" s="10">
        <v>227.45281370000001</v>
      </c>
      <c r="AH300" s="10">
        <v>20</v>
      </c>
      <c r="AI300" s="10">
        <v>0</v>
      </c>
      <c r="AJ300" s="10">
        <v>0</v>
      </c>
      <c r="AK300" s="10">
        <v>294</v>
      </c>
      <c r="AL300" s="10">
        <v>8</v>
      </c>
      <c r="AM300" s="11" t="s">
        <v>338</v>
      </c>
      <c r="AN300" s="21">
        <f t="shared" si="62"/>
        <v>294</v>
      </c>
      <c r="AO300" s="21">
        <f t="shared" si="55"/>
        <v>8</v>
      </c>
      <c r="AQ300" s="14">
        <v>580</v>
      </c>
    </row>
    <row r="301" spans="1:43" ht="12" customHeight="1" x14ac:dyDescent="0.25">
      <c r="A301" s="14" t="s">
        <v>104</v>
      </c>
      <c r="B301" s="14">
        <v>273</v>
      </c>
      <c r="C301" s="14" t="s">
        <v>199</v>
      </c>
      <c r="D301" s="14" t="s">
        <v>51</v>
      </c>
      <c r="E301" s="14" t="s">
        <v>52</v>
      </c>
      <c r="F301" s="58">
        <v>145.46295039699999</v>
      </c>
      <c r="G301" s="13">
        <v>6.16280612033</v>
      </c>
      <c r="H301" s="13">
        <v>22.260419845600001</v>
      </c>
      <c r="I301" s="58">
        <v>14.142135620099999</v>
      </c>
      <c r="J301" s="2"/>
      <c r="K301" s="7" t="s">
        <v>199</v>
      </c>
      <c r="L301" s="7" t="str">
        <f t="shared" si="46"/>
        <v>N</v>
      </c>
      <c r="M301" s="7" t="s">
        <v>216</v>
      </c>
      <c r="N301" s="7">
        <f t="shared" si="49"/>
        <v>6.16280612033</v>
      </c>
      <c r="O301" s="15">
        <f t="shared" si="50"/>
        <v>140</v>
      </c>
      <c r="P301" s="7">
        <f t="shared" si="47"/>
        <v>3.7</v>
      </c>
      <c r="Q301" s="7">
        <v>50</v>
      </c>
      <c r="R301" s="7">
        <f t="shared" si="51"/>
        <v>7.4</v>
      </c>
      <c r="S301" s="63">
        <f t="shared" si="52"/>
        <v>22.260419845600001</v>
      </c>
      <c r="T301" s="7">
        <f t="shared" si="53"/>
        <v>6.7421356200999991</v>
      </c>
      <c r="U301" s="7">
        <f t="shared" si="54"/>
        <v>20</v>
      </c>
      <c r="V301" s="18" t="str">
        <f t="shared" si="48"/>
        <v>15N62-273</v>
      </c>
      <c r="W301" s="4"/>
      <c r="X301" s="8">
        <v>296</v>
      </c>
      <c r="Y301" s="9" t="s">
        <v>271</v>
      </c>
      <c r="Z301" s="9" t="s">
        <v>272</v>
      </c>
      <c r="AA301" s="10">
        <v>6.1628061199999999</v>
      </c>
      <c r="AB301" s="10">
        <v>140</v>
      </c>
      <c r="AC301" s="10">
        <v>3.7</v>
      </c>
      <c r="AD301" s="10">
        <v>50</v>
      </c>
      <c r="AE301" s="10">
        <v>7.4</v>
      </c>
      <c r="AF301" s="10">
        <v>22.3</v>
      </c>
      <c r="AG301" s="10">
        <v>6.74213562</v>
      </c>
      <c r="AH301" s="10">
        <v>20</v>
      </c>
      <c r="AI301" s="10">
        <v>16</v>
      </c>
      <c r="AJ301" s="10">
        <v>43</v>
      </c>
      <c r="AK301" s="12">
        <v>1126</v>
      </c>
      <c r="AL301" s="10">
        <v>865</v>
      </c>
      <c r="AM301" s="11" t="s">
        <v>338</v>
      </c>
      <c r="AN301" s="21">
        <f t="shared" si="62"/>
        <v>1169.9377296215855</v>
      </c>
      <c r="AO301" s="21">
        <f t="shared" si="55"/>
        <v>898.75322923860699</v>
      </c>
      <c r="AQ301" s="14">
        <v>601</v>
      </c>
    </row>
    <row r="302" spans="1:43" ht="12" customHeight="1" x14ac:dyDescent="0.25">
      <c r="A302" s="14" t="s">
        <v>104</v>
      </c>
      <c r="B302" s="14">
        <v>273</v>
      </c>
      <c r="C302" s="14" t="s">
        <v>199</v>
      </c>
      <c r="D302" s="14" t="s">
        <v>51</v>
      </c>
      <c r="E302" s="14" t="s">
        <v>52</v>
      </c>
      <c r="F302" s="58">
        <v>55.034159800600001</v>
      </c>
      <c r="G302" s="13">
        <v>3.5373981487899999</v>
      </c>
      <c r="H302" s="13">
        <v>6.9415216445899999</v>
      </c>
      <c r="I302" s="58">
        <v>0</v>
      </c>
      <c r="J302" s="2"/>
      <c r="K302" s="7" t="s">
        <v>199</v>
      </c>
      <c r="L302" s="7" t="str">
        <f t="shared" si="46"/>
        <v>N</v>
      </c>
      <c r="M302" s="7" t="s">
        <v>216</v>
      </c>
      <c r="N302" s="7">
        <f t="shared" si="49"/>
        <v>3.5373981487899999</v>
      </c>
      <c r="O302" s="15">
        <f t="shared" si="50"/>
        <v>55.034159800600001</v>
      </c>
      <c r="P302" s="7">
        <f t="shared" si="47"/>
        <v>3.7</v>
      </c>
      <c r="Q302" s="7">
        <v>50</v>
      </c>
      <c r="R302" s="7">
        <f t="shared" si="51"/>
        <v>0.3</v>
      </c>
      <c r="S302" s="63">
        <f t="shared" si="52"/>
        <v>6.9415216445899999</v>
      </c>
      <c r="T302" s="7">
        <f t="shared" si="53"/>
        <v>0.3</v>
      </c>
      <c r="U302" s="7">
        <f t="shared" si="54"/>
        <v>20</v>
      </c>
      <c r="V302" s="18" t="str">
        <f t="shared" si="48"/>
        <v>15N62-273</v>
      </c>
      <c r="W302" s="4"/>
      <c r="X302" s="8">
        <v>297</v>
      </c>
      <c r="Y302" s="9" t="s">
        <v>271</v>
      </c>
      <c r="Z302" s="9" t="s">
        <v>272</v>
      </c>
      <c r="AA302" s="10">
        <v>3.5373981489999999</v>
      </c>
      <c r="AB302" s="10">
        <v>55.033999999999999</v>
      </c>
      <c r="AC302" s="10">
        <v>3.7</v>
      </c>
      <c r="AD302" s="10">
        <v>50</v>
      </c>
      <c r="AE302" s="10">
        <v>0.3</v>
      </c>
      <c r="AF302" s="10">
        <v>6.9</v>
      </c>
      <c r="AG302" s="10">
        <v>0.3</v>
      </c>
      <c r="AH302" s="10">
        <v>20</v>
      </c>
      <c r="AI302" s="10">
        <v>27</v>
      </c>
      <c r="AJ302" s="10">
        <v>80</v>
      </c>
      <c r="AK302" s="10">
        <v>66</v>
      </c>
      <c r="AL302" s="10">
        <v>65</v>
      </c>
      <c r="AM302" s="11" t="s">
        <v>338</v>
      </c>
      <c r="AN302" s="21">
        <f t="shared" si="62"/>
        <v>66</v>
      </c>
      <c r="AO302" s="21">
        <f t="shared" si="55"/>
        <v>65</v>
      </c>
      <c r="AQ302" s="14">
        <v>599</v>
      </c>
    </row>
    <row r="303" spans="1:43" ht="12" customHeight="1" x14ac:dyDescent="0.25">
      <c r="A303" s="14" t="s">
        <v>104</v>
      </c>
      <c r="B303" s="14">
        <v>273</v>
      </c>
      <c r="C303" s="14" t="s">
        <v>199</v>
      </c>
      <c r="D303" s="14" t="s">
        <v>51</v>
      </c>
      <c r="E303" s="14" t="s">
        <v>52</v>
      </c>
      <c r="F303" s="58">
        <v>157.03581367000001</v>
      </c>
      <c r="G303" s="13">
        <v>2.73818223979</v>
      </c>
      <c r="H303" s="13">
        <v>8.7346439361599995</v>
      </c>
      <c r="I303" s="58">
        <v>175.56349182100001</v>
      </c>
      <c r="J303" s="2"/>
      <c r="K303" s="7" t="s">
        <v>199</v>
      </c>
      <c r="L303" s="7" t="str">
        <f t="shared" si="46"/>
        <v>N</v>
      </c>
      <c r="M303" s="7" t="s">
        <v>216</v>
      </c>
      <c r="N303" s="7">
        <f t="shared" si="49"/>
        <v>2.73818223979</v>
      </c>
      <c r="O303" s="15">
        <f t="shared" si="50"/>
        <v>140</v>
      </c>
      <c r="P303" s="7">
        <f t="shared" si="47"/>
        <v>3.7</v>
      </c>
      <c r="Q303" s="7">
        <v>50</v>
      </c>
      <c r="R303" s="7">
        <f t="shared" si="51"/>
        <v>7.4</v>
      </c>
      <c r="S303" s="63">
        <f t="shared" si="52"/>
        <v>8.7346439361599995</v>
      </c>
      <c r="T303" s="7">
        <f t="shared" si="53"/>
        <v>168.16349182100001</v>
      </c>
      <c r="U303" s="7">
        <f t="shared" si="54"/>
        <v>20</v>
      </c>
      <c r="V303" s="18" t="str">
        <f t="shared" si="48"/>
        <v>15N62-273</v>
      </c>
      <c r="W303" s="4"/>
      <c r="X303" s="8">
        <v>298</v>
      </c>
      <c r="Y303" s="9" t="s">
        <v>271</v>
      </c>
      <c r="Z303" s="9" t="s">
        <v>272</v>
      </c>
      <c r="AA303" s="10">
        <v>2.73818224</v>
      </c>
      <c r="AB303" s="10">
        <v>140</v>
      </c>
      <c r="AC303" s="10">
        <v>3.7</v>
      </c>
      <c r="AD303" s="10">
        <v>50</v>
      </c>
      <c r="AE303" s="10">
        <v>7.4</v>
      </c>
      <c r="AF303" s="10">
        <v>8.6999999999999993</v>
      </c>
      <c r="AG303" s="10">
        <v>168.1634918</v>
      </c>
      <c r="AH303" s="10">
        <v>20</v>
      </c>
      <c r="AI303" s="10">
        <v>1</v>
      </c>
      <c r="AJ303" s="10">
        <v>0</v>
      </c>
      <c r="AK303" s="10">
        <v>312</v>
      </c>
      <c r="AL303" s="10">
        <v>7</v>
      </c>
      <c r="AM303" s="11" t="s">
        <v>338</v>
      </c>
      <c r="AN303" s="21">
        <f t="shared" si="62"/>
        <v>349.96552760742856</v>
      </c>
      <c r="AO303" s="21">
        <f t="shared" si="55"/>
        <v>7.8517906835</v>
      </c>
      <c r="AQ303" s="14">
        <v>596</v>
      </c>
    </row>
    <row r="304" spans="1:43" ht="12" customHeight="1" x14ac:dyDescent="0.25">
      <c r="A304" s="14" t="s">
        <v>104</v>
      </c>
      <c r="B304" s="14">
        <v>273</v>
      </c>
      <c r="C304" s="14" t="s">
        <v>199</v>
      </c>
      <c r="D304" s="14" t="s">
        <v>51</v>
      </c>
      <c r="E304" s="14" t="s">
        <v>52</v>
      </c>
      <c r="F304" s="58">
        <v>138.85659050500001</v>
      </c>
      <c r="G304" s="13">
        <v>2.6910457159000001</v>
      </c>
      <c r="H304" s="13">
        <v>7.3072085380600003</v>
      </c>
      <c r="I304" s="58">
        <v>177.279220581</v>
      </c>
      <c r="J304" s="2"/>
      <c r="K304" s="7" t="s">
        <v>199</v>
      </c>
      <c r="L304" s="7" t="str">
        <f t="shared" si="46"/>
        <v>N</v>
      </c>
      <c r="M304" s="7" t="s">
        <v>216</v>
      </c>
      <c r="N304" s="7">
        <f t="shared" si="49"/>
        <v>2.6910457159000001</v>
      </c>
      <c r="O304" s="15">
        <f t="shared" si="50"/>
        <v>138.85659050500001</v>
      </c>
      <c r="P304" s="7">
        <f t="shared" si="47"/>
        <v>3.7</v>
      </c>
      <c r="Q304" s="7">
        <v>50</v>
      </c>
      <c r="R304" s="7">
        <f t="shared" si="51"/>
        <v>7.4</v>
      </c>
      <c r="S304" s="63">
        <f t="shared" si="52"/>
        <v>7.3072085380600003</v>
      </c>
      <c r="T304" s="7">
        <f t="shared" si="53"/>
        <v>169.879220581</v>
      </c>
      <c r="U304" s="7">
        <f t="shared" si="54"/>
        <v>20</v>
      </c>
      <c r="V304" s="18" t="str">
        <f t="shared" si="48"/>
        <v>15N62-273</v>
      </c>
      <c r="W304" s="4"/>
      <c r="X304" s="8">
        <v>299</v>
      </c>
      <c r="Y304" s="9" t="s">
        <v>271</v>
      </c>
      <c r="Z304" s="9" t="s">
        <v>272</v>
      </c>
      <c r="AA304" s="10">
        <v>2.6910457160000001</v>
      </c>
      <c r="AB304" s="10">
        <v>138.857</v>
      </c>
      <c r="AC304" s="10">
        <v>3.7</v>
      </c>
      <c r="AD304" s="10">
        <v>50</v>
      </c>
      <c r="AE304" s="10">
        <v>7.4</v>
      </c>
      <c r="AF304" s="10">
        <v>7.3</v>
      </c>
      <c r="AG304" s="10">
        <v>169.8792206</v>
      </c>
      <c r="AH304" s="10">
        <v>20</v>
      </c>
      <c r="AI304" s="10">
        <v>0</v>
      </c>
      <c r="AJ304" s="10">
        <v>0</v>
      </c>
      <c r="AK304" s="10">
        <v>305</v>
      </c>
      <c r="AL304" s="10">
        <v>3</v>
      </c>
      <c r="AM304" s="11" t="s">
        <v>338</v>
      </c>
      <c r="AN304" s="21">
        <f t="shared" si="62"/>
        <v>305</v>
      </c>
      <c r="AO304" s="21">
        <f t="shared" si="55"/>
        <v>3</v>
      </c>
      <c r="AQ304" s="14">
        <v>600</v>
      </c>
    </row>
    <row r="305" spans="1:43" ht="12" customHeight="1" x14ac:dyDescent="0.25">
      <c r="A305" s="14" t="s">
        <v>104</v>
      </c>
      <c r="B305" s="14">
        <v>273</v>
      </c>
      <c r="C305" s="14" t="s">
        <v>199</v>
      </c>
      <c r="D305" s="14" t="s">
        <v>51</v>
      </c>
      <c r="E305" s="14" t="s">
        <v>52</v>
      </c>
      <c r="F305" s="58">
        <v>99.305572978200004</v>
      </c>
      <c r="G305" s="13">
        <v>6.0827677226699999</v>
      </c>
      <c r="H305" s="13">
        <v>25.990522384599998</v>
      </c>
      <c r="I305" s="58">
        <v>114.14213562</v>
      </c>
      <c r="J305" s="2"/>
      <c r="K305" s="7" t="s">
        <v>199</v>
      </c>
      <c r="L305" s="7" t="str">
        <f t="shared" si="46"/>
        <v>N</v>
      </c>
      <c r="M305" s="7" t="s">
        <v>216</v>
      </c>
      <c r="N305" s="7">
        <f t="shared" si="49"/>
        <v>6.0827677226699999</v>
      </c>
      <c r="O305" s="15">
        <f t="shared" si="50"/>
        <v>99.305572978200004</v>
      </c>
      <c r="P305" s="7">
        <f t="shared" si="47"/>
        <v>3.7</v>
      </c>
      <c r="Q305" s="7">
        <v>50</v>
      </c>
      <c r="R305" s="7">
        <f t="shared" si="51"/>
        <v>7.4</v>
      </c>
      <c r="S305" s="63">
        <f t="shared" si="52"/>
        <v>25.990522384599998</v>
      </c>
      <c r="T305" s="7">
        <f t="shared" si="53"/>
        <v>106.74213562</v>
      </c>
      <c r="U305" s="7">
        <f t="shared" si="54"/>
        <v>20</v>
      </c>
      <c r="V305" s="18" t="str">
        <f t="shared" si="48"/>
        <v>15N62-273</v>
      </c>
      <c r="W305" s="4"/>
      <c r="X305" s="8">
        <v>300</v>
      </c>
      <c r="Y305" s="9" t="s">
        <v>271</v>
      </c>
      <c r="Z305" s="9" t="s">
        <v>272</v>
      </c>
      <c r="AA305" s="10">
        <v>6.0827677229999999</v>
      </c>
      <c r="AB305" s="10">
        <v>99.305999999999997</v>
      </c>
      <c r="AC305" s="10">
        <v>3.7</v>
      </c>
      <c r="AD305" s="10">
        <v>50</v>
      </c>
      <c r="AE305" s="10">
        <v>7.4</v>
      </c>
      <c r="AF305" s="10">
        <v>26</v>
      </c>
      <c r="AG305" s="10">
        <v>106.7421356</v>
      </c>
      <c r="AH305" s="10">
        <v>20</v>
      </c>
      <c r="AI305" s="10">
        <v>2</v>
      </c>
      <c r="AJ305" s="10">
        <v>0</v>
      </c>
      <c r="AK305" s="10">
        <v>572</v>
      </c>
      <c r="AL305" s="10">
        <v>37</v>
      </c>
      <c r="AM305" s="11" t="s">
        <v>338</v>
      </c>
      <c r="AN305" s="21">
        <f t="shared" si="62"/>
        <v>572</v>
      </c>
      <c r="AO305" s="21">
        <f t="shared" si="55"/>
        <v>37</v>
      </c>
      <c r="AQ305" s="14">
        <v>578</v>
      </c>
    </row>
    <row r="306" spans="1:43" ht="12" customHeight="1" x14ac:dyDescent="0.25">
      <c r="A306" s="14" t="s">
        <v>104</v>
      </c>
      <c r="B306" s="14">
        <v>273</v>
      </c>
      <c r="C306" s="14" t="s">
        <v>199</v>
      </c>
      <c r="D306" s="14" t="s">
        <v>51</v>
      </c>
      <c r="E306" s="14" t="s">
        <v>52</v>
      </c>
      <c r="F306" s="58">
        <v>65.382012979600006</v>
      </c>
      <c r="G306" s="13">
        <v>0.41877528317500001</v>
      </c>
      <c r="H306" s="13">
        <v>6.25673627853</v>
      </c>
      <c r="I306" s="58">
        <v>20</v>
      </c>
      <c r="J306" s="2"/>
      <c r="K306" s="7" t="s">
        <v>199</v>
      </c>
      <c r="L306" s="7" t="str">
        <f t="shared" si="46"/>
        <v>N</v>
      </c>
      <c r="M306" s="7" t="s">
        <v>216</v>
      </c>
      <c r="N306" s="7">
        <f t="shared" si="49"/>
        <v>0.41877528317500001</v>
      </c>
      <c r="O306" s="15">
        <f t="shared" si="50"/>
        <v>65.382012979600006</v>
      </c>
      <c r="P306" s="7">
        <f t="shared" si="47"/>
        <v>3.7</v>
      </c>
      <c r="Q306" s="7">
        <v>50</v>
      </c>
      <c r="R306" s="7">
        <f t="shared" si="51"/>
        <v>7.4</v>
      </c>
      <c r="S306" s="63">
        <f t="shared" si="52"/>
        <v>6.25673627853</v>
      </c>
      <c r="T306" s="7">
        <f t="shared" si="53"/>
        <v>12.6</v>
      </c>
      <c r="U306" s="7">
        <f t="shared" si="54"/>
        <v>20</v>
      </c>
      <c r="V306" s="18" t="str">
        <f t="shared" si="48"/>
        <v>15N62-273</v>
      </c>
      <c r="W306" s="4"/>
      <c r="X306" s="8">
        <v>301</v>
      </c>
      <c r="Y306" s="9" t="s">
        <v>271</v>
      </c>
      <c r="Z306" s="9" t="s">
        <v>272</v>
      </c>
      <c r="AA306" s="10">
        <v>0.418775283</v>
      </c>
      <c r="AB306" s="10">
        <v>65.382000000000005</v>
      </c>
      <c r="AC306" s="10">
        <v>3.7</v>
      </c>
      <c r="AD306" s="10">
        <v>50</v>
      </c>
      <c r="AE306" s="10">
        <v>7.4</v>
      </c>
      <c r="AF306" s="10">
        <v>6.3</v>
      </c>
      <c r="AG306" s="10">
        <v>12.6</v>
      </c>
      <c r="AH306" s="10">
        <v>20</v>
      </c>
      <c r="AI306" s="10">
        <v>7</v>
      </c>
      <c r="AJ306" s="10">
        <v>13</v>
      </c>
      <c r="AK306" s="10">
        <v>21</v>
      </c>
      <c r="AL306" s="10">
        <v>15</v>
      </c>
      <c r="AM306" s="11" t="s">
        <v>338</v>
      </c>
      <c r="AN306" s="21">
        <f t="shared" si="62"/>
        <v>21</v>
      </c>
      <c r="AO306" s="21">
        <f t="shared" si="55"/>
        <v>15</v>
      </c>
      <c r="AQ306" s="14">
        <v>603</v>
      </c>
    </row>
    <row r="307" spans="1:43" ht="12" customHeight="1" x14ac:dyDescent="0.25">
      <c r="A307" s="14" t="s">
        <v>104</v>
      </c>
      <c r="B307" s="14">
        <v>273</v>
      </c>
      <c r="C307" s="14" t="s">
        <v>199</v>
      </c>
      <c r="D307" s="14" t="s">
        <v>51</v>
      </c>
      <c r="E307" s="14" t="s">
        <v>52</v>
      </c>
      <c r="F307" s="58">
        <v>162.21641979099999</v>
      </c>
      <c r="G307" s="13">
        <v>6.1159915825500004</v>
      </c>
      <c r="H307" s="13">
        <v>10.2891597748</v>
      </c>
      <c r="I307" s="58">
        <v>42.4264068604</v>
      </c>
      <c r="J307" s="2"/>
      <c r="K307" s="7" t="s">
        <v>199</v>
      </c>
      <c r="L307" s="7" t="str">
        <f t="shared" si="46"/>
        <v>N</v>
      </c>
      <c r="M307" s="7" t="s">
        <v>216</v>
      </c>
      <c r="N307" s="7">
        <f t="shared" si="49"/>
        <v>6.1159915825500004</v>
      </c>
      <c r="O307" s="15">
        <f t="shared" si="50"/>
        <v>140</v>
      </c>
      <c r="P307" s="7">
        <f t="shared" si="47"/>
        <v>3.7</v>
      </c>
      <c r="Q307" s="7">
        <v>50</v>
      </c>
      <c r="R307" s="7">
        <f t="shared" si="51"/>
        <v>7.4</v>
      </c>
      <c r="S307" s="63">
        <f t="shared" si="52"/>
        <v>10.2891597748</v>
      </c>
      <c r="T307" s="7">
        <f t="shared" si="53"/>
        <v>35.026406860400002</v>
      </c>
      <c r="U307" s="7">
        <f t="shared" si="54"/>
        <v>20</v>
      </c>
      <c r="V307" s="18" t="str">
        <f t="shared" si="48"/>
        <v>15N62-273</v>
      </c>
      <c r="W307" s="4"/>
      <c r="X307" s="8">
        <v>302</v>
      </c>
      <c r="Y307" s="9" t="s">
        <v>271</v>
      </c>
      <c r="Z307" s="9" t="s">
        <v>272</v>
      </c>
      <c r="AA307" s="10">
        <v>6.1159915829999996</v>
      </c>
      <c r="AB307" s="10">
        <v>140</v>
      </c>
      <c r="AC307" s="10">
        <v>3.7</v>
      </c>
      <c r="AD307" s="10">
        <v>50</v>
      </c>
      <c r="AE307" s="10">
        <v>7.4</v>
      </c>
      <c r="AF307" s="10">
        <v>10.3</v>
      </c>
      <c r="AG307" s="10">
        <v>35.026406860000002</v>
      </c>
      <c r="AH307" s="10">
        <v>20</v>
      </c>
      <c r="AI307" s="10">
        <v>5</v>
      </c>
      <c r="AJ307" s="10">
        <v>10</v>
      </c>
      <c r="AK307" s="12">
        <v>1064</v>
      </c>
      <c r="AL307" s="10">
        <v>125</v>
      </c>
      <c r="AM307" s="11" t="s">
        <v>338</v>
      </c>
      <c r="AN307" s="21">
        <f t="shared" si="62"/>
        <v>1232.8447904115999</v>
      </c>
      <c r="AO307" s="21">
        <f t="shared" si="55"/>
        <v>144.83608909910714</v>
      </c>
      <c r="AQ307" s="14">
        <v>582</v>
      </c>
    </row>
    <row r="308" spans="1:43" ht="12" customHeight="1" x14ac:dyDescent="0.25">
      <c r="A308" s="14" t="s">
        <v>104</v>
      </c>
      <c r="B308" s="14">
        <v>273</v>
      </c>
      <c r="C308" s="14" t="s">
        <v>199</v>
      </c>
      <c r="D308" s="14" t="s">
        <v>51</v>
      </c>
      <c r="E308" s="14" t="s">
        <v>52</v>
      </c>
      <c r="F308" s="58">
        <v>151.64325711199999</v>
      </c>
      <c r="G308" s="13">
        <v>2.7560218433900001</v>
      </c>
      <c r="H308" s="13">
        <v>4.6632981300400003</v>
      </c>
      <c r="I308" s="58">
        <v>0</v>
      </c>
      <c r="J308" s="2"/>
      <c r="K308" s="7" t="s">
        <v>199</v>
      </c>
      <c r="L308" s="7" t="str">
        <f t="shared" si="46"/>
        <v>N</v>
      </c>
      <c r="M308" s="7" t="s">
        <v>216</v>
      </c>
      <c r="N308" s="7">
        <f t="shared" si="49"/>
        <v>2.7560218433900001</v>
      </c>
      <c r="O308" s="15">
        <f t="shared" si="50"/>
        <v>140</v>
      </c>
      <c r="P308" s="7">
        <f t="shared" si="47"/>
        <v>3.7</v>
      </c>
      <c r="Q308" s="7">
        <v>50</v>
      </c>
      <c r="R308" s="7">
        <f t="shared" si="51"/>
        <v>0.3</v>
      </c>
      <c r="S308" s="63">
        <f t="shared" si="52"/>
        <v>4.6632981300400003</v>
      </c>
      <c r="T308" s="7">
        <f t="shared" si="53"/>
        <v>0.3</v>
      </c>
      <c r="U308" s="7">
        <f t="shared" si="54"/>
        <v>20</v>
      </c>
      <c r="V308" s="18" t="str">
        <f t="shared" si="48"/>
        <v>15N62-273</v>
      </c>
      <c r="W308" s="4"/>
      <c r="X308" s="8">
        <v>303</v>
      </c>
      <c r="Y308" s="9" t="s">
        <v>271</v>
      </c>
      <c r="Z308" s="9" t="s">
        <v>272</v>
      </c>
      <c r="AA308" s="10">
        <v>2.7560218430000001</v>
      </c>
      <c r="AB308" s="10">
        <v>140</v>
      </c>
      <c r="AC308" s="10">
        <v>3.7</v>
      </c>
      <c r="AD308" s="10">
        <v>50</v>
      </c>
      <c r="AE308" s="10">
        <v>0.3</v>
      </c>
      <c r="AF308" s="10">
        <v>4.7</v>
      </c>
      <c r="AG308" s="10">
        <v>0.3</v>
      </c>
      <c r="AH308" s="10">
        <v>20</v>
      </c>
      <c r="AI308" s="10">
        <v>26</v>
      </c>
      <c r="AJ308" s="10">
        <v>89</v>
      </c>
      <c r="AK308" s="10">
        <v>285</v>
      </c>
      <c r="AL308" s="10">
        <v>281</v>
      </c>
      <c r="AM308" s="11" t="s">
        <v>338</v>
      </c>
      <c r="AN308" s="21">
        <f t="shared" si="62"/>
        <v>308.70234483514281</v>
      </c>
      <c r="AO308" s="21">
        <f t="shared" si="55"/>
        <v>304.36968034622856</v>
      </c>
      <c r="AQ308" s="14">
        <v>605</v>
      </c>
    </row>
    <row r="309" spans="1:43" ht="12" customHeight="1" x14ac:dyDescent="0.25">
      <c r="A309" s="14" t="s">
        <v>104</v>
      </c>
      <c r="B309" s="14">
        <v>273</v>
      </c>
      <c r="C309" s="14" t="s">
        <v>199</v>
      </c>
      <c r="D309" s="14" t="s">
        <v>51</v>
      </c>
      <c r="E309" s="14" t="s">
        <v>52</v>
      </c>
      <c r="F309" s="58">
        <v>369.94159946299999</v>
      </c>
      <c r="G309" s="13">
        <v>4.8611452337800003</v>
      </c>
      <c r="H309" s="13">
        <v>9.63561534882</v>
      </c>
      <c r="I309" s="58">
        <v>0</v>
      </c>
      <c r="J309" s="2"/>
      <c r="K309" s="7" t="s">
        <v>199</v>
      </c>
      <c r="L309" s="7" t="str">
        <f t="shared" si="46"/>
        <v>N</v>
      </c>
      <c r="M309" s="7" t="s">
        <v>216</v>
      </c>
      <c r="N309" s="7">
        <f t="shared" si="49"/>
        <v>4.8611452337800003</v>
      </c>
      <c r="O309" s="15">
        <f t="shared" si="50"/>
        <v>140</v>
      </c>
      <c r="P309" s="7">
        <f t="shared" si="47"/>
        <v>3.7</v>
      </c>
      <c r="Q309" s="7">
        <v>50</v>
      </c>
      <c r="R309" s="7">
        <f t="shared" si="51"/>
        <v>0.3</v>
      </c>
      <c r="S309" s="63">
        <f t="shared" si="52"/>
        <v>9.63561534882</v>
      </c>
      <c r="T309" s="7">
        <f t="shared" si="53"/>
        <v>0.3</v>
      </c>
      <c r="U309" s="7">
        <f t="shared" si="54"/>
        <v>20</v>
      </c>
      <c r="V309" s="18" t="str">
        <f t="shared" si="48"/>
        <v>15N62-273</v>
      </c>
      <c r="W309" s="4"/>
      <c r="X309" s="8">
        <v>304</v>
      </c>
      <c r="Y309" s="9" t="s">
        <v>271</v>
      </c>
      <c r="Z309" s="9" t="s">
        <v>272</v>
      </c>
      <c r="AA309" s="10">
        <v>4.8611452340000003</v>
      </c>
      <c r="AB309" s="10">
        <v>140</v>
      </c>
      <c r="AC309" s="10">
        <v>3.7</v>
      </c>
      <c r="AD309" s="10">
        <v>50</v>
      </c>
      <c r="AE309" s="10">
        <v>0.3</v>
      </c>
      <c r="AF309" s="10">
        <v>9.6</v>
      </c>
      <c r="AG309" s="10">
        <v>0.3</v>
      </c>
      <c r="AH309" s="10">
        <v>20</v>
      </c>
      <c r="AI309" s="10">
        <v>27</v>
      </c>
      <c r="AJ309" s="10">
        <v>89</v>
      </c>
      <c r="AK309" s="10">
        <v>813</v>
      </c>
      <c r="AL309" s="10">
        <v>792</v>
      </c>
      <c r="AM309" s="11" t="s">
        <v>338</v>
      </c>
      <c r="AN309" s="21">
        <f t="shared" si="62"/>
        <v>2148.3037168815645</v>
      </c>
      <c r="AO309" s="21">
        <f t="shared" si="55"/>
        <v>2092.8124769621145</v>
      </c>
      <c r="AQ309" s="14">
        <v>576</v>
      </c>
    </row>
    <row r="310" spans="1:43" ht="12" customHeight="1" x14ac:dyDescent="0.25">
      <c r="A310" s="14" t="s">
        <v>104</v>
      </c>
      <c r="B310" s="14">
        <v>273</v>
      </c>
      <c r="C310" s="14" t="s">
        <v>199</v>
      </c>
      <c r="D310" s="14" t="s">
        <v>51</v>
      </c>
      <c r="E310" s="14" t="s">
        <v>52</v>
      </c>
      <c r="F310" s="58">
        <v>73.012793555800002</v>
      </c>
      <c r="G310" s="13">
        <v>1.32364564199</v>
      </c>
      <c r="H310" s="13">
        <v>6.5599808692900003</v>
      </c>
      <c r="I310" s="58">
        <v>34.142135620099999</v>
      </c>
      <c r="J310" s="2"/>
      <c r="K310" s="7" t="s">
        <v>199</v>
      </c>
      <c r="L310" s="7" t="str">
        <f t="shared" si="46"/>
        <v>N</v>
      </c>
      <c r="M310" s="7" t="s">
        <v>216</v>
      </c>
      <c r="N310" s="7">
        <f t="shared" si="49"/>
        <v>1.32364564199</v>
      </c>
      <c r="O310" s="15">
        <f t="shared" si="50"/>
        <v>73.012793555800002</v>
      </c>
      <c r="P310" s="7">
        <f t="shared" si="47"/>
        <v>3.7</v>
      </c>
      <c r="Q310" s="7">
        <v>50</v>
      </c>
      <c r="R310" s="7">
        <f t="shared" si="51"/>
        <v>7.4</v>
      </c>
      <c r="S310" s="63">
        <f t="shared" si="52"/>
        <v>6.5599808692900003</v>
      </c>
      <c r="T310" s="7">
        <f t="shared" si="53"/>
        <v>26.742135620100001</v>
      </c>
      <c r="U310" s="7">
        <f t="shared" si="54"/>
        <v>20</v>
      </c>
      <c r="V310" s="18" t="str">
        <f t="shared" si="48"/>
        <v>15N62-273</v>
      </c>
      <c r="W310" s="4"/>
      <c r="X310" s="8">
        <v>305</v>
      </c>
      <c r="Y310" s="9" t="s">
        <v>271</v>
      </c>
      <c r="Z310" s="9" t="s">
        <v>272</v>
      </c>
      <c r="AA310" s="10">
        <v>1.323645642</v>
      </c>
      <c r="AB310" s="10">
        <v>73.013000000000005</v>
      </c>
      <c r="AC310" s="10">
        <v>3.7</v>
      </c>
      <c r="AD310" s="10">
        <v>50</v>
      </c>
      <c r="AE310" s="10">
        <v>7.4</v>
      </c>
      <c r="AF310" s="10">
        <v>6.6</v>
      </c>
      <c r="AG310" s="10">
        <v>26.742135619999999</v>
      </c>
      <c r="AH310" s="10">
        <v>20</v>
      </c>
      <c r="AI310" s="10">
        <v>3</v>
      </c>
      <c r="AJ310" s="10">
        <v>5</v>
      </c>
      <c r="AK310" s="10">
        <v>23</v>
      </c>
      <c r="AL310" s="10">
        <v>17</v>
      </c>
      <c r="AM310" s="11" t="s">
        <v>338</v>
      </c>
      <c r="AN310" s="21">
        <f t="shared" si="62"/>
        <v>23</v>
      </c>
      <c r="AO310" s="21">
        <f t="shared" si="55"/>
        <v>17</v>
      </c>
      <c r="AQ310" s="14">
        <v>598</v>
      </c>
    </row>
    <row r="311" spans="1:43" ht="12" customHeight="1" x14ac:dyDescent="0.25">
      <c r="A311" s="14" t="s">
        <v>104</v>
      </c>
      <c r="B311" s="14">
        <v>273</v>
      </c>
      <c r="C311" s="14" t="s">
        <v>199</v>
      </c>
      <c r="D311" s="14" t="s">
        <v>51</v>
      </c>
      <c r="E311" s="14" t="s">
        <v>52</v>
      </c>
      <c r="F311" s="58">
        <v>61.685066552599999</v>
      </c>
      <c r="G311" s="13">
        <v>2.1807787933</v>
      </c>
      <c r="H311" s="13">
        <v>3.7682094573999998</v>
      </c>
      <c r="I311" s="58">
        <v>0</v>
      </c>
      <c r="J311" s="2"/>
      <c r="K311" s="7" t="s">
        <v>199</v>
      </c>
      <c r="L311" s="7" t="str">
        <f t="shared" si="46"/>
        <v>N</v>
      </c>
      <c r="M311" s="7" t="s">
        <v>216</v>
      </c>
      <c r="N311" s="7">
        <f t="shared" si="49"/>
        <v>2.1807787933</v>
      </c>
      <c r="O311" s="15">
        <f t="shared" si="50"/>
        <v>61.685066552599999</v>
      </c>
      <c r="P311" s="7">
        <f t="shared" si="47"/>
        <v>3.7</v>
      </c>
      <c r="Q311" s="7">
        <v>50</v>
      </c>
      <c r="R311" s="7">
        <f t="shared" si="51"/>
        <v>0.3</v>
      </c>
      <c r="S311" s="63">
        <f t="shared" si="52"/>
        <v>3.7682094573999998</v>
      </c>
      <c r="T311" s="7">
        <f t="shared" si="53"/>
        <v>0.3</v>
      </c>
      <c r="U311" s="7">
        <f t="shared" si="54"/>
        <v>20</v>
      </c>
      <c r="V311" s="18" t="str">
        <f t="shared" si="48"/>
        <v>15N62-273</v>
      </c>
      <c r="W311" s="4"/>
      <c r="X311" s="8">
        <v>306</v>
      </c>
      <c r="Y311" s="9" t="s">
        <v>271</v>
      </c>
      <c r="Z311" s="9" t="s">
        <v>272</v>
      </c>
      <c r="AA311" s="10">
        <v>2.180778793</v>
      </c>
      <c r="AB311" s="10">
        <v>61.685000000000002</v>
      </c>
      <c r="AC311" s="10">
        <v>3.7</v>
      </c>
      <c r="AD311" s="10">
        <v>50</v>
      </c>
      <c r="AE311" s="10">
        <v>0.3</v>
      </c>
      <c r="AF311" s="10">
        <v>3.8</v>
      </c>
      <c r="AG311" s="10">
        <v>0.3</v>
      </c>
      <c r="AH311" s="10">
        <v>20</v>
      </c>
      <c r="AI311" s="10">
        <v>26</v>
      </c>
      <c r="AJ311" s="10">
        <v>81</v>
      </c>
      <c r="AK311" s="10">
        <v>29</v>
      </c>
      <c r="AL311" s="10">
        <v>29</v>
      </c>
      <c r="AM311" s="11" t="s">
        <v>338</v>
      </c>
      <c r="AN311" s="21">
        <f t="shared" si="62"/>
        <v>29</v>
      </c>
      <c r="AO311" s="21">
        <f t="shared" si="55"/>
        <v>29</v>
      </c>
      <c r="AQ311" s="14">
        <v>594</v>
      </c>
    </row>
    <row r="312" spans="1:43" ht="12" customHeight="1" x14ac:dyDescent="0.25">
      <c r="A312" s="14" t="s">
        <v>104</v>
      </c>
      <c r="B312" s="14">
        <v>273</v>
      </c>
      <c r="C312" s="14" t="s">
        <v>199</v>
      </c>
      <c r="D312" s="14" t="s">
        <v>51</v>
      </c>
      <c r="E312" s="14" t="s">
        <v>52</v>
      </c>
      <c r="F312" s="58">
        <v>180.56340392999999</v>
      </c>
      <c r="G312" s="13">
        <v>3.6382432913099998</v>
      </c>
      <c r="H312" s="13">
        <v>5.7220973968499997</v>
      </c>
      <c r="I312" s="58">
        <v>28.284271240199999</v>
      </c>
      <c r="J312" s="2"/>
      <c r="K312" s="7" t="s">
        <v>199</v>
      </c>
      <c r="L312" s="7" t="str">
        <f t="shared" si="46"/>
        <v>N</v>
      </c>
      <c r="M312" s="7" t="s">
        <v>216</v>
      </c>
      <c r="N312" s="7">
        <f t="shared" si="49"/>
        <v>3.6382432913099998</v>
      </c>
      <c r="O312" s="15">
        <f t="shared" si="50"/>
        <v>140</v>
      </c>
      <c r="P312" s="7">
        <f t="shared" si="47"/>
        <v>3.7</v>
      </c>
      <c r="Q312" s="7">
        <v>50</v>
      </c>
      <c r="R312" s="7">
        <f t="shared" si="51"/>
        <v>7.4</v>
      </c>
      <c r="S312" s="63">
        <f t="shared" si="52"/>
        <v>5.7220973968499997</v>
      </c>
      <c r="T312" s="7">
        <f t="shared" si="53"/>
        <v>20.8842712402</v>
      </c>
      <c r="U312" s="7">
        <f t="shared" si="54"/>
        <v>20</v>
      </c>
      <c r="V312" s="18" t="str">
        <f t="shared" si="48"/>
        <v>15N62-273</v>
      </c>
      <c r="W312" s="4"/>
      <c r="X312" s="8">
        <v>307</v>
      </c>
      <c r="Y312" s="9" t="s">
        <v>271</v>
      </c>
      <c r="Z312" s="9" t="s">
        <v>272</v>
      </c>
      <c r="AA312" s="10">
        <v>3.6382432910000002</v>
      </c>
      <c r="AB312" s="10">
        <v>140</v>
      </c>
      <c r="AC312" s="10">
        <v>3.7</v>
      </c>
      <c r="AD312" s="10">
        <v>50</v>
      </c>
      <c r="AE312" s="10">
        <v>7.4</v>
      </c>
      <c r="AF312" s="10">
        <v>5.7</v>
      </c>
      <c r="AG312" s="10">
        <v>20.88427124</v>
      </c>
      <c r="AH312" s="10">
        <v>20</v>
      </c>
      <c r="AI312" s="10">
        <v>8</v>
      </c>
      <c r="AJ312" s="10">
        <v>19</v>
      </c>
      <c r="AK312" s="10">
        <v>567</v>
      </c>
      <c r="AL312" s="10">
        <v>125</v>
      </c>
      <c r="AM312" s="11" t="s">
        <v>338</v>
      </c>
      <c r="AN312" s="21">
        <f t="shared" si="62"/>
        <v>731.28178591649998</v>
      </c>
      <c r="AO312" s="21">
        <f t="shared" si="55"/>
        <v>161.2173249375</v>
      </c>
      <c r="AQ312" s="14">
        <v>583</v>
      </c>
    </row>
    <row r="313" spans="1:43" ht="12" customHeight="1" x14ac:dyDescent="0.25">
      <c r="A313" s="14" t="s">
        <v>104</v>
      </c>
      <c r="B313" s="14">
        <v>273</v>
      </c>
      <c r="C313" s="14" t="s">
        <v>199</v>
      </c>
      <c r="D313" s="14" t="s">
        <v>51</v>
      </c>
      <c r="E313" s="14" t="s">
        <v>52</v>
      </c>
      <c r="F313" s="58">
        <v>98.092834134100002</v>
      </c>
      <c r="G313" s="13">
        <v>1.6289675021500001</v>
      </c>
      <c r="H313" s="13">
        <v>6.6075639724700004</v>
      </c>
      <c r="I313" s="58">
        <v>74.142135620100007</v>
      </c>
      <c r="J313" s="2"/>
      <c r="K313" s="7" t="s">
        <v>199</v>
      </c>
      <c r="L313" s="7" t="str">
        <f t="shared" si="46"/>
        <v>N</v>
      </c>
      <c r="M313" s="7" t="s">
        <v>216</v>
      </c>
      <c r="N313" s="7">
        <f t="shared" si="49"/>
        <v>1.6289675021500001</v>
      </c>
      <c r="O313" s="15">
        <f t="shared" si="50"/>
        <v>98.092834134100002</v>
      </c>
      <c r="P313" s="7">
        <f t="shared" si="47"/>
        <v>3.7</v>
      </c>
      <c r="Q313" s="7">
        <v>50</v>
      </c>
      <c r="R313" s="7">
        <f t="shared" si="51"/>
        <v>7.4</v>
      </c>
      <c r="S313" s="63">
        <f t="shared" si="52"/>
        <v>6.6075639724700004</v>
      </c>
      <c r="T313" s="7">
        <f t="shared" si="53"/>
        <v>66.742135620100001</v>
      </c>
      <c r="U313" s="7">
        <f t="shared" si="54"/>
        <v>20</v>
      </c>
      <c r="V313" s="18" t="str">
        <f t="shared" si="48"/>
        <v>15N62-273</v>
      </c>
      <c r="W313" s="4"/>
      <c r="X313" s="8">
        <v>308</v>
      </c>
      <c r="Y313" s="9" t="s">
        <v>271</v>
      </c>
      <c r="Z313" s="9" t="s">
        <v>272</v>
      </c>
      <c r="AA313" s="10">
        <v>1.6289675020000001</v>
      </c>
      <c r="AB313" s="10">
        <v>98.093000000000004</v>
      </c>
      <c r="AC313" s="10">
        <v>3.7</v>
      </c>
      <c r="AD313" s="10">
        <v>50</v>
      </c>
      <c r="AE313" s="10">
        <v>7.4</v>
      </c>
      <c r="AF313" s="10">
        <v>6.6</v>
      </c>
      <c r="AG313" s="10">
        <v>66.742135619999999</v>
      </c>
      <c r="AH313" s="10">
        <v>20</v>
      </c>
      <c r="AI313" s="10">
        <v>1</v>
      </c>
      <c r="AJ313" s="10">
        <v>1</v>
      </c>
      <c r="AK313" s="10">
        <v>62</v>
      </c>
      <c r="AL313" s="10">
        <v>8</v>
      </c>
      <c r="AM313" s="11" t="s">
        <v>338</v>
      </c>
      <c r="AN313" s="21">
        <f t="shared" si="62"/>
        <v>62</v>
      </c>
      <c r="AO313" s="21">
        <f t="shared" si="55"/>
        <v>8</v>
      </c>
      <c r="AQ313" s="14">
        <v>597</v>
      </c>
    </row>
    <row r="314" spans="1:43" ht="12" customHeight="1" x14ac:dyDescent="0.25">
      <c r="A314" s="14" t="s">
        <v>104</v>
      </c>
      <c r="B314" s="14">
        <v>273</v>
      </c>
      <c r="C314" s="14" t="s">
        <v>199</v>
      </c>
      <c r="D314" s="14" t="s">
        <v>51</v>
      </c>
      <c r="E314" s="14" t="s">
        <v>52</v>
      </c>
      <c r="F314" s="58">
        <v>138.404603767</v>
      </c>
      <c r="G314" s="13">
        <v>1.6846730358399999</v>
      </c>
      <c r="H314" s="13">
        <v>17.6201896667</v>
      </c>
      <c r="I314" s="58">
        <v>38.284271240199999</v>
      </c>
      <c r="J314" s="2"/>
      <c r="K314" s="7" t="s">
        <v>199</v>
      </c>
      <c r="L314" s="7" t="str">
        <f t="shared" si="46"/>
        <v>N</v>
      </c>
      <c r="M314" s="7" t="s">
        <v>216</v>
      </c>
      <c r="N314" s="7">
        <f t="shared" si="49"/>
        <v>1.6846730358399999</v>
      </c>
      <c r="O314" s="15">
        <f t="shared" si="50"/>
        <v>138.404603767</v>
      </c>
      <c r="P314" s="7">
        <f t="shared" si="47"/>
        <v>3.7</v>
      </c>
      <c r="Q314" s="7">
        <v>50</v>
      </c>
      <c r="R314" s="7">
        <f t="shared" si="51"/>
        <v>7.4</v>
      </c>
      <c r="S314" s="63">
        <f t="shared" si="52"/>
        <v>17.6201896667</v>
      </c>
      <c r="T314" s="7">
        <f t="shared" si="53"/>
        <v>30.8842712402</v>
      </c>
      <c r="U314" s="7">
        <f t="shared" si="54"/>
        <v>20</v>
      </c>
      <c r="V314" s="18" t="str">
        <f t="shared" si="48"/>
        <v>15N62-273</v>
      </c>
      <c r="W314" s="4"/>
      <c r="X314" s="8">
        <v>309</v>
      </c>
      <c r="Y314" s="9" t="s">
        <v>271</v>
      </c>
      <c r="Z314" s="9" t="s">
        <v>272</v>
      </c>
      <c r="AA314" s="10">
        <v>1.684673036</v>
      </c>
      <c r="AB314" s="10">
        <v>138.405</v>
      </c>
      <c r="AC314" s="10">
        <v>3.7</v>
      </c>
      <c r="AD314" s="10">
        <v>50</v>
      </c>
      <c r="AE314" s="10">
        <v>7.4</v>
      </c>
      <c r="AF314" s="10">
        <v>17.600000000000001</v>
      </c>
      <c r="AG314" s="10">
        <v>30.88427124</v>
      </c>
      <c r="AH314" s="10">
        <v>20</v>
      </c>
      <c r="AI314" s="10">
        <v>7</v>
      </c>
      <c r="AJ314" s="10">
        <v>13</v>
      </c>
      <c r="AK314" s="10">
        <v>144</v>
      </c>
      <c r="AL314" s="10">
        <v>155</v>
      </c>
      <c r="AM314" s="11" t="s">
        <v>338</v>
      </c>
      <c r="AN314" s="21">
        <f t="shared" si="62"/>
        <v>144</v>
      </c>
      <c r="AO314" s="21">
        <f t="shared" si="55"/>
        <v>155</v>
      </c>
      <c r="AQ314" s="14">
        <v>592</v>
      </c>
    </row>
    <row r="315" spans="1:43" ht="12" customHeight="1" x14ac:dyDescent="0.25">
      <c r="A315" s="14" t="s">
        <v>104</v>
      </c>
      <c r="B315" s="14">
        <v>273</v>
      </c>
      <c r="C315" s="14" t="s">
        <v>199</v>
      </c>
      <c r="D315" s="14" t="s">
        <v>51</v>
      </c>
      <c r="E315" s="14" t="s">
        <v>52</v>
      </c>
      <c r="F315" s="58">
        <v>121.107909288</v>
      </c>
      <c r="G315" s="13">
        <v>3.9851187080799999</v>
      </c>
      <c r="H315" s="13">
        <v>3.7682094573999998</v>
      </c>
      <c r="I315" s="58">
        <v>0</v>
      </c>
      <c r="J315" s="2"/>
      <c r="K315" s="7" t="s">
        <v>199</v>
      </c>
      <c r="L315" s="7" t="str">
        <f t="shared" si="46"/>
        <v>N</v>
      </c>
      <c r="M315" s="7" t="s">
        <v>216</v>
      </c>
      <c r="N315" s="7">
        <f t="shared" si="49"/>
        <v>3.9851187080799999</v>
      </c>
      <c r="O315" s="15">
        <f t="shared" si="50"/>
        <v>121.107909288</v>
      </c>
      <c r="P315" s="7">
        <f t="shared" si="47"/>
        <v>3.7</v>
      </c>
      <c r="Q315" s="7">
        <v>50</v>
      </c>
      <c r="R315" s="7">
        <f t="shared" si="51"/>
        <v>0.3</v>
      </c>
      <c r="S315" s="63">
        <f t="shared" si="52"/>
        <v>3.7682094573999998</v>
      </c>
      <c r="T315" s="7">
        <f t="shared" si="53"/>
        <v>0.3</v>
      </c>
      <c r="U315" s="7">
        <f t="shared" si="54"/>
        <v>20</v>
      </c>
      <c r="V315" s="18" t="str">
        <f t="shared" si="48"/>
        <v>15N62-273</v>
      </c>
      <c r="W315" s="4"/>
      <c r="X315" s="8">
        <v>310</v>
      </c>
      <c r="Y315" s="9" t="s">
        <v>271</v>
      </c>
      <c r="Z315" s="9" t="s">
        <v>272</v>
      </c>
      <c r="AA315" s="10">
        <v>3.9851187079999999</v>
      </c>
      <c r="AB315" s="10">
        <v>121.108</v>
      </c>
      <c r="AC315" s="10">
        <v>3.7</v>
      </c>
      <c r="AD315" s="10">
        <v>50</v>
      </c>
      <c r="AE315" s="10">
        <v>0.3</v>
      </c>
      <c r="AF315" s="10">
        <v>3.8</v>
      </c>
      <c r="AG315" s="10">
        <v>0.3</v>
      </c>
      <c r="AH315" s="10">
        <v>20</v>
      </c>
      <c r="AI315" s="10">
        <v>27</v>
      </c>
      <c r="AJ315" s="10">
        <v>88</v>
      </c>
      <c r="AK315" s="10">
        <v>376</v>
      </c>
      <c r="AL315" s="10">
        <v>358</v>
      </c>
      <c r="AM315" s="11" t="s">
        <v>338</v>
      </c>
      <c r="AN315" s="21">
        <f t="shared" si="62"/>
        <v>376</v>
      </c>
      <c r="AO315" s="21">
        <f t="shared" si="55"/>
        <v>358</v>
      </c>
      <c r="AQ315" s="14">
        <v>595</v>
      </c>
    </row>
    <row r="316" spans="1:43" ht="12" customHeight="1" x14ac:dyDescent="0.25">
      <c r="A316" s="14" t="s">
        <v>104</v>
      </c>
      <c r="B316" s="14">
        <v>273</v>
      </c>
      <c r="C316" s="14" t="s">
        <v>199</v>
      </c>
      <c r="D316" s="14" t="s">
        <v>51</v>
      </c>
      <c r="E316" s="14" t="s">
        <v>52</v>
      </c>
      <c r="F316" s="58">
        <v>57.955795243099999</v>
      </c>
      <c r="G316" s="13">
        <v>0.97920300745800004</v>
      </c>
      <c r="H316" s="13">
        <v>11.049105644200001</v>
      </c>
      <c r="I316" s="58">
        <v>0</v>
      </c>
      <c r="J316" s="2"/>
      <c r="K316" s="7" t="s">
        <v>199</v>
      </c>
      <c r="L316" s="7" t="str">
        <f t="shared" si="46"/>
        <v>N</v>
      </c>
      <c r="M316" s="7" t="s">
        <v>216</v>
      </c>
      <c r="N316" s="7">
        <f t="shared" si="49"/>
        <v>0.97920300745800004</v>
      </c>
      <c r="O316" s="15">
        <f t="shared" si="50"/>
        <v>57.955795243099999</v>
      </c>
      <c r="P316" s="7">
        <f t="shared" si="47"/>
        <v>3.7</v>
      </c>
      <c r="Q316" s="7">
        <v>50</v>
      </c>
      <c r="R316" s="7">
        <f t="shared" si="51"/>
        <v>0.3</v>
      </c>
      <c r="S316" s="63">
        <f t="shared" si="52"/>
        <v>11.049105644200001</v>
      </c>
      <c r="T316" s="7">
        <f t="shared" si="53"/>
        <v>0.3</v>
      </c>
      <c r="U316" s="7">
        <f t="shared" si="54"/>
        <v>20</v>
      </c>
      <c r="V316" s="18" t="str">
        <f t="shared" si="48"/>
        <v>15N62-273</v>
      </c>
      <c r="W316" s="4"/>
      <c r="X316" s="8">
        <v>311</v>
      </c>
      <c r="Y316" s="9" t="s">
        <v>271</v>
      </c>
      <c r="Z316" s="9" t="s">
        <v>272</v>
      </c>
      <c r="AA316" s="10">
        <v>0.97920300699999996</v>
      </c>
      <c r="AB316" s="10">
        <v>57.956000000000003</v>
      </c>
      <c r="AC316" s="10">
        <v>3.7</v>
      </c>
      <c r="AD316" s="10">
        <v>50</v>
      </c>
      <c r="AE316" s="10">
        <v>0.3</v>
      </c>
      <c r="AF316" s="10">
        <v>11</v>
      </c>
      <c r="AG316" s="10">
        <v>0.3</v>
      </c>
      <c r="AH316" s="10">
        <v>20</v>
      </c>
      <c r="AI316" s="10">
        <v>26</v>
      </c>
      <c r="AJ316" s="10">
        <v>79</v>
      </c>
      <c r="AK316" s="10">
        <v>19</v>
      </c>
      <c r="AL316" s="10">
        <v>19</v>
      </c>
      <c r="AM316" s="11" t="s">
        <v>338</v>
      </c>
      <c r="AN316" s="21">
        <f t="shared" si="62"/>
        <v>19</v>
      </c>
      <c r="AO316" s="21">
        <f t="shared" si="55"/>
        <v>19</v>
      </c>
      <c r="AQ316" s="14">
        <v>587</v>
      </c>
    </row>
    <row r="317" spans="1:43" ht="12" customHeight="1" x14ac:dyDescent="0.25">
      <c r="A317" s="14" t="s">
        <v>104</v>
      </c>
      <c r="B317" s="14">
        <v>273</v>
      </c>
      <c r="C317" s="14" t="s">
        <v>199</v>
      </c>
      <c r="D317" s="14" t="s">
        <v>51</v>
      </c>
      <c r="E317" s="14" t="s">
        <v>52</v>
      </c>
      <c r="F317" s="58">
        <v>241.366277822</v>
      </c>
      <c r="G317" s="13">
        <v>2.93560946205</v>
      </c>
      <c r="H317" s="13">
        <v>11.049105644200001</v>
      </c>
      <c r="I317" s="58">
        <v>0</v>
      </c>
      <c r="J317" s="2"/>
      <c r="K317" s="7" t="s">
        <v>199</v>
      </c>
      <c r="L317" s="7" t="str">
        <f t="shared" si="46"/>
        <v>N</v>
      </c>
      <c r="M317" s="7" t="s">
        <v>216</v>
      </c>
      <c r="N317" s="7">
        <f t="shared" si="49"/>
        <v>2.93560946205</v>
      </c>
      <c r="O317" s="15">
        <f t="shared" si="50"/>
        <v>140</v>
      </c>
      <c r="P317" s="7">
        <f t="shared" si="47"/>
        <v>3.7</v>
      </c>
      <c r="Q317" s="7">
        <v>50</v>
      </c>
      <c r="R317" s="7">
        <f t="shared" si="51"/>
        <v>0.3</v>
      </c>
      <c r="S317" s="63">
        <f t="shared" si="52"/>
        <v>11.049105644200001</v>
      </c>
      <c r="T317" s="7">
        <f t="shared" si="53"/>
        <v>0.3</v>
      </c>
      <c r="U317" s="7">
        <f t="shared" si="54"/>
        <v>20</v>
      </c>
      <c r="V317" s="18" t="str">
        <f t="shared" si="48"/>
        <v>15N62-273</v>
      </c>
      <c r="W317" s="4"/>
      <c r="X317" s="8">
        <v>312</v>
      </c>
      <c r="Y317" s="9" t="s">
        <v>271</v>
      </c>
      <c r="Z317" s="9" t="s">
        <v>272</v>
      </c>
      <c r="AA317" s="10">
        <v>2.9356094619999999</v>
      </c>
      <c r="AB317" s="10">
        <v>140</v>
      </c>
      <c r="AC317" s="10">
        <v>3.7</v>
      </c>
      <c r="AD317" s="10">
        <v>50</v>
      </c>
      <c r="AE317" s="10">
        <v>0.3</v>
      </c>
      <c r="AF317" s="10">
        <v>11</v>
      </c>
      <c r="AG317" s="10">
        <v>0.3</v>
      </c>
      <c r="AH317" s="10">
        <v>20</v>
      </c>
      <c r="AI317" s="10">
        <v>26</v>
      </c>
      <c r="AJ317" s="10">
        <v>88</v>
      </c>
      <c r="AK317" s="10">
        <v>298</v>
      </c>
      <c r="AL317" s="10">
        <v>299</v>
      </c>
      <c r="AM317" s="11" t="s">
        <v>338</v>
      </c>
      <c r="AN317" s="21">
        <f t="shared" si="62"/>
        <v>513.76536279254287</v>
      </c>
      <c r="AO317" s="21">
        <f t="shared" si="55"/>
        <v>515.48940763412861</v>
      </c>
      <c r="AQ317" s="14">
        <v>586</v>
      </c>
    </row>
    <row r="318" spans="1:43" ht="12" customHeight="1" x14ac:dyDescent="0.25">
      <c r="A318" s="14" t="s">
        <v>104</v>
      </c>
      <c r="B318" s="14">
        <v>273</v>
      </c>
      <c r="C318" s="14" t="s">
        <v>199</v>
      </c>
      <c r="D318" s="14" t="s">
        <v>51</v>
      </c>
      <c r="E318" s="14" t="s">
        <v>52</v>
      </c>
      <c r="F318" s="58">
        <v>117.041485333</v>
      </c>
      <c r="G318" s="13">
        <v>2.2232910344499999</v>
      </c>
      <c r="H318" s="13">
        <v>3.9498209953300001</v>
      </c>
      <c r="I318" s="58">
        <v>0</v>
      </c>
      <c r="J318" s="2"/>
      <c r="K318" s="7" t="s">
        <v>199</v>
      </c>
      <c r="L318" s="7" t="str">
        <f t="shared" si="46"/>
        <v>N</v>
      </c>
      <c r="M318" s="7" t="s">
        <v>216</v>
      </c>
      <c r="N318" s="7">
        <f t="shared" si="49"/>
        <v>2.2232910344499999</v>
      </c>
      <c r="O318" s="15">
        <f t="shared" si="50"/>
        <v>117.041485333</v>
      </c>
      <c r="P318" s="7">
        <f t="shared" si="47"/>
        <v>3.7</v>
      </c>
      <c r="Q318" s="7">
        <v>50</v>
      </c>
      <c r="R318" s="7">
        <f t="shared" si="51"/>
        <v>0.3</v>
      </c>
      <c r="S318" s="63">
        <f t="shared" si="52"/>
        <v>3.9498209953300001</v>
      </c>
      <c r="T318" s="7">
        <f t="shared" si="53"/>
        <v>0.3</v>
      </c>
      <c r="U318" s="7">
        <f t="shared" si="54"/>
        <v>20</v>
      </c>
      <c r="V318" s="18" t="str">
        <f t="shared" si="48"/>
        <v>15N62-273</v>
      </c>
      <c r="W318" s="4"/>
      <c r="X318" s="8">
        <v>313</v>
      </c>
      <c r="Y318" s="9" t="s">
        <v>271</v>
      </c>
      <c r="Z318" s="9" t="s">
        <v>272</v>
      </c>
      <c r="AA318" s="10">
        <v>2.2232910339999998</v>
      </c>
      <c r="AB318" s="10">
        <v>117.041</v>
      </c>
      <c r="AC318" s="10">
        <v>3.7</v>
      </c>
      <c r="AD318" s="10">
        <v>50</v>
      </c>
      <c r="AE318" s="10">
        <v>0.3</v>
      </c>
      <c r="AF318" s="10">
        <v>3.9</v>
      </c>
      <c r="AG318" s="10">
        <v>0.3</v>
      </c>
      <c r="AH318" s="10">
        <v>20</v>
      </c>
      <c r="AI318" s="10">
        <v>26</v>
      </c>
      <c r="AJ318" s="10">
        <v>87</v>
      </c>
      <c r="AK318" s="10">
        <v>74</v>
      </c>
      <c r="AL318" s="10">
        <v>75</v>
      </c>
      <c r="AM318" s="11" t="s">
        <v>338</v>
      </c>
      <c r="AN318" s="21">
        <f t="shared" si="62"/>
        <v>74</v>
      </c>
      <c r="AO318" s="21">
        <f t="shared" si="55"/>
        <v>75</v>
      </c>
      <c r="AQ318" s="14">
        <v>590</v>
      </c>
    </row>
    <row r="319" spans="1:43" ht="12" customHeight="1" x14ac:dyDescent="0.25">
      <c r="A319" s="14" t="s">
        <v>104</v>
      </c>
      <c r="B319" s="14">
        <v>273</v>
      </c>
      <c r="C319" s="14" t="s">
        <v>199</v>
      </c>
      <c r="D319" s="14" t="s">
        <v>51</v>
      </c>
      <c r="E319" s="14" t="s">
        <v>52</v>
      </c>
      <c r="F319" s="58">
        <v>51.459754295499998</v>
      </c>
      <c r="G319" s="13">
        <v>0.709273168876</v>
      </c>
      <c r="H319" s="13">
        <v>8.9935407638499996</v>
      </c>
      <c r="I319" s="58">
        <v>14.142135620099999</v>
      </c>
      <c r="J319" s="2"/>
      <c r="K319" s="7" t="s">
        <v>199</v>
      </c>
      <c r="L319" s="7" t="str">
        <f t="shared" si="46"/>
        <v>N</v>
      </c>
      <c r="M319" s="7" t="s">
        <v>216</v>
      </c>
      <c r="N319" s="7">
        <f t="shared" si="49"/>
        <v>0.709273168876</v>
      </c>
      <c r="O319" s="15">
        <f t="shared" si="50"/>
        <v>51.459754295499998</v>
      </c>
      <c r="P319" s="7">
        <f t="shared" si="47"/>
        <v>3.7</v>
      </c>
      <c r="Q319" s="7">
        <v>50</v>
      </c>
      <c r="R319" s="7">
        <f t="shared" si="51"/>
        <v>7.4</v>
      </c>
      <c r="S319" s="63">
        <f t="shared" si="52"/>
        <v>8.9935407638499996</v>
      </c>
      <c r="T319" s="7">
        <f t="shared" si="53"/>
        <v>6.7421356200999991</v>
      </c>
      <c r="U319" s="7">
        <f t="shared" si="54"/>
        <v>20</v>
      </c>
      <c r="V319" s="18" t="str">
        <f t="shared" si="48"/>
        <v>15N62-273</v>
      </c>
      <c r="W319" s="4"/>
      <c r="X319" s="8">
        <v>314</v>
      </c>
      <c r="Y319" s="9" t="s">
        <v>271</v>
      </c>
      <c r="Z319" s="9" t="s">
        <v>272</v>
      </c>
      <c r="AA319" s="10">
        <v>0.70927316900000004</v>
      </c>
      <c r="AB319" s="10">
        <v>51.46</v>
      </c>
      <c r="AC319" s="10">
        <v>3.7</v>
      </c>
      <c r="AD319" s="10">
        <v>50</v>
      </c>
      <c r="AE319" s="10">
        <v>7.4</v>
      </c>
      <c r="AF319" s="10">
        <v>9</v>
      </c>
      <c r="AG319" s="10">
        <v>6.74213562</v>
      </c>
      <c r="AH319" s="10">
        <v>20</v>
      </c>
      <c r="AI319" s="10">
        <v>10</v>
      </c>
      <c r="AJ319" s="10">
        <v>18</v>
      </c>
      <c r="AK319" s="10">
        <v>18</v>
      </c>
      <c r="AL319" s="10">
        <v>27</v>
      </c>
      <c r="AM319" s="11" t="s">
        <v>338</v>
      </c>
      <c r="AN319" s="21">
        <f t="shared" si="62"/>
        <v>18</v>
      </c>
      <c r="AO319" s="21">
        <f t="shared" si="55"/>
        <v>27</v>
      </c>
      <c r="AQ319" s="14">
        <v>588</v>
      </c>
    </row>
    <row r="320" spans="1:43" ht="12" customHeight="1" x14ac:dyDescent="0.25">
      <c r="A320" s="14" t="s">
        <v>104</v>
      </c>
      <c r="B320" s="14">
        <v>273</v>
      </c>
      <c r="C320" s="14" t="s">
        <v>199</v>
      </c>
      <c r="D320" s="14" t="s">
        <v>51</v>
      </c>
      <c r="E320" s="14" t="s">
        <v>52</v>
      </c>
      <c r="F320" s="58">
        <v>95.573921915499994</v>
      </c>
      <c r="G320" s="13">
        <v>0.95703182590699998</v>
      </c>
      <c r="H320" s="13">
        <v>4.6632981300400003</v>
      </c>
      <c r="I320" s="58">
        <v>0</v>
      </c>
      <c r="J320" s="2"/>
      <c r="K320" s="7" t="s">
        <v>199</v>
      </c>
      <c r="L320" s="7" t="str">
        <f t="shared" si="46"/>
        <v>N</v>
      </c>
      <c r="M320" s="7" t="s">
        <v>216</v>
      </c>
      <c r="N320" s="7">
        <f t="shared" si="49"/>
        <v>0.95703182590699998</v>
      </c>
      <c r="O320" s="15">
        <f t="shared" si="50"/>
        <v>95.573921915499994</v>
      </c>
      <c r="P320" s="7">
        <f t="shared" si="47"/>
        <v>3.7</v>
      </c>
      <c r="Q320" s="7">
        <v>50</v>
      </c>
      <c r="R320" s="7">
        <f t="shared" si="51"/>
        <v>0.3</v>
      </c>
      <c r="S320" s="63">
        <f t="shared" si="52"/>
        <v>4.6632981300400003</v>
      </c>
      <c r="T320" s="7">
        <f t="shared" si="53"/>
        <v>0.3</v>
      </c>
      <c r="U320" s="7">
        <f t="shared" si="54"/>
        <v>20</v>
      </c>
      <c r="V320" s="18" t="str">
        <f t="shared" si="48"/>
        <v>15N62-273</v>
      </c>
      <c r="W320" s="4"/>
      <c r="X320" s="8">
        <v>315</v>
      </c>
      <c r="Y320" s="9" t="s">
        <v>271</v>
      </c>
      <c r="Z320" s="9" t="s">
        <v>272</v>
      </c>
      <c r="AA320" s="10">
        <v>0.95703182600000003</v>
      </c>
      <c r="AB320" s="10">
        <v>95.573999999999998</v>
      </c>
      <c r="AC320" s="10">
        <v>3.7</v>
      </c>
      <c r="AD320" s="10">
        <v>50</v>
      </c>
      <c r="AE320" s="10">
        <v>0.3</v>
      </c>
      <c r="AF320" s="10">
        <v>4.7</v>
      </c>
      <c r="AG320" s="10">
        <v>0.3</v>
      </c>
      <c r="AH320" s="10">
        <v>20</v>
      </c>
      <c r="AI320" s="10">
        <v>26</v>
      </c>
      <c r="AJ320" s="10">
        <v>85</v>
      </c>
      <c r="AK320" s="10">
        <v>28</v>
      </c>
      <c r="AL320" s="10">
        <v>29</v>
      </c>
      <c r="AM320" s="11" t="s">
        <v>338</v>
      </c>
      <c r="AN320" s="21">
        <f t="shared" si="62"/>
        <v>28</v>
      </c>
      <c r="AO320" s="21">
        <f t="shared" si="55"/>
        <v>29</v>
      </c>
      <c r="AQ320" s="14">
        <v>606</v>
      </c>
    </row>
    <row r="321" spans="1:43" ht="12" customHeight="1" x14ac:dyDescent="0.25">
      <c r="A321" s="14" t="s">
        <v>104</v>
      </c>
      <c r="B321" s="14">
        <v>273</v>
      </c>
      <c r="C321" s="14" t="s">
        <v>199</v>
      </c>
      <c r="D321" s="14" t="s">
        <v>51</v>
      </c>
      <c r="E321" s="14" t="s">
        <v>52</v>
      </c>
      <c r="F321" s="58">
        <v>101.544080897</v>
      </c>
      <c r="G321" s="13">
        <v>2.3313786359000002</v>
      </c>
      <c r="H321" s="13">
        <v>29.225576400800001</v>
      </c>
      <c r="I321" s="58">
        <v>10</v>
      </c>
      <c r="J321" s="2"/>
      <c r="K321" s="7" t="s">
        <v>199</v>
      </c>
      <c r="L321" s="7" t="str">
        <f t="shared" si="46"/>
        <v>N</v>
      </c>
      <c r="M321" s="7" t="s">
        <v>216</v>
      </c>
      <c r="N321" s="7">
        <f t="shared" si="49"/>
        <v>2.3313786359000002</v>
      </c>
      <c r="O321" s="15">
        <f t="shared" si="50"/>
        <v>101.544080897</v>
      </c>
      <c r="P321" s="7">
        <f t="shared" si="47"/>
        <v>3.7</v>
      </c>
      <c r="Q321" s="7">
        <v>50</v>
      </c>
      <c r="R321" s="7">
        <f t="shared" si="51"/>
        <v>7.4</v>
      </c>
      <c r="S321" s="63">
        <f t="shared" si="52"/>
        <v>29.225576400800001</v>
      </c>
      <c r="T321" s="7">
        <f t="shared" si="53"/>
        <v>2.5999999999999996</v>
      </c>
      <c r="U321" s="7">
        <f t="shared" si="54"/>
        <v>20</v>
      </c>
      <c r="V321" s="18" t="str">
        <f t="shared" si="48"/>
        <v>15N62-273</v>
      </c>
      <c r="W321" s="4"/>
      <c r="X321" s="8">
        <v>316</v>
      </c>
      <c r="Y321" s="9" t="s">
        <v>271</v>
      </c>
      <c r="Z321" s="9" t="s">
        <v>272</v>
      </c>
      <c r="AA321" s="10">
        <v>2.3313786360000002</v>
      </c>
      <c r="AB321" s="10">
        <v>101.544</v>
      </c>
      <c r="AC321" s="10">
        <v>3.7</v>
      </c>
      <c r="AD321" s="10">
        <v>50</v>
      </c>
      <c r="AE321" s="10">
        <v>7.4</v>
      </c>
      <c r="AF321" s="10">
        <v>29.2</v>
      </c>
      <c r="AG321" s="10">
        <v>2.6</v>
      </c>
      <c r="AH321" s="10">
        <v>20</v>
      </c>
      <c r="AI321" s="10">
        <v>19</v>
      </c>
      <c r="AJ321" s="10">
        <v>47</v>
      </c>
      <c r="AK321" s="10">
        <v>70</v>
      </c>
      <c r="AL321" s="10">
        <v>130</v>
      </c>
      <c r="AM321" s="11" t="s">
        <v>338</v>
      </c>
      <c r="AN321" s="21">
        <f t="shared" si="62"/>
        <v>70</v>
      </c>
      <c r="AO321" s="21">
        <f t="shared" si="55"/>
        <v>130</v>
      </c>
      <c r="AQ321" s="14">
        <v>577</v>
      </c>
    </row>
    <row r="322" spans="1:43" ht="12" customHeight="1" x14ac:dyDescent="0.25">
      <c r="A322" s="14" t="s">
        <v>104</v>
      </c>
      <c r="B322" s="14">
        <v>273</v>
      </c>
      <c r="C322" s="14" t="s">
        <v>199</v>
      </c>
      <c r="D322" s="14" t="s">
        <v>51</v>
      </c>
      <c r="E322" s="14" t="s">
        <v>52</v>
      </c>
      <c r="F322" s="58">
        <v>74.825382743700004</v>
      </c>
      <c r="G322" s="13">
        <v>1.1653107649200001</v>
      </c>
      <c r="H322" s="13">
        <v>6.25673627853</v>
      </c>
      <c r="I322" s="58">
        <v>20</v>
      </c>
      <c r="J322" s="2"/>
      <c r="K322" s="7" t="s">
        <v>199</v>
      </c>
      <c r="L322" s="7" t="str">
        <f t="shared" si="46"/>
        <v>N</v>
      </c>
      <c r="M322" s="7" t="s">
        <v>216</v>
      </c>
      <c r="N322" s="7">
        <f t="shared" si="49"/>
        <v>1.1653107649200001</v>
      </c>
      <c r="O322" s="15">
        <f t="shared" si="50"/>
        <v>74.825382743700004</v>
      </c>
      <c r="P322" s="7">
        <f t="shared" si="47"/>
        <v>3.7</v>
      </c>
      <c r="Q322" s="7">
        <v>50</v>
      </c>
      <c r="R322" s="7">
        <f t="shared" si="51"/>
        <v>7.4</v>
      </c>
      <c r="S322" s="63">
        <f t="shared" si="52"/>
        <v>6.25673627853</v>
      </c>
      <c r="T322" s="7">
        <f t="shared" si="53"/>
        <v>12.6</v>
      </c>
      <c r="U322" s="7">
        <f t="shared" si="54"/>
        <v>20</v>
      </c>
      <c r="V322" s="18" t="str">
        <f t="shared" si="48"/>
        <v>15N62-273</v>
      </c>
      <c r="W322" s="4"/>
      <c r="X322" s="8">
        <v>317</v>
      </c>
      <c r="Y322" s="9" t="s">
        <v>271</v>
      </c>
      <c r="Z322" s="9" t="s">
        <v>272</v>
      </c>
      <c r="AA322" s="10">
        <v>1.1653107650000001</v>
      </c>
      <c r="AB322" s="10">
        <v>74.825000000000003</v>
      </c>
      <c r="AC322" s="10">
        <v>3.7</v>
      </c>
      <c r="AD322" s="10">
        <v>50</v>
      </c>
      <c r="AE322" s="10">
        <v>7.4</v>
      </c>
      <c r="AF322" s="10">
        <v>6.3</v>
      </c>
      <c r="AG322" s="10">
        <v>12.6</v>
      </c>
      <c r="AH322" s="10">
        <v>20</v>
      </c>
      <c r="AI322" s="10">
        <v>8</v>
      </c>
      <c r="AJ322" s="10">
        <v>15</v>
      </c>
      <c r="AK322" s="10">
        <v>24</v>
      </c>
      <c r="AL322" s="10">
        <v>32</v>
      </c>
      <c r="AM322" s="11" t="s">
        <v>338</v>
      </c>
      <c r="AN322" s="21">
        <f t="shared" si="62"/>
        <v>24</v>
      </c>
      <c r="AO322" s="21">
        <f t="shared" si="55"/>
        <v>32</v>
      </c>
      <c r="AQ322" s="14">
        <v>604</v>
      </c>
    </row>
    <row r="323" spans="1:43" ht="12" customHeight="1" x14ac:dyDescent="0.25">
      <c r="A323" s="14" t="s">
        <v>104</v>
      </c>
      <c r="B323" s="14">
        <v>273</v>
      </c>
      <c r="C323" s="14" t="s">
        <v>199</v>
      </c>
      <c r="D323" s="14" t="s">
        <v>51</v>
      </c>
      <c r="E323" s="14" t="s">
        <v>52</v>
      </c>
      <c r="F323" s="58">
        <v>79.516300137599998</v>
      </c>
      <c r="G323" s="13">
        <v>0.30872085292700002</v>
      </c>
      <c r="H323" s="13">
        <v>9.11612033844</v>
      </c>
      <c r="I323" s="58">
        <v>14.142135620099999</v>
      </c>
      <c r="J323" s="2"/>
      <c r="K323" s="7" t="s">
        <v>199</v>
      </c>
      <c r="L323" s="7" t="str">
        <f t="shared" si="46"/>
        <v>N</v>
      </c>
      <c r="M323" s="7" t="s">
        <v>216</v>
      </c>
      <c r="N323" s="7">
        <f t="shared" si="49"/>
        <v>0.30872085292700002</v>
      </c>
      <c r="O323" s="15">
        <f t="shared" si="50"/>
        <v>79.516300137599998</v>
      </c>
      <c r="P323" s="7">
        <f t="shared" si="47"/>
        <v>3.7</v>
      </c>
      <c r="Q323" s="7">
        <v>50</v>
      </c>
      <c r="R323" s="7">
        <f t="shared" si="51"/>
        <v>7.4</v>
      </c>
      <c r="S323" s="63">
        <f t="shared" si="52"/>
        <v>9.11612033844</v>
      </c>
      <c r="T323" s="7">
        <f t="shared" si="53"/>
        <v>6.7421356200999991</v>
      </c>
      <c r="U323" s="7">
        <f t="shared" si="54"/>
        <v>20</v>
      </c>
      <c r="V323" s="18" t="str">
        <f t="shared" si="48"/>
        <v>15N62-273</v>
      </c>
      <c r="W323" s="4"/>
      <c r="X323" s="8">
        <v>318</v>
      </c>
      <c r="Y323" s="9" t="s">
        <v>271</v>
      </c>
      <c r="Z323" s="9" t="s">
        <v>272</v>
      </c>
      <c r="AA323" s="10">
        <v>0.30872085300000002</v>
      </c>
      <c r="AB323" s="10">
        <v>79.516000000000005</v>
      </c>
      <c r="AC323" s="10">
        <v>3.7</v>
      </c>
      <c r="AD323" s="10">
        <v>50</v>
      </c>
      <c r="AE323" s="10">
        <v>7.4</v>
      </c>
      <c r="AF323" s="10">
        <v>9.1</v>
      </c>
      <c r="AG323" s="10">
        <v>6.74213562</v>
      </c>
      <c r="AH323" s="10">
        <v>20</v>
      </c>
      <c r="AI323" s="10">
        <v>12</v>
      </c>
      <c r="AJ323" s="10">
        <v>27</v>
      </c>
      <c r="AK323" s="10">
        <v>25</v>
      </c>
      <c r="AL323" s="10">
        <v>23</v>
      </c>
      <c r="AM323" s="11" t="s">
        <v>338</v>
      </c>
      <c r="AN323" s="21">
        <f t="shared" si="62"/>
        <v>25</v>
      </c>
      <c r="AO323" s="21">
        <f t="shared" si="55"/>
        <v>23</v>
      </c>
      <c r="AQ323" s="14">
        <v>593</v>
      </c>
    </row>
    <row r="324" spans="1:43" ht="12" customHeight="1" x14ac:dyDescent="0.25">
      <c r="A324" s="14" t="s">
        <v>104</v>
      </c>
      <c r="B324" s="14">
        <v>273</v>
      </c>
      <c r="C324" s="14" t="s">
        <v>199</v>
      </c>
      <c r="D324" s="14" t="s">
        <v>51</v>
      </c>
      <c r="E324" s="14" t="s">
        <v>52</v>
      </c>
      <c r="F324" s="58">
        <v>147.157522043</v>
      </c>
      <c r="G324" s="13">
        <v>3.3119471110499998</v>
      </c>
      <c r="H324" s="13">
        <v>3.6362345218700001</v>
      </c>
      <c r="I324" s="58">
        <v>0</v>
      </c>
      <c r="J324" s="2"/>
      <c r="K324" s="7" t="s">
        <v>199</v>
      </c>
      <c r="L324" s="7" t="str">
        <f t="shared" si="46"/>
        <v>N</v>
      </c>
      <c r="M324" s="7" t="s">
        <v>216</v>
      </c>
      <c r="N324" s="7">
        <f t="shared" si="49"/>
        <v>3.3119471110499998</v>
      </c>
      <c r="O324" s="15">
        <f t="shared" si="50"/>
        <v>140</v>
      </c>
      <c r="P324" s="7">
        <f t="shared" si="47"/>
        <v>3.7</v>
      </c>
      <c r="Q324" s="7">
        <v>50</v>
      </c>
      <c r="R324" s="7">
        <f t="shared" si="51"/>
        <v>0.3</v>
      </c>
      <c r="S324" s="63">
        <f t="shared" si="52"/>
        <v>3.6362345218700001</v>
      </c>
      <c r="T324" s="7">
        <f t="shared" si="53"/>
        <v>0.3</v>
      </c>
      <c r="U324" s="7">
        <f t="shared" si="54"/>
        <v>20</v>
      </c>
      <c r="V324" s="18" t="str">
        <f t="shared" si="48"/>
        <v>15N62-273</v>
      </c>
      <c r="W324" s="4"/>
      <c r="X324" s="8">
        <v>319</v>
      </c>
      <c r="Y324" s="9" t="s">
        <v>271</v>
      </c>
      <c r="Z324" s="9" t="s">
        <v>272</v>
      </c>
      <c r="AA324" s="10">
        <v>3.3119471109999998</v>
      </c>
      <c r="AB324" s="10">
        <v>140</v>
      </c>
      <c r="AC324" s="10">
        <v>3.7</v>
      </c>
      <c r="AD324" s="10">
        <v>50</v>
      </c>
      <c r="AE324" s="10">
        <v>0.3</v>
      </c>
      <c r="AF324" s="10">
        <v>3.6</v>
      </c>
      <c r="AG324" s="10">
        <v>0.3</v>
      </c>
      <c r="AH324" s="10">
        <v>20</v>
      </c>
      <c r="AI324" s="10">
        <v>26</v>
      </c>
      <c r="AJ324" s="10">
        <v>89</v>
      </c>
      <c r="AK324" s="10">
        <v>281</v>
      </c>
      <c r="AL324" s="10">
        <v>274</v>
      </c>
      <c r="AM324" s="11" t="s">
        <v>338</v>
      </c>
      <c r="AN324" s="21">
        <f t="shared" si="62"/>
        <v>295.36616924345003</v>
      </c>
      <c r="AO324" s="21">
        <f t="shared" si="55"/>
        <v>288.00829314129999</v>
      </c>
      <c r="AQ324" s="14">
        <v>591</v>
      </c>
    </row>
    <row r="325" spans="1:43" ht="12" customHeight="1" x14ac:dyDescent="0.25">
      <c r="A325" s="14" t="s">
        <v>62</v>
      </c>
      <c r="B325" s="14">
        <v>33</v>
      </c>
      <c r="C325" s="14" t="s">
        <v>199</v>
      </c>
      <c r="D325" s="14" t="s">
        <v>55</v>
      </c>
      <c r="E325" s="14" t="s">
        <v>52</v>
      </c>
      <c r="F325" s="58">
        <v>162.52086686600001</v>
      </c>
      <c r="G325" s="13">
        <v>7.8404895851000003</v>
      </c>
      <c r="H325" s="13">
        <v>12.860578537</v>
      </c>
      <c r="I325" s="58">
        <v>0</v>
      </c>
      <c r="J325" s="2"/>
      <c r="K325" s="7" t="s">
        <v>199</v>
      </c>
      <c r="L325" s="7" t="str">
        <f t="shared" si="46"/>
        <v>N</v>
      </c>
      <c r="M325" s="7" t="s">
        <v>216</v>
      </c>
      <c r="N325" s="7">
        <f t="shared" si="49"/>
        <v>7.8404895851000003</v>
      </c>
      <c r="O325" s="15">
        <f t="shared" si="50"/>
        <v>140</v>
      </c>
      <c r="P325" s="7">
        <f t="shared" si="47"/>
        <v>3.7</v>
      </c>
      <c r="Q325" s="7">
        <v>50</v>
      </c>
      <c r="R325" s="7">
        <f t="shared" si="51"/>
        <v>0.3</v>
      </c>
      <c r="S325" s="63">
        <f t="shared" si="52"/>
        <v>12.860578537</v>
      </c>
      <c r="T325" s="7">
        <f t="shared" si="53"/>
        <v>0.3</v>
      </c>
      <c r="U325" s="7">
        <f t="shared" si="54"/>
        <v>20</v>
      </c>
      <c r="V325" s="18" t="str">
        <f t="shared" si="48"/>
        <v>15N62A-33</v>
      </c>
      <c r="W325" s="4"/>
      <c r="X325" s="8">
        <v>320</v>
      </c>
      <c r="Y325" s="9" t="s">
        <v>271</v>
      </c>
      <c r="Z325" s="9" t="s">
        <v>272</v>
      </c>
      <c r="AA325" s="10">
        <v>7.8404895850000003</v>
      </c>
      <c r="AB325" s="10">
        <v>140</v>
      </c>
      <c r="AC325" s="10">
        <v>3.7</v>
      </c>
      <c r="AD325" s="10">
        <v>50</v>
      </c>
      <c r="AE325" s="10">
        <v>0.3</v>
      </c>
      <c r="AF325" s="10">
        <v>12.9</v>
      </c>
      <c r="AG325" s="10">
        <v>0.3</v>
      </c>
      <c r="AH325" s="10">
        <v>20</v>
      </c>
      <c r="AI325" s="10">
        <v>29</v>
      </c>
      <c r="AJ325" s="10">
        <v>90</v>
      </c>
      <c r="AK325" s="12">
        <v>1730</v>
      </c>
      <c r="AL325" s="12">
        <v>1637</v>
      </c>
      <c r="AM325" s="11" t="s">
        <v>339</v>
      </c>
      <c r="AN325" s="21">
        <f t="shared" si="62"/>
        <v>2008.2935691298571</v>
      </c>
      <c r="AO325" s="21">
        <f t="shared" si="55"/>
        <v>1900.3332789974429</v>
      </c>
      <c r="AQ325" s="14">
        <v>1108</v>
      </c>
    </row>
    <row r="326" spans="1:43" ht="12" customHeight="1" x14ac:dyDescent="0.25">
      <c r="A326" s="14" t="s">
        <v>62</v>
      </c>
      <c r="B326" s="14">
        <v>33</v>
      </c>
      <c r="C326" s="14" t="s">
        <v>199</v>
      </c>
      <c r="D326" s="14" t="s">
        <v>55</v>
      </c>
      <c r="E326" s="14" t="s">
        <v>52</v>
      </c>
      <c r="F326" s="58">
        <v>65.670532652999995</v>
      </c>
      <c r="G326" s="13">
        <v>2.0647876226899999</v>
      </c>
      <c r="H326" s="13">
        <v>26.975051879900001</v>
      </c>
      <c r="I326" s="58">
        <v>44.142135620099999</v>
      </c>
      <c r="J326" s="2"/>
      <c r="K326" s="7" t="s">
        <v>199</v>
      </c>
      <c r="L326" s="7" t="str">
        <f t="shared" ref="L326:L389" si="63">IF(E326="AC - Asphalt","P",IF(E326="BST - bituminous surface","P",IF(E326="P - paved","P","N")))</f>
        <v>N</v>
      </c>
      <c r="M326" s="7" t="s">
        <v>216</v>
      </c>
      <c r="N326" s="7">
        <f t="shared" si="49"/>
        <v>2.0647876226899999</v>
      </c>
      <c r="O326" s="15">
        <f t="shared" si="50"/>
        <v>65.670532652999995</v>
      </c>
      <c r="P326" s="7">
        <f t="shared" ref="P326:P389" si="64">IF(D326="0 - not maintained",3.7,IF(D326="1 - Basic custodial care (closed)",3.7,IF(D326="2 - High clearance vehicles",3.7,IF(D326="3 - Suitable for passenger cars",5.5,IF(D326="4 - Moderate degree of user comfort",7.3,7.3)))))</f>
        <v>3.7</v>
      </c>
      <c r="Q326" s="7">
        <v>50</v>
      </c>
      <c r="R326" s="7">
        <f t="shared" si="51"/>
        <v>7.4</v>
      </c>
      <c r="S326" s="63">
        <f t="shared" si="52"/>
        <v>26.975051879900001</v>
      </c>
      <c r="T326" s="7">
        <f t="shared" si="53"/>
        <v>36.742135620100001</v>
      </c>
      <c r="U326" s="7">
        <f t="shared" si="54"/>
        <v>20</v>
      </c>
      <c r="V326" s="18" t="str">
        <f t="shared" ref="V326:V389" si="65">A326&amp;"-"&amp;B326</f>
        <v>15N62A-33</v>
      </c>
      <c r="W326" s="4"/>
      <c r="X326" s="8">
        <v>321</v>
      </c>
      <c r="Y326" s="9" t="s">
        <v>271</v>
      </c>
      <c r="Z326" s="9" t="s">
        <v>272</v>
      </c>
      <c r="AA326" s="10">
        <v>2.064787623</v>
      </c>
      <c r="AB326" s="10">
        <v>65.671000000000006</v>
      </c>
      <c r="AC326" s="10">
        <v>3.7</v>
      </c>
      <c r="AD326" s="10">
        <v>50</v>
      </c>
      <c r="AE326" s="10">
        <v>7.4</v>
      </c>
      <c r="AF326" s="10">
        <v>27</v>
      </c>
      <c r="AG326" s="10">
        <v>36.742135619999999</v>
      </c>
      <c r="AH326" s="10">
        <v>20</v>
      </c>
      <c r="AI326" s="10">
        <v>5</v>
      </c>
      <c r="AJ326" s="10">
        <v>3</v>
      </c>
      <c r="AK326" s="10">
        <v>37</v>
      </c>
      <c r="AL326" s="10">
        <v>37</v>
      </c>
      <c r="AM326" s="11" t="s">
        <v>339</v>
      </c>
      <c r="AN326" s="21">
        <f t="shared" si="62"/>
        <v>37</v>
      </c>
      <c r="AO326" s="21">
        <f t="shared" si="55"/>
        <v>37</v>
      </c>
      <c r="AQ326" s="14">
        <v>1114</v>
      </c>
    </row>
    <row r="327" spans="1:43" ht="12" customHeight="1" x14ac:dyDescent="0.25">
      <c r="A327" s="14" t="s">
        <v>62</v>
      </c>
      <c r="B327" s="14">
        <v>33</v>
      </c>
      <c r="C327" s="14" t="s">
        <v>199</v>
      </c>
      <c r="D327" s="14" t="s">
        <v>55</v>
      </c>
      <c r="E327" s="14" t="s">
        <v>52</v>
      </c>
      <c r="F327" s="58">
        <v>95.339971492399997</v>
      </c>
      <c r="G327" s="13">
        <v>11.0347293537</v>
      </c>
      <c r="H327" s="13">
        <v>24.651052475</v>
      </c>
      <c r="I327" s="58">
        <v>0</v>
      </c>
      <c r="J327" s="2"/>
      <c r="K327" s="7" t="s">
        <v>199</v>
      </c>
      <c r="L327" s="7" t="str">
        <f t="shared" si="63"/>
        <v>N</v>
      </c>
      <c r="M327" s="7" t="s">
        <v>216</v>
      </c>
      <c r="N327" s="7">
        <f t="shared" ref="N327:N390" si="66">IF(G327&lt;0.3,0.3,G327)</f>
        <v>11.0347293537</v>
      </c>
      <c r="O327" s="15">
        <f t="shared" ref="O327:O390" si="67">IF(F327&gt;140,140,F327)</f>
        <v>95.339971492399997</v>
      </c>
      <c r="P327" s="7">
        <f t="shared" si="64"/>
        <v>3.7</v>
      </c>
      <c r="Q327" s="7">
        <v>50</v>
      </c>
      <c r="R327" s="7">
        <f t="shared" ref="R327:R390" si="68">IF(I327&lt;0.3,0.3,(IF((I327-0.3)&lt;P327*2,(I327-0.3),P327*2)))</f>
        <v>0.3</v>
      </c>
      <c r="S327" s="63">
        <f t="shared" ref="S327:S390" si="69">H327</f>
        <v>24.651052475</v>
      </c>
      <c r="T327" s="7">
        <f t="shared" ref="T327:T390" si="70">IF((I327-R327)&lt;0.3,0.3,IF(I327&gt;300,300,I327-R327))</f>
        <v>0.3</v>
      </c>
      <c r="U327" s="7">
        <f t="shared" ref="U327:U390" si="71">IF(L327="g",50,20)</f>
        <v>20</v>
      </c>
      <c r="V327" s="18" t="str">
        <f t="shared" si="65"/>
        <v>15N62A-33</v>
      </c>
      <c r="W327" s="4"/>
      <c r="X327" s="8">
        <v>322</v>
      </c>
      <c r="Y327" s="9" t="s">
        <v>271</v>
      </c>
      <c r="Z327" s="9" t="s">
        <v>272</v>
      </c>
      <c r="AA327" s="10">
        <v>11.034729349999999</v>
      </c>
      <c r="AB327" s="10">
        <v>95.34</v>
      </c>
      <c r="AC327" s="10">
        <v>3.7</v>
      </c>
      <c r="AD327" s="10">
        <v>50</v>
      </c>
      <c r="AE327" s="10">
        <v>0.3</v>
      </c>
      <c r="AF327" s="10">
        <v>24.7</v>
      </c>
      <c r="AG327" s="10">
        <v>0.3</v>
      </c>
      <c r="AH327" s="10">
        <v>20</v>
      </c>
      <c r="AI327" s="10">
        <v>30</v>
      </c>
      <c r="AJ327" s="10">
        <v>88</v>
      </c>
      <c r="AK327" s="12">
        <v>1321</v>
      </c>
      <c r="AL327" s="12">
        <v>1279</v>
      </c>
      <c r="AM327" s="11" t="s">
        <v>339</v>
      </c>
      <c r="AN327" s="21">
        <f t="shared" si="62"/>
        <v>1321</v>
      </c>
      <c r="AO327" s="21">
        <f t="shared" ref="AO327:AO390" si="72">F327/O327*AL327</f>
        <v>1279</v>
      </c>
      <c r="AQ327" s="14">
        <v>1097</v>
      </c>
    </row>
    <row r="328" spans="1:43" ht="12" customHeight="1" x14ac:dyDescent="0.25">
      <c r="A328" s="14" t="s">
        <v>62</v>
      </c>
      <c r="B328" s="14">
        <v>33</v>
      </c>
      <c r="C328" s="14" t="s">
        <v>199</v>
      </c>
      <c r="D328" s="14" t="s">
        <v>55</v>
      </c>
      <c r="E328" s="14" t="s">
        <v>52</v>
      </c>
      <c r="F328" s="58">
        <v>79.273398490000005</v>
      </c>
      <c r="G328" s="13">
        <v>0.49984010720900002</v>
      </c>
      <c r="H328" s="13">
        <v>9.2655315399199996</v>
      </c>
      <c r="I328" s="58">
        <v>0</v>
      </c>
      <c r="J328" s="2"/>
      <c r="K328" s="7" t="s">
        <v>199</v>
      </c>
      <c r="L328" s="7" t="str">
        <f t="shared" si="63"/>
        <v>N</v>
      </c>
      <c r="M328" s="7" t="s">
        <v>216</v>
      </c>
      <c r="N328" s="7">
        <f t="shared" si="66"/>
        <v>0.49984010720900002</v>
      </c>
      <c r="O328" s="15">
        <f t="shared" si="67"/>
        <v>79.273398490000005</v>
      </c>
      <c r="P328" s="7">
        <f t="shared" si="64"/>
        <v>3.7</v>
      </c>
      <c r="Q328" s="7">
        <v>50</v>
      </c>
      <c r="R328" s="7">
        <f t="shared" si="68"/>
        <v>0.3</v>
      </c>
      <c r="S328" s="63">
        <f t="shared" si="69"/>
        <v>9.2655315399199996</v>
      </c>
      <c r="T328" s="7">
        <f t="shared" si="70"/>
        <v>0.3</v>
      </c>
      <c r="U328" s="7">
        <f t="shared" si="71"/>
        <v>20</v>
      </c>
      <c r="V328" s="18" t="str">
        <f t="shared" si="65"/>
        <v>15N62A-33</v>
      </c>
      <c r="W328" s="4"/>
      <c r="X328" s="8">
        <v>323</v>
      </c>
      <c r="Y328" s="9" t="s">
        <v>271</v>
      </c>
      <c r="Z328" s="9" t="s">
        <v>272</v>
      </c>
      <c r="AA328" s="10">
        <v>0.49984010699999998</v>
      </c>
      <c r="AB328" s="10">
        <v>79.272999999999996</v>
      </c>
      <c r="AC328" s="10">
        <v>3.7</v>
      </c>
      <c r="AD328" s="10">
        <v>50</v>
      </c>
      <c r="AE328" s="10">
        <v>0.3</v>
      </c>
      <c r="AF328" s="10">
        <v>9.3000000000000007</v>
      </c>
      <c r="AG328" s="10">
        <v>0.3</v>
      </c>
      <c r="AH328" s="10">
        <v>20</v>
      </c>
      <c r="AI328" s="10">
        <v>25</v>
      </c>
      <c r="AJ328" s="10">
        <v>82</v>
      </c>
      <c r="AK328" s="10">
        <v>1</v>
      </c>
      <c r="AL328" s="10">
        <v>1</v>
      </c>
      <c r="AM328" s="11" t="s">
        <v>339</v>
      </c>
      <c r="AN328" s="21">
        <f t="shared" si="62"/>
        <v>1</v>
      </c>
      <c r="AO328" s="21">
        <f t="shared" si="72"/>
        <v>1</v>
      </c>
      <c r="AQ328" s="14">
        <v>1100</v>
      </c>
    </row>
    <row r="329" spans="1:43" ht="12" customHeight="1" x14ac:dyDescent="0.25">
      <c r="A329" s="14" t="s">
        <v>62</v>
      </c>
      <c r="B329" s="14">
        <v>33</v>
      </c>
      <c r="C329" s="14" t="s">
        <v>199</v>
      </c>
      <c r="D329" s="14" t="s">
        <v>55</v>
      </c>
      <c r="E329" s="14" t="s">
        <v>52</v>
      </c>
      <c r="F329" s="58">
        <v>68.713750316200006</v>
      </c>
      <c r="G329" s="13">
        <v>9.3742609304499993</v>
      </c>
      <c r="H329" s="13">
        <v>15.639017105100001</v>
      </c>
      <c r="I329" s="58">
        <v>10</v>
      </c>
      <c r="J329" s="2"/>
      <c r="K329" s="7" t="s">
        <v>199</v>
      </c>
      <c r="L329" s="7" t="str">
        <f t="shared" si="63"/>
        <v>N</v>
      </c>
      <c r="M329" s="7" t="s">
        <v>216</v>
      </c>
      <c r="N329" s="7">
        <f t="shared" si="66"/>
        <v>9.3742609304499993</v>
      </c>
      <c r="O329" s="15">
        <f t="shared" si="67"/>
        <v>68.713750316200006</v>
      </c>
      <c r="P329" s="7">
        <f t="shared" si="64"/>
        <v>3.7</v>
      </c>
      <c r="Q329" s="7">
        <v>50</v>
      </c>
      <c r="R329" s="7">
        <f t="shared" si="68"/>
        <v>7.4</v>
      </c>
      <c r="S329" s="63">
        <f t="shared" si="69"/>
        <v>15.639017105100001</v>
      </c>
      <c r="T329" s="7">
        <f t="shared" si="70"/>
        <v>2.5999999999999996</v>
      </c>
      <c r="U329" s="7">
        <f t="shared" si="71"/>
        <v>20</v>
      </c>
      <c r="V329" s="18" t="str">
        <f t="shared" si="65"/>
        <v>15N62A-33</v>
      </c>
      <c r="W329" s="4"/>
      <c r="X329" s="8">
        <v>324</v>
      </c>
      <c r="Y329" s="9" t="s">
        <v>271</v>
      </c>
      <c r="Z329" s="9" t="s">
        <v>272</v>
      </c>
      <c r="AA329" s="10">
        <v>9.3742609300000002</v>
      </c>
      <c r="AB329" s="10">
        <v>68.713999999999999</v>
      </c>
      <c r="AC329" s="10">
        <v>3.7</v>
      </c>
      <c r="AD329" s="10">
        <v>50</v>
      </c>
      <c r="AE329" s="10">
        <v>7.4</v>
      </c>
      <c r="AF329" s="10">
        <v>15.6</v>
      </c>
      <c r="AG329" s="10">
        <v>2.6</v>
      </c>
      <c r="AH329" s="10">
        <v>20</v>
      </c>
      <c r="AI329" s="10">
        <v>18</v>
      </c>
      <c r="AJ329" s="10">
        <v>40</v>
      </c>
      <c r="AK329" s="10">
        <v>516</v>
      </c>
      <c r="AL329" s="10">
        <v>364</v>
      </c>
      <c r="AM329" s="11" t="s">
        <v>339</v>
      </c>
      <c r="AN329" s="21">
        <f t="shared" si="62"/>
        <v>516</v>
      </c>
      <c r="AO329" s="21">
        <f t="shared" si="72"/>
        <v>364</v>
      </c>
      <c r="AQ329" s="14">
        <v>1103</v>
      </c>
    </row>
    <row r="330" spans="1:43" ht="12" customHeight="1" x14ac:dyDescent="0.25">
      <c r="A330" s="14" t="s">
        <v>62</v>
      </c>
      <c r="B330" s="14">
        <v>33</v>
      </c>
      <c r="C330" s="14" t="s">
        <v>199</v>
      </c>
      <c r="D330" s="14" t="s">
        <v>55</v>
      </c>
      <c r="E330" s="14" t="s">
        <v>52</v>
      </c>
      <c r="F330" s="58">
        <v>71.837275273100005</v>
      </c>
      <c r="G330" s="13">
        <v>0.47375409033900001</v>
      </c>
      <c r="H330" s="13">
        <v>11.7226924896</v>
      </c>
      <c r="I330" s="58">
        <v>215.56349182100001</v>
      </c>
      <c r="J330" s="2"/>
      <c r="K330" s="7" t="s">
        <v>199</v>
      </c>
      <c r="L330" s="7" t="str">
        <f t="shared" si="63"/>
        <v>N</v>
      </c>
      <c r="M330" s="7" t="s">
        <v>216</v>
      </c>
      <c r="N330" s="7">
        <f t="shared" si="66"/>
        <v>0.47375409033900001</v>
      </c>
      <c r="O330" s="15">
        <f t="shared" si="67"/>
        <v>71.837275273100005</v>
      </c>
      <c r="P330" s="7">
        <f t="shared" si="64"/>
        <v>3.7</v>
      </c>
      <c r="Q330" s="7">
        <v>50</v>
      </c>
      <c r="R330" s="7">
        <f t="shared" si="68"/>
        <v>7.4</v>
      </c>
      <c r="S330" s="63">
        <f t="shared" si="69"/>
        <v>11.7226924896</v>
      </c>
      <c r="T330" s="7">
        <f t="shared" si="70"/>
        <v>208.16349182100001</v>
      </c>
      <c r="U330" s="7">
        <f t="shared" si="71"/>
        <v>20</v>
      </c>
      <c r="V330" s="18" t="str">
        <f t="shared" si="65"/>
        <v>15N62A-33</v>
      </c>
      <c r="W330" s="4"/>
      <c r="X330" s="8">
        <v>325</v>
      </c>
      <c r="Y330" s="9" t="s">
        <v>271</v>
      </c>
      <c r="Z330" s="9" t="s">
        <v>272</v>
      </c>
      <c r="AA330" s="10">
        <v>0.47375409000000002</v>
      </c>
      <c r="AB330" s="10">
        <v>71.837000000000003</v>
      </c>
      <c r="AC330" s="10">
        <v>3.7</v>
      </c>
      <c r="AD330" s="10">
        <v>50</v>
      </c>
      <c r="AE330" s="10">
        <v>7.4</v>
      </c>
      <c r="AF330" s="10">
        <v>11.7</v>
      </c>
      <c r="AG330" s="10">
        <v>208.1634918</v>
      </c>
      <c r="AH330" s="10">
        <v>20</v>
      </c>
      <c r="AI330" s="10">
        <v>0</v>
      </c>
      <c r="AJ330" s="10">
        <v>0</v>
      </c>
      <c r="AK330" s="10">
        <v>22</v>
      </c>
      <c r="AL330" s="10">
        <v>1</v>
      </c>
      <c r="AM330" s="11" t="s">
        <v>339</v>
      </c>
      <c r="AN330" s="21">
        <f t="shared" si="62"/>
        <v>22</v>
      </c>
      <c r="AO330" s="21">
        <f t="shared" si="72"/>
        <v>1</v>
      </c>
      <c r="AQ330" s="14">
        <v>1107</v>
      </c>
    </row>
    <row r="331" spans="1:43" ht="12" customHeight="1" x14ac:dyDescent="0.25">
      <c r="A331" s="14" t="s">
        <v>62</v>
      </c>
      <c r="B331" s="14">
        <v>33</v>
      </c>
      <c r="C331" s="14" t="s">
        <v>199</v>
      </c>
      <c r="D331" s="14" t="s">
        <v>55</v>
      </c>
      <c r="E331" s="14" t="s">
        <v>52</v>
      </c>
      <c r="F331" s="58">
        <v>114.170213094</v>
      </c>
      <c r="G331" s="13">
        <v>10.3617903562</v>
      </c>
      <c r="H331" s="13">
        <v>24.651052475</v>
      </c>
      <c r="I331" s="58">
        <v>0</v>
      </c>
      <c r="J331" s="2"/>
      <c r="K331" s="7" t="s">
        <v>199</v>
      </c>
      <c r="L331" s="7" t="str">
        <f t="shared" si="63"/>
        <v>N</v>
      </c>
      <c r="M331" s="7" t="s">
        <v>216</v>
      </c>
      <c r="N331" s="7">
        <f t="shared" si="66"/>
        <v>10.3617903562</v>
      </c>
      <c r="O331" s="15">
        <f t="shared" si="67"/>
        <v>114.170213094</v>
      </c>
      <c r="P331" s="7">
        <f t="shared" si="64"/>
        <v>3.7</v>
      </c>
      <c r="Q331" s="7">
        <v>50</v>
      </c>
      <c r="R331" s="7">
        <f t="shared" si="68"/>
        <v>0.3</v>
      </c>
      <c r="S331" s="63">
        <f t="shared" si="69"/>
        <v>24.651052475</v>
      </c>
      <c r="T331" s="7">
        <f t="shared" si="70"/>
        <v>0.3</v>
      </c>
      <c r="U331" s="7">
        <f t="shared" si="71"/>
        <v>20</v>
      </c>
      <c r="V331" s="18" t="str">
        <f t="shared" si="65"/>
        <v>15N62A-33</v>
      </c>
      <c r="W331" s="4"/>
      <c r="X331" s="8">
        <v>326</v>
      </c>
      <c r="Y331" s="9" t="s">
        <v>271</v>
      </c>
      <c r="Z331" s="9" t="s">
        <v>272</v>
      </c>
      <c r="AA331" s="10">
        <v>10.361790360000001</v>
      </c>
      <c r="AB331" s="10">
        <v>114.17</v>
      </c>
      <c r="AC331" s="10">
        <v>3.7</v>
      </c>
      <c r="AD331" s="10">
        <v>50</v>
      </c>
      <c r="AE331" s="10">
        <v>0.3</v>
      </c>
      <c r="AF331" s="10">
        <v>24.7</v>
      </c>
      <c r="AG331" s="10">
        <v>0.3</v>
      </c>
      <c r="AH331" s="10">
        <v>20</v>
      </c>
      <c r="AI331" s="10">
        <v>30</v>
      </c>
      <c r="AJ331" s="10">
        <v>88</v>
      </c>
      <c r="AK331" s="12">
        <v>1624</v>
      </c>
      <c r="AL331" s="12">
        <v>1577</v>
      </c>
      <c r="AM331" s="11" t="s">
        <v>339</v>
      </c>
      <c r="AN331" s="21">
        <f t="shared" si="62"/>
        <v>1624</v>
      </c>
      <c r="AO331" s="21">
        <f t="shared" si="72"/>
        <v>1577</v>
      </c>
      <c r="AQ331" s="14">
        <v>1098</v>
      </c>
    </row>
    <row r="332" spans="1:43" ht="12" customHeight="1" x14ac:dyDescent="0.25">
      <c r="A332" s="14" t="s">
        <v>62</v>
      </c>
      <c r="B332" s="14">
        <v>33</v>
      </c>
      <c r="C332" s="14" t="s">
        <v>199</v>
      </c>
      <c r="D332" s="14" t="s">
        <v>55</v>
      </c>
      <c r="E332" s="14" t="s">
        <v>52</v>
      </c>
      <c r="F332" s="58">
        <v>66.361316393400003</v>
      </c>
      <c r="G332" s="13">
        <v>3.1112964331800002</v>
      </c>
      <c r="H332" s="13">
        <v>12.860578537</v>
      </c>
      <c r="I332" s="58">
        <v>0</v>
      </c>
      <c r="J332" s="2"/>
      <c r="K332" s="7" t="s">
        <v>199</v>
      </c>
      <c r="L332" s="7" t="str">
        <f t="shared" si="63"/>
        <v>N</v>
      </c>
      <c r="M332" s="7" t="s">
        <v>216</v>
      </c>
      <c r="N332" s="7">
        <f t="shared" si="66"/>
        <v>3.1112964331800002</v>
      </c>
      <c r="O332" s="15">
        <f t="shared" si="67"/>
        <v>66.361316393400003</v>
      </c>
      <c r="P332" s="7">
        <f t="shared" si="64"/>
        <v>3.7</v>
      </c>
      <c r="Q332" s="7">
        <v>50</v>
      </c>
      <c r="R332" s="7">
        <f t="shared" si="68"/>
        <v>0.3</v>
      </c>
      <c r="S332" s="63">
        <f t="shared" si="69"/>
        <v>12.860578537</v>
      </c>
      <c r="T332" s="7">
        <f t="shared" si="70"/>
        <v>0.3</v>
      </c>
      <c r="U332" s="7">
        <f t="shared" si="71"/>
        <v>20</v>
      </c>
      <c r="V332" s="18" t="str">
        <f t="shared" si="65"/>
        <v>15N62A-33</v>
      </c>
      <c r="W332" s="4"/>
      <c r="X332" s="8">
        <v>327</v>
      </c>
      <c r="Y332" s="9" t="s">
        <v>271</v>
      </c>
      <c r="Z332" s="9" t="s">
        <v>272</v>
      </c>
      <c r="AA332" s="10">
        <v>3.1112964330000001</v>
      </c>
      <c r="AB332" s="10">
        <v>66.361000000000004</v>
      </c>
      <c r="AC332" s="10">
        <v>3.7</v>
      </c>
      <c r="AD332" s="10">
        <v>50</v>
      </c>
      <c r="AE332" s="10">
        <v>0.3</v>
      </c>
      <c r="AF332" s="10">
        <v>12.9</v>
      </c>
      <c r="AG332" s="10">
        <v>0.3</v>
      </c>
      <c r="AH332" s="10">
        <v>20</v>
      </c>
      <c r="AI332" s="10">
        <v>27</v>
      </c>
      <c r="AJ332" s="10">
        <v>81</v>
      </c>
      <c r="AK332" s="10">
        <v>60</v>
      </c>
      <c r="AL332" s="10">
        <v>60</v>
      </c>
      <c r="AM332" s="11" t="s">
        <v>339</v>
      </c>
      <c r="AN332" s="21">
        <f t="shared" si="62"/>
        <v>60</v>
      </c>
      <c r="AO332" s="21">
        <f t="shared" si="72"/>
        <v>60</v>
      </c>
      <c r="AQ332" s="14">
        <v>1110</v>
      </c>
    </row>
    <row r="333" spans="1:43" ht="12" customHeight="1" x14ac:dyDescent="0.25">
      <c r="A333" s="14" t="s">
        <v>62</v>
      </c>
      <c r="B333" s="14">
        <v>33</v>
      </c>
      <c r="C333" s="14" t="s">
        <v>199</v>
      </c>
      <c r="D333" s="14" t="s">
        <v>55</v>
      </c>
      <c r="E333" s="14" t="s">
        <v>52</v>
      </c>
      <c r="F333" s="58">
        <v>186.427019309</v>
      </c>
      <c r="G333" s="13">
        <v>7.9783388453899997</v>
      </c>
      <c r="H333" s="13">
        <v>9.2987070083599992</v>
      </c>
      <c r="I333" s="58">
        <v>0</v>
      </c>
      <c r="J333" s="2"/>
      <c r="K333" s="7" t="s">
        <v>199</v>
      </c>
      <c r="L333" s="7" t="str">
        <f t="shared" si="63"/>
        <v>N</v>
      </c>
      <c r="M333" s="7" t="s">
        <v>216</v>
      </c>
      <c r="N333" s="7">
        <f t="shared" si="66"/>
        <v>7.9783388453899997</v>
      </c>
      <c r="O333" s="15">
        <f t="shared" si="67"/>
        <v>140</v>
      </c>
      <c r="P333" s="7">
        <f t="shared" si="64"/>
        <v>3.7</v>
      </c>
      <c r="Q333" s="7">
        <v>50</v>
      </c>
      <c r="R333" s="7">
        <f t="shared" si="68"/>
        <v>0.3</v>
      </c>
      <c r="S333" s="63">
        <f t="shared" si="69"/>
        <v>9.2987070083599992</v>
      </c>
      <c r="T333" s="7">
        <f t="shared" si="70"/>
        <v>0.3</v>
      </c>
      <c r="U333" s="7">
        <f t="shared" si="71"/>
        <v>20</v>
      </c>
      <c r="V333" s="18" t="str">
        <f t="shared" si="65"/>
        <v>15N62A-33</v>
      </c>
      <c r="W333" s="4"/>
      <c r="X333" s="8">
        <v>328</v>
      </c>
      <c r="Y333" s="9" t="s">
        <v>271</v>
      </c>
      <c r="Z333" s="9" t="s">
        <v>272</v>
      </c>
      <c r="AA333" s="10">
        <v>7.9783388449999997</v>
      </c>
      <c r="AB333" s="10">
        <v>140</v>
      </c>
      <c r="AC333" s="10">
        <v>3.7</v>
      </c>
      <c r="AD333" s="10">
        <v>50</v>
      </c>
      <c r="AE333" s="10">
        <v>0.3</v>
      </c>
      <c r="AF333" s="10">
        <v>9.3000000000000007</v>
      </c>
      <c r="AG333" s="10">
        <v>0.3</v>
      </c>
      <c r="AH333" s="10">
        <v>20</v>
      </c>
      <c r="AI333" s="10">
        <v>29</v>
      </c>
      <c r="AJ333" s="10">
        <v>90</v>
      </c>
      <c r="AK333" s="12">
        <v>1721</v>
      </c>
      <c r="AL333" s="12">
        <v>1599</v>
      </c>
      <c r="AM333" s="11" t="s">
        <v>339</v>
      </c>
      <c r="AN333" s="21">
        <f t="shared" si="62"/>
        <v>2291.7207159342074</v>
      </c>
      <c r="AO333" s="21">
        <f t="shared" si="72"/>
        <v>2129.2628848220788</v>
      </c>
      <c r="AQ333" s="14">
        <v>1111</v>
      </c>
    </row>
    <row r="334" spans="1:43" ht="12" customHeight="1" x14ac:dyDescent="0.25">
      <c r="A334" s="14" t="s">
        <v>62</v>
      </c>
      <c r="B334" s="14">
        <v>33</v>
      </c>
      <c r="C334" s="14" t="s">
        <v>199</v>
      </c>
      <c r="D334" s="14" t="s">
        <v>55</v>
      </c>
      <c r="E334" s="14" t="s">
        <v>52</v>
      </c>
      <c r="F334" s="58">
        <v>117.007048747</v>
      </c>
      <c r="G334" s="13">
        <v>12.986038219999999</v>
      </c>
      <c r="H334" s="13">
        <v>31.372037887600001</v>
      </c>
      <c r="I334" s="58">
        <v>56.5685424805</v>
      </c>
      <c r="J334" s="2"/>
      <c r="K334" s="7" t="s">
        <v>199</v>
      </c>
      <c r="L334" s="7" t="str">
        <f t="shared" si="63"/>
        <v>N</v>
      </c>
      <c r="M334" s="7" t="s">
        <v>216</v>
      </c>
      <c r="N334" s="7">
        <f t="shared" si="66"/>
        <v>12.986038219999999</v>
      </c>
      <c r="O334" s="15">
        <f t="shared" si="67"/>
        <v>117.007048747</v>
      </c>
      <c r="P334" s="7">
        <f t="shared" si="64"/>
        <v>3.7</v>
      </c>
      <c r="Q334" s="7">
        <v>50</v>
      </c>
      <c r="R334" s="7">
        <f t="shared" si="68"/>
        <v>7.4</v>
      </c>
      <c r="S334" s="63">
        <f t="shared" si="69"/>
        <v>31.372037887600001</v>
      </c>
      <c r="T334" s="7">
        <f t="shared" si="70"/>
        <v>49.168542480500001</v>
      </c>
      <c r="U334" s="7">
        <f t="shared" si="71"/>
        <v>20</v>
      </c>
      <c r="V334" s="18" t="str">
        <f t="shared" si="65"/>
        <v>15N62A-33</v>
      </c>
      <c r="W334" s="4"/>
      <c r="X334" s="8">
        <v>329</v>
      </c>
      <c r="Y334" s="9" t="s">
        <v>271</v>
      </c>
      <c r="Z334" s="9" t="s">
        <v>272</v>
      </c>
      <c r="AA334" s="10">
        <v>12.986038219999999</v>
      </c>
      <c r="AB334" s="10">
        <v>117.00700000000001</v>
      </c>
      <c r="AC334" s="10">
        <v>3.7</v>
      </c>
      <c r="AD334" s="10">
        <v>50</v>
      </c>
      <c r="AE334" s="10">
        <v>7.4</v>
      </c>
      <c r="AF334" s="10">
        <v>31.4</v>
      </c>
      <c r="AG334" s="10">
        <v>49.168542479999999</v>
      </c>
      <c r="AH334" s="10">
        <v>20</v>
      </c>
      <c r="AI334" s="10">
        <v>7</v>
      </c>
      <c r="AJ334" s="10">
        <v>6</v>
      </c>
      <c r="AK334" s="12">
        <v>2217</v>
      </c>
      <c r="AL334" s="10">
        <v>302</v>
      </c>
      <c r="AM334" s="11" t="s">
        <v>339</v>
      </c>
      <c r="AN334" s="21">
        <f t="shared" si="62"/>
        <v>2217</v>
      </c>
      <c r="AO334" s="21">
        <f t="shared" si="72"/>
        <v>302</v>
      </c>
      <c r="AQ334" s="14">
        <v>1112</v>
      </c>
    </row>
    <row r="335" spans="1:43" ht="12" customHeight="1" x14ac:dyDescent="0.25">
      <c r="A335" s="14" t="s">
        <v>62</v>
      </c>
      <c r="B335" s="14">
        <v>33</v>
      </c>
      <c r="C335" s="14" t="s">
        <v>199</v>
      </c>
      <c r="D335" s="14" t="s">
        <v>55</v>
      </c>
      <c r="E335" s="14" t="s">
        <v>52</v>
      </c>
      <c r="F335" s="58">
        <v>60.621668585400002</v>
      </c>
      <c r="G335" s="13">
        <v>6.5328942435000004</v>
      </c>
      <c r="H335" s="13">
        <v>47.824546814000001</v>
      </c>
      <c r="I335" s="58">
        <v>100</v>
      </c>
      <c r="J335" s="2"/>
      <c r="K335" s="7" t="s">
        <v>199</v>
      </c>
      <c r="L335" s="7" t="str">
        <f t="shared" si="63"/>
        <v>N</v>
      </c>
      <c r="M335" s="7" t="s">
        <v>216</v>
      </c>
      <c r="N335" s="7">
        <f t="shared" si="66"/>
        <v>6.5328942435000004</v>
      </c>
      <c r="O335" s="15">
        <f t="shared" si="67"/>
        <v>60.621668585400002</v>
      </c>
      <c r="P335" s="7">
        <f t="shared" si="64"/>
        <v>3.7</v>
      </c>
      <c r="Q335" s="7">
        <v>50</v>
      </c>
      <c r="R335" s="7">
        <f t="shared" si="68"/>
        <v>7.4</v>
      </c>
      <c r="S335" s="63">
        <f t="shared" si="69"/>
        <v>47.824546814000001</v>
      </c>
      <c r="T335" s="7">
        <f t="shared" si="70"/>
        <v>92.6</v>
      </c>
      <c r="U335" s="7">
        <f t="shared" si="71"/>
        <v>20</v>
      </c>
      <c r="V335" s="18" t="str">
        <f t="shared" si="65"/>
        <v>15N62A-33</v>
      </c>
      <c r="W335" s="4"/>
      <c r="X335" s="8">
        <v>330</v>
      </c>
      <c r="Y335" s="9" t="s">
        <v>271</v>
      </c>
      <c r="Z335" s="9" t="s">
        <v>272</v>
      </c>
      <c r="AA335" s="10">
        <v>6.5328942440000004</v>
      </c>
      <c r="AB335" s="10">
        <v>60.622</v>
      </c>
      <c r="AC335" s="10">
        <v>3.7</v>
      </c>
      <c r="AD335" s="10">
        <v>50</v>
      </c>
      <c r="AE335" s="10">
        <v>7.4</v>
      </c>
      <c r="AF335" s="10">
        <v>47.8</v>
      </c>
      <c r="AG335" s="10">
        <v>92.6</v>
      </c>
      <c r="AH335" s="10">
        <v>20</v>
      </c>
      <c r="AI335" s="10">
        <v>3</v>
      </c>
      <c r="AJ335" s="10">
        <v>0</v>
      </c>
      <c r="AK335" s="10">
        <v>254</v>
      </c>
      <c r="AL335" s="10">
        <v>48</v>
      </c>
      <c r="AM335" s="11" t="s">
        <v>339</v>
      </c>
      <c r="AN335" s="21">
        <f t="shared" si="62"/>
        <v>254</v>
      </c>
      <c r="AO335" s="21">
        <f t="shared" si="72"/>
        <v>48</v>
      </c>
      <c r="AQ335" s="14">
        <v>1117</v>
      </c>
    </row>
    <row r="336" spans="1:43" ht="12" customHeight="1" x14ac:dyDescent="0.25">
      <c r="A336" s="14" t="s">
        <v>62</v>
      </c>
      <c r="B336" s="14">
        <v>33</v>
      </c>
      <c r="C336" s="14" t="s">
        <v>199</v>
      </c>
      <c r="D336" s="14" t="s">
        <v>55</v>
      </c>
      <c r="E336" s="14" t="s">
        <v>52</v>
      </c>
      <c r="F336" s="58">
        <v>69.065071354599993</v>
      </c>
      <c r="G336" s="13">
        <v>10.190140320399999</v>
      </c>
      <c r="H336" s="13">
        <v>26.975051879900001</v>
      </c>
      <c r="I336" s="58">
        <v>44.142135620099999</v>
      </c>
      <c r="J336" s="2"/>
      <c r="K336" s="7" t="s">
        <v>199</v>
      </c>
      <c r="L336" s="7" t="str">
        <f t="shared" si="63"/>
        <v>N</v>
      </c>
      <c r="M336" s="7" t="s">
        <v>216</v>
      </c>
      <c r="N336" s="7">
        <f t="shared" si="66"/>
        <v>10.190140320399999</v>
      </c>
      <c r="O336" s="15">
        <f t="shared" si="67"/>
        <v>69.065071354599993</v>
      </c>
      <c r="P336" s="7">
        <f t="shared" si="64"/>
        <v>3.7</v>
      </c>
      <c r="Q336" s="7">
        <v>50</v>
      </c>
      <c r="R336" s="7">
        <f t="shared" si="68"/>
        <v>7.4</v>
      </c>
      <c r="S336" s="63">
        <f t="shared" si="69"/>
        <v>26.975051879900001</v>
      </c>
      <c r="T336" s="7">
        <f t="shared" si="70"/>
        <v>36.742135620100001</v>
      </c>
      <c r="U336" s="7">
        <f t="shared" si="71"/>
        <v>20</v>
      </c>
      <c r="V336" s="18" t="str">
        <f t="shared" si="65"/>
        <v>15N62A-33</v>
      </c>
      <c r="W336" s="4"/>
      <c r="X336" s="8">
        <v>331</v>
      </c>
      <c r="Y336" s="9" t="s">
        <v>271</v>
      </c>
      <c r="Z336" s="9" t="s">
        <v>272</v>
      </c>
      <c r="AA336" s="10">
        <v>10.190140319999999</v>
      </c>
      <c r="AB336" s="10">
        <v>69.064999999999998</v>
      </c>
      <c r="AC336" s="10">
        <v>3.7</v>
      </c>
      <c r="AD336" s="10">
        <v>50</v>
      </c>
      <c r="AE336" s="10">
        <v>7.4</v>
      </c>
      <c r="AF336" s="10">
        <v>27</v>
      </c>
      <c r="AG336" s="10">
        <v>36.742135619999999</v>
      </c>
      <c r="AH336" s="10">
        <v>20</v>
      </c>
      <c r="AI336" s="10">
        <v>5</v>
      </c>
      <c r="AJ336" s="10">
        <v>4</v>
      </c>
      <c r="AK336" s="10">
        <v>588</v>
      </c>
      <c r="AL336" s="10">
        <v>103</v>
      </c>
      <c r="AM336" s="11" t="s">
        <v>339</v>
      </c>
      <c r="AN336" s="21">
        <f t="shared" si="62"/>
        <v>588</v>
      </c>
      <c r="AO336" s="21">
        <f t="shared" si="72"/>
        <v>103</v>
      </c>
      <c r="AQ336" s="14">
        <v>1115</v>
      </c>
    </row>
    <row r="337" spans="1:43" ht="12" customHeight="1" x14ac:dyDescent="0.25">
      <c r="A337" s="14" t="s">
        <v>62</v>
      </c>
      <c r="B337" s="14">
        <v>33</v>
      </c>
      <c r="C337" s="14" t="s">
        <v>199</v>
      </c>
      <c r="D337" s="14" t="s">
        <v>55</v>
      </c>
      <c r="E337" s="14" t="s">
        <v>52</v>
      </c>
      <c r="F337" s="58">
        <v>114.013935639</v>
      </c>
      <c r="G337" s="13">
        <v>10.682844664299999</v>
      </c>
      <c r="H337" s="13">
        <v>33.9801673889</v>
      </c>
      <c r="I337" s="58">
        <v>0</v>
      </c>
      <c r="J337" s="2"/>
      <c r="K337" s="7" t="s">
        <v>199</v>
      </c>
      <c r="L337" s="7" t="str">
        <f t="shared" si="63"/>
        <v>N</v>
      </c>
      <c r="M337" s="7" t="s">
        <v>216</v>
      </c>
      <c r="N337" s="7">
        <f t="shared" si="66"/>
        <v>10.682844664299999</v>
      </c>
      <c r="O337" s="15">
        <f t="shared" si="67"/>
        <v>114.013935639</v>
      </c>
      <c r="P337" s="7">
        <f t="shared" si="64"/>
        <v>3.7</v>
      </c>
      <c r="Q337" s="7">
        <v>50</v>
      </c>
      <c r="R337" s="7">
        <f t="shared" si="68"/>
        <v>0.3</v>
      </c>
      <c r="S337" s="63">
        <f t="shared" si="69"/>
        <v>33.9801673889</v>
      </c>
      <c r="T337" s="7">
        <f t="shared" si="70"/>
        <v>0.3</v>
      </c>
      <c r="U337" s="7">
        <f t="shared" si="71"/>
        <v>20</v>
      </c>
      <c r="V337" s="18" t="str">
        <f t="shared" si="65"/>
        <v>15N62A-33</v>
      </c>
      <c r="W337" s="4"/>
      <c r="X337" s="8">
        <v>332</v>
      </c>
      <c r="Y337" s="9" t="s">
        <v>271</v>
      </c>
      <c r="Z337" s="9" t="s">
        <v>272</v>
      </c>
      <c r="AA337" s="10">
        <v>10.682844660000001</v>
      </c>
      <c r="AB337" s="10">
        <v>114.014</v>
      </c>
      <c r="AC337" s="10">
        <v>3.7</v>
      </c>
      <c r="AD337" s="10">
        <v>50</v>
      </c>
      <c r="AE337" s="10">
        <v>0.3</v>
      </c>
      <c r="AF337" s="10">
        <v>34</v>
      </c>
      <c r="AG337" s="10">
        <v>0.3</v>
      </c>
      <c r="AH337" s="10">
        <v>20</v>
      </c>
      <c r="AI337" s="10">
        <v>30</v>
      </c>
      <c r="AJ337" s="10">
        <v>89</v>
      </c>
      <c r="AK337" s="12">
        <v>1881</v>
      </c>
      <c r="AL337" s="12">
        <v>1842</v>
      </c>
      <c r="AM337" s="11" t="s">
        <v>339</v>
      </c>
      <c r="AN337" s="21">
        <f t="shared" si="62"/>
        <v>1881</v>
      </c>
      <c r="AO337" s="21">
        <f t="shared" si="72"/>
        <v>1842</v>
      </c>
      <c r="AQ337" s="14">
        <v>1113</v>
      </c>
    </row>
    <row r="338" spans="1:43" ht="12" customHeight="1" x14ac:dyDescent="0.25">
      <c r="A338" s="14" t="s">
        <v>62</v>
      </c>
      <c r="B338" s="14">
        <v>33</v>
      </c>
      <c r="C338" s="14" t="s">
        <v>199</v>
      </c>
      <c r="D338" s="14" t="s">
        <v>55</v>
      </c>
      <c r="E338" s="14" t="s">
        <v>52</v>
      </c>
      <c r="F338" s="58">
        <v>91.4990564788</v>
      </c>
      <c r="G338" s="13">
        <v>3.9697941812800002</v>
      </c>
      <c r="H338" s="13">
        <v>19.305707931499999</v>
      </c>
      <c r="I338" s="58">
        <v>38.284271240199999</v>
      </c>
      <c r="J338" s="2"/>
      <c r="K338" s="7" t="s">
        <v>199</v>
      </c>
      <c r="L338" s="7" t="str">
        <f t="shared" si="63"/>
        <v>N</v>
      </c>
      <c r="M338" s="7" t="s">
        <v>216</v>
      </c>
      <c r="N338" s="7">
        <f t="shared" si="66"/>
        <v>3.9697941812800002</v>
      </c>
      <c r="O338" s="15">
        <f t="shared" si="67"/>
        <v>91.4990564788</v>
      </c>
      <c r="P338" s="7">
        <f t="shared" si="64"/>
        <v>3.7</v>
      </c>
      <c r="Q338" s="7">
        <v>50</v>
      </c>
      <c r="R338" s="7">
        <f t="shared" si="68"/>
        <v>7.4</v>
      </c>
      <c r="S338" s="63">
        <f t="shared" si="69"/>
        <v>19.305707931499999</v>
      </c>
      <c r="T338" s="7">
        <f t="shared" si="70"/>
        <v>30.8842712402</v>
      </c>
      <c r="U338" s="7">
        <f t="shared" si="71"/>
        <v>20</v>
      </c>
      <c r="V338" s="18" t="str">
        <f t="shared" si="65"/>
        <v>15N62A-33</v>
      </c>
      <c r="W338" s="4"/>
      <c r="X338" s="8">
        <v>333</v>
      </c>
      <c r="Y338" s="9" t="s">
        <v>271</v>
      </c>
      <c r="Z338" s="9" t="s">
        <v>272</v>
      </c>
      <c r="AA338" s="10">
        <v>3.9697941810000001</v>
      </c>
      <c r="AB338" s="10">
        <v>91.498999999999995</v>
      </c>
      <c r="AC338" s="10">
        <v>3.7</v>
      </c>
      <c r="AD338" s="10">
        <v>50</v>
      </c>
      <c r="AE338" s="10">
        <v>7.4</v>
      </c>
      <c r="AF338" s="10">
        <v>19.3</v>
      </c>
      <c r="AG338" s="10">
        <v>30.88427124</v>
      </c>
      <c r="AH338" s="10">
        <v>20</v>
      </c>
      <c r="AI338" s="10">
        <v>5</v>
      </c>
      <c r="AJ338" s="10">
        <v>7</v>
      </c>
      <c r="AK338" s="10">
        <v>220</v>
      </c>
      <c r="AL338" s="10">
        <v>100</v>
      </c>
      <c r="AM338" s="11" t="s">
        <v>339</v>
      </c>
      <c r="AN338" s="21">
        <f t="shared" si="62"/>
        <v>220</v>
      </c>
      <c r="AO338" s="21">
        <f t="shared" si="72"/>
        <v>100</v>
      </c>
      <c r="AQ338" s="14">
        <v>1105</v>
      </c>
    </row>
    <row r="339" spans="1:43" ht="12" customHeight="1" x14ac:dyDescent="0.25">
      <c r="A339" s="14" t="s">
        <v>62</v>
      </c>
      <c r="B339" s="14">
        <v>33</v>
      </c>
      <c r="C339" s="14" t="s">
        <v>199</v>
      </c>
      <c r="D339" s="14" t="s">
        <v>55</v>
      </c>
      <c r="E339" s="14" t="s">
        <v>52</v>
      </c>
      <c r="F339" s="58">
        <v>69.296592177299999</v>
      </c>
      <c r="G339" s="13">
        <v>4.4687330108600003</v>
      </c>
      <c r="H339" s="13">
        <v>9.2987070083599992</v>
      </c>
      <c r="I339" s="58">
        <v>0</v>
      </c>
      <c r="J339" s="2"/>
      <c r="K339" s="7" t="s">
        <v>199</v>
      </c>
      <c r="L339" s="7" t="str">
        <f t="shared" si="63"/>
        <v>N</v>
      </c>
      <c r="M339" s="7" t="s">
        <v>216</v>
      </c>
      <c r="N339" s="7">
        <f t="shared" si="66"/>
        <v>4.4687330108600003</v>
      </c>
      <c r="O339" s="15">
        <f t="shared" si="67"/>
        <v>69.296592177299999</v>
      </c>
      <c r="P339" s="7">
        <f t="shared" si="64"/>
        <v>3.7</v>
      </c>
      <c r="Q339" s="7">
        <v>50</v>
      </c>
      <c r="R339" s="7">
        <f t="shared" si="68"/>
        <v>0.3</v>
      </c>
      <c r="S339" s="63">
        <f t="shared" si="69"/>
        <v>9.2987070083599992</v>
      </c>
      <c r="T339" s="7">
        <f t="shared" si="70"/>
        <v>0.3</v>
      </c>
      <c r="U339" s="7">
        <f t="shared" si="71"/>
        <v>20</v>
      </c>
      <c r="V339" s="18" t="str">
        <f t="shared" si="65"/>
        <v>15N62A-33</v>
      </c>
      <c r="W339" s="4"/>
      <c r="X339" s="8">
        <v>334</v>
      </c>
      <c r="Y339" s="9" t="s">
        <v>271</v>
      </c>
      <c r="Z339" s="9" t="s">
        <v>272</v>
      </c>
      <c r="AA339" s="10">
        <v>4.4687330110000003</v>
      </c>
      <c r="AB339" s="10">
        <v>69.296999999999997</v>
      </c>
      <c r="AC339" s="10">
        <v>3.7</v>
      </c>
      <c r="AD339" s="10">
        <v>50</v>
      </c>
      <c r="AE339" s="10">
        <v>0.3</v>
      </c>
      <c r="AF339" s="10">
        <v>9.3000000000000007</v>
      </c>
      <c r="AG339" s="10">
        <v>0.3</v>
      </c>
      <c r="AH339" s="10">
        <v>20</v>
      </c>
      <c r="AI339" s="10">
        <v>27</v>
      </c>
      <c r="AJ339" s="10">
        <v>83</v>
      </c>
      <c r="AK339" s="10">
        <v>110</v>
      </c>
      <c r="AL339" s="10">
        <v>110</v>
      </c>
      <c r="AM339" s="11" t="s">
        <v>339</v>
      </c>
      <c r="AN339" s="21">
        <f t="shared" si="62"/>
        <v>110</v>
      </c>
      <c r="AO339" s="21">
        <f t="shared" si="72"/>
        <v>110</v>
      </c>
      <c r="AQ339" s="14">
        <v>1109</v>
      </c>
    </row>
    <row r="340" spans="1:43" ht="12" customHeight="1" x14ac:dyDescent="0.25">
      <c r="A340" s="14" t="s">
        <v>62</v>
      </c>
      <c r="B340" s="14">
        <v>33</v>
      </c>
      <c r="C340" s="14" t="s">
        <v>199</v>
      </c>
      <c r="D340" s="14" t="s">
        <v>55</v>
      </c>
      <c r="E340" s="14" t="s">
        <v>52</v>
      </c>
      <c r="F340" s="58">
        <v>138.69508657700001</v>
      </c>
      <c r="G340" s="13">
        <v>3.2952230773000002</v>
      </c>
      <c r="H340" s="13">
        <v>9.3082771301299996</v>
      </c>
      <c r="I340" s="58">
        <v>14.142135620099999</v>
      </c>
      <c r="J340" s="2"/>
      <c r="K340" s="7" t="s">
        <v>199</v>
      </c>
      <c r="L340" s="7" t="str">
        <f t="shared" si="63"/>
        <v>N</v>
      </c>
      <c r="M340" s="7" t="s">
        <v>216</v>
      </c>
      <c r="N340" s="7">
        <f t="shared" si="66"/>
        <v>3.2952230773000002</v>
      </c>
      <c r="O340" s="15">
        <f t="shared" si="67"/>
        <v>138.69508657700001</v>
      </c>
      <c r="P340" s="7">
        <f t="shared" si="64"/>
        <v>3.7</v>
      </c>
      <c r="Q340" s="7">
        <v>50</v>
      </c>
      <c r="R340" s="7">
        <f t="shared" si="68"/>
        <v>7.4</v>
      </c>
      <c r="S340" s="63">
        <f t="shared" si="69"/>
        <v>9.3082771301299996</v>
      </c>
      <c r="T340" s="7">
        <f t="shared" si="70"/>
        <v>6.7421356200999991</v>
      </c>
      <c r="U340" s="7">
        <f t="shared" si="71"/>
        <v>20</v>
      </c>
      <c r="V340" s="18" t="str">
        <f t="shared" si="65"/>
        <v>15N62A-33</v>
      </c>
      <c r="W340" s="4"/>
      <c r="X340" s="8">
        <v>335</v>
      </c>
      <c r="Y340" s="9" t="s">
        <v>271</v>
      </c>
      <c r="Z340" s="9" t="s">
        <v>272</v>
      </c>
      <c r="AA340" s="10">
        <v>3.2952230770000002</v>
      </c>
      <c r="AB340" s="10">
        <v>138.69499999999999</v>
      </c>
      <c r="AC340" s="10">
        <v>3.7</v>
      </c>
      <c r="AD340" s="10">
        <v>50</v>
      </c>
      <c r="AE340" s="10">
        <v>7.4</v>
      </c>
      <c r="AF340" s="10">
        <v>9.3000000000000007</v>
      </c>
      <c r="AG340" s="10">
        <v>6.74213562</v>
      </c>
      <c r="AH340" s="10">
        <v>20</v>
      </c>
      <c r="AI340" s="10">
        <v>15</v>
      </c>
      <c r="AJ340" s="10">
        <v>41</v>
      </c>
      <c r="AK340" s="10">
        <v>335</v>
      </c>
      <c r="AL340" s="10">
        <v>307</v>
      </c>
      <c r="AM340" s="11" t="s">
        <v>339</v>
      </c>
      <c r="AN340" s="21">
        <f t="shared" si="62"/>
        <v>335</v>
      </c>
      <c r="AO340" s="21">
        <f t="shared" si="72"/>
        <v>307</v>
      </c>
      <c r="AQ340" s="14">
        <v>1096</v>
      </c>
    </row>
    <row r="341" spans="1:43" ht="12" customHeight="1" x14ac:dyDescent="0.25">
      <c r="A341" s="14" t="s">
        <v>62</v>
      </c>
      <c r="B341" s="14">
        <v>33</v>
      </c>
      <c r="C341" s="14" t="s">
        <v>199</v>
      </c>
      <c r="D341" s="14" t="s">
        <v>55</v>
      </c>
      <c r="E341" s="14" t="s">
        <v>52</v>
      </c>
      <c r="F341" s="58">
        <v>154.06808163400001</v>
      </c>
      <c r="G341" s="13">
        <v>23.970512138899998</v>
      </c>
      <c r="H341" s="13">
        <v>40.331855773900003</v>
      </c>
      <c r="I341" s="58">
        <v>277.98992919900002</v>
      </c>
      <c r="J341" s="2"/>
      <c r="K341" s="7" t="s">
        <v>199</v>
      </c>
      <c r="L341" s="7" t="str">
        <f t="shared" si="63"/>
        <v>N</v>
      </c>
      <c r="M341" s="7" t="s">
        <v>216</v>
      </c>
      <c r="N341" s="7">
        <f t="shared" si="66"/>
        <v>23.970512138899998</v>
      </c>
      <c r="O341" s="15">
        <f t="shared" si="67"/>
        <v>140</v>
      </c>
      <c r="P341" s="7">
        <f t="shared" si="64"/>
        <v>3.7</v>
      </c>
      <c r="Q341" s="7">
        <v>50</v>
      </c>
      <c r="R341" s="7">
        <f t="shared" si="68"/>
        <v>7.4</v>
      </c>
      <c r="S341" s="63">
        <f t="shared" si="69"/>
        <v>40.331855773900003</v>
      </c>
      <c r="T341" s="7">
        <f t="shared" si="70"/>
        <v>270.58992919900004</v>
      </c>
      <c r="U341" s="7">
        <f t="shared" si="71"/>
        <v>20</v>
      </c>
      <c r="V341" s="18" t="str">
        <f t="shared" si="65"/>
        <v>15N62A-33</v>
      </c>
      <c r="W341" s="4"/>
      <c r="X341" s="8">
        <v>336</v>
      </c>
      <c r="Y341" s="9" t="s">
        <v>271</v>
      </c>
      <c r="Z341" s="9" t="s">
        <v>272</v>
      </c>
      <c r="AA341" s="10">
        <v>23.97051214</v>
      </c>
      <c r="AB341" s="10">
        <v>140</v>
      </c>
      <c r="AC341" s="10">
        <v>3.7</v>
      </c>
      <c r="AD341" s="10">
        <v>50</v>
      </c>
      <c r="AE341" s="10">
        <v>7.4</v>
      </c>
      <c r="AF341" s="10">
        <v>40.299999999999997</v>
      </c>
      <c r="AG341" s="10">
        <v>270.58992919999997</v>
      </c>
      <c r="AH341" s="10">
        <v>20</v>
      </c>
      <c r="AI341" s="10">
        <v>2</v>
      </c>
      <c r="AJ341" s="10">
        <v>0</v>
      </c>
      <c r="AK341" s="12">
        <v>6106</v>
      </c>
      <c r="AL341" s="10">
        <v>84</v>
      </c>
      <c r="AM341" s="11" t="s">
        <v>339</v>
      </c>
      <c r="AN341" s="21">
        <f t="shared" si="62"/>
        <v>6719.5693318371723</v>
      </c>
      <c r="AO341" s="21">
        <f t="shared" si="72"/>
        <v>92.440848980400006</v>
      </c>
      <c r="AQ341" s="14">
        <v>1118</v>
      </c>
    </row>
    <row r="342" spans="1:43" ht="12" customHeight="1" x14ac:dyDescent="0.25">
      <c r="A342" s="14" t="s">
        <v>62</v>
      </c>
      <c r="B342" s="14">
        <v>33</v>
      </c>
      <c r="C342" s="14" t="s">
        <v>199</v>
      </c>
      <c r="D342" s="14" t="s">
        <v>55</v>
      </c>
      <c r="E342" s="14" t="s">
        <v>52</v>
      </c>
      <c r="F342" s="58">
        <v>177.826303569</v>
      </c>
      <c r="G342" s="13">
        <v>4.6175292829299996</v>
      </c>
      <c r="H342" s="13">
        <v>19.305707931499999</v>
      </c>
      <c r="I342" s="58">
        <v>38.284271240199999</v>
      </c>
      <c r="J342" s="2"/>
      <c r="K342" s="7" t="s">
        <v>199</v>
      </c>
      <c r="L342" s="7" t="str">
        <f t="shared" si="63"/>
        <v>N</v>
      </c>
      <c r="M342" s="7" t="s">
        <v>216</v>
      </c>
      <c r="N342" s="7">
        <f t="shared" si="66"/>
        <v>4.6175292829299996</v>
      </c>
      <c r="O342" s="15">
        <f t="shared" si="67"/>
        <v>140</v>
      </c>
      <c r="P342" s="7">
        <f t="shared" si="64"/>
        <v>3.7</v>
      </c>
      <c r="Q342" s="7">
        <v>50</v>
      </c>
      <c r="R342" s="7">
        <f t="shared" si="68"/>
        <v>7.4</v>
      </c>
      <c r="S342" s="63">
        <f t="shared" si="69"/>
        <v>19.305707931499999</v>
      </c>
      <c r="T342" s="7">
        <f t="shared" si="70"/>
        <v>30.8842712402</v>
      </c>
      <c r="U342" s="7">
        <f t="shared" si="71"/>
        <v>20</v>
      </c>
      <c r="V342" s="18" t="str">
        <f t="shared" si="65"/>
        <v>15N62A-33</v>
      </c>
      <c r="W342" s="4"/>
      <c r="X342" s="8">
        <v>337</v>
      </c>
      <c r="Y342" s="9" t="s">
        <v>271</v>
      </c>
      <c r="Z342" s="9" t="s">
        <v>272</v>
      </c>
      <c r="AA342" s="10">
        <v>4.6175292829999997</v>
      </c>
      <c r="AB342" s="10">
        <v>140</v>
      </c>
      <c r="AC342" s="10">
        <v>3.7</v>
      </c>
      <c r="AD342" s="10">
        <v>50</v>
      </c>
      <c r="AE342" s="10">
        <v>7.4</v>
      </c>
      <c r="AF342" s="10">
        <v>19.3</v>
      </c>
      <c r="AG342" s="10">
        <v>30.88427124</v>
      </c>
      <c r="AH342" s="10">
        <v>20</v>
      </c>
      <c r="AI342" s="10">
        <v>7</v>
      </c>
      <c r="AJ342" s="10">
        <v>13</v>
      </c>
      <c r="AK342" s="10">
        <v>817</v>
      </c>
      <c r="AL342" s="10">
        <v>292</v>
      </c>
      <c r="AM342" s="11" t="s">
        <v>339</v>
      </c>
      <c r="AN342" s="21">
        <f t="shared" si="62"/>
        <v>1037.7435001133786</v>
      </c>
      <c r="AO342" s="21">
        <f t="shared" si="72"/>
        <v>370.89486172962859</v>
      </c>
      <c r="AQ342" s="14">
        <v>1102</v>
      </c>
    </row>
    <row r="343" spans="1:43" ht="12" customHeight="1" x14ac:dyDescent="0.25">
      <c r="A343" s="14" t="s">
        <v>62</v>
      </c>
      <c r="B343" s="14">
        <v>33</v>
      </c>
      <c r="C343" s="14" t="s">
        <v>199</v>
      </c>
      <c r="D343" s="14" t="s">
        <v>55</v>
      </c>
      <c r="E343" s="14" t="s">
        <v>52</v>
      </c>
      <c r="F343" s="58">
        <v>61.867508618199999</v>
      </c>
      <c r="G343" s="13">
        <v>5.3403719558500002</v>
      </c>
      <c r="H343" s="13">
        <v>15.639017105100001</v>
      </c>
      <c r="I343" s="58">
        <v>10</v>
      </c>
      <c r="J343" s="2"/>
      <c r="K343" s="7" t="s">
        <v>199</v>
      </c>
      <c r="L343" s="7" t="str">
        <f t="shared" si="63"/>
        <v>N</v>
      </c>
      <c r="M343" s="7" t="s">
        <v>216</v>
      </c>
      <c r="N343" s="7">
        <f t="shared" si="66"/>
        <v>5.3403719558500002</v>
      </c>
      <c r="O343" s="15">
        <f t="shared" si="67"/>
        <v>61.867508618199999</v>
      </c>
      <c r="P343" s="7">
        <f t="shared" si="64"/>
        <v>3.7</v>
      </c>
      <c r="Q343" s="7">
        <v>50</v>
      </c>
      <c r="R343" s="7">
        <f t="shared" si="68"/>
        <v>7.4</v>
      </c>
      <c r="S343" s="63">
        <f t="shared" si="69"/>
        <v>15.639017105100001</v>
      </c>
      <c r="T343" s="7">
        <f t="shared" si="70"/>
        <v>2.5999999999999996</v>
      </c>
      <c r="U343" s="7">
        <f t="shared" si="71"/>
        <v>20</v>
      </c>
      <c r="V343" s="18" t="str">
        <f t="shared" si="65"/>
        <v>15N62A-33</v>
      </c>
      <c r="W343" s="4"/>
      <c r="X343" s="8">
        <v>338</v>
      </c>
      <c r="Y343" s="9" t="s">
        <v>271</v>
      </c>
      <c r="Z343" s="9" t="s">
        <v>272</v>
      </c>
      <c r="AA343" s="10">
        <v>5.3403719560000003</v>
      </c>
      <c r="AB343" s="10">
        <v>61.868000000000002</v>
      </c>
      <c r="AC343" s="10">
        <v>3.7</v>
      </c>
      <c r="AD343" s="10">
        <v>50</v>
      </c>
      <c r="AE343" s="10">
        <v>7.4</v>
      </c>
      <c r="AF343" s="10">
        <v>15.6</v>
      </c>
      <c r="AG343" s="10">
        <v>2.6</v>
      </c>
      <c r="AH343" s="10">
        <v>20</v>
      </c>
      <c r="AI343" s="10">
        <v>17</v>
      </c>
      <c r="AJ343" s="10">
        <v>37</v>
      </c>
      <c r="AK343" s="10">
        <v>162</v>
      </c>
      <c r="AL343" s="10">
        <v>165</v>
      </c>
      <c r="AM343" s="11" t="s">
        <v>339</v>
      </c>
      <c r="AN343" s="21">
        <f t="shared" si="62"/>
        <v>162</v>
      </c>
      <c r="AO343" s="21">
        <f t="shared" si="72"/>
        <v>165</v>
      </c>
      <c r="AQ343" s="14">
        <v>1104</v>
      </c>
    </row>
    <row r="344" spans="1:43" ht="12" customHeight="1" x14ac:dyDescent="0.25">
      <c r="A344" s="14" t="s">
        <v>62</v>
      </c>
      <c r="B344" s="14">
        <v>33</v>
      </c>
      <c r="C344" s="14" t="s">
        <v>199</v>
      </c>
      <c r="D344" s="14" t="s">
        <v>55</v>
      </c>
      <c r="E344" s="14" t="s">
        <v>52</v>
      </c>
      <c r="F344" s="58">
        <v>99.520249047899995</v>
      </c>
      <c r="G344" s="13">
        <v>3.31423994768</v>
      </c>
      <c r="H344" s="13">
        <v>11.8290987015</v>
      </c>
      <c r="I344" s="58">
        <v>10</v>
      </c>
      <c r="J344" s="2"/>
      <c r="K344" s="7" t="s">
        <v>199</v>
      </c>
      <c r="L344" s="7" t="str">
        <f t="shared" si="63"/>
        <v>N</v>
      </c>
      <c r="M344" s="7" t="s">
        <v>216</v>
      </c>
      <c r="N344" s="7">
        <f t="shared" si="66"/>
        <v>3.31423994768</v>
      </c>
      <c r="O344" s="15">
        <f t="shared" si="67"/>
        <v>99.520249047899995</v>
      </c>
      <c r="P344" s="7">
        <f t="shared" si="64"/>
        <v>3.7</v>
      </c>
      <c r="Q344" s="7">
        <v>50</v>
      </c>
      <c r="R344" s="7">
        <f t="shared" si="68"/>
        <v>7.4</v>
      </c>
      <c r="S344" s="63">
        <f t="shared" si="69"/>
        <v>11.8290987015</v>
      </c>
      <c r="T344" s="7">
        <f t="shared" si="70"/>
        <v>2.5999999999999996</v>
      </c>
      <c r="U344" s="7">
        <f t="shared" si="71"/>
        <v>20</v>
      </c>
      <c r="V344" s="18" t="str">
        <f t="shared" si="65"/>
        <v>15N62A-33</v>
      </c>
      <c r="W344" s="4"/>
      <c r="X344" s="8">
        <v>339</v>
      </c>
      <c r="Y344" s="9" t="s">
        <v>271</v>
      </c>
      <c r="Z344" s="9" t="s">
        <v>272</v>
      </c>
      <c r="AA344" s="10">
        <v>3.314239948</v>
      </c>
      <c r="AB344" s="10">
        <v>99.52</v>
      </c>
      <c r="AC344" s="10">
        <v>3.7</v>
      </c>
      <c r="AD344" s="10">
        <v>50</v>
      </c>
      <c r="AE344" s="10">
        <v>7.4</v>
      </c>
      <c r="AF344" s="10">
        <v>11.8</v>
      </c>
      <c r="AG344" s="10">
        <v>2.6</v>
      </c>
      <c r="AH344" s="10">
        <v>20</v>
      </c>
      <c r="AI344" s="10">
        <v>18</v>
      </c>
      <c r="AJ344" s="10">
        <v>47</v>
      </c>
      <c r="AK344" s="10">
        <v>155</v>
      </c>
      <c r="AL344" s="10">
        <v>198</v>
      </c>
      <c r="AM344" s="11" t="s">
        <v>339</v>
      </c>
      <c r="AN344" s="21">
        <f t="shared" si="62"/>
        <v>155</v>
      </c>
      <c r="AO344" s="21">
        <f t="shared" si="72"/>
        <v>198</v>
      </c>
      <c r="AQ344" s="14">
        <v>1106</v>
      </c>
    </row>
    <row r="345" spans="1:43" ht="12" customHeight="1" x14ac:dyDescent="0.25">
      <c r="A345" s="14" t="s">
        <v>62</v>
      </c>
      <c r="B345" s="14">
        <v>33</v>
      </c>
      <c r="C345" s="14" t="s">
        <v>199</v>
      </c>
      <c r="D345" s="14" t="s">
        <v>55</v>
      </c>
      <c r="E345" s="14" t="s">
        <v>52</v>
      </c>
      <c r="F345" s="58">
        <v>76.402907459999994</v>
      </c>
      <c r="G345" s="13">
        <v>5.8559565842200003</v>
      </c>
      <c r="H345" s="13">
        <v>11.831782341</v>
      </c>
      <c r="I345" s="58">
        <v>56.5685424805</v>
      </c>
      <c r="J345" s="2"/>
      <c r="K345" s="7" t="s">
        <v>199</v>
      </c>
      <c r="L345" s="7" t="str">
        <f t="shared" si="63"/>
        <v>N</v>
      </c>
      <c r="M345" s="7" t="s">
        <v>216</v>
      </c>
      <c r="N345" s="7">
        <f t="shared" si="66"/>
        <v>5.8559565842200003</v>
      </c>
      <c r="O345" s="15">
        <f t="shared" si="67"/>
        <v>76.402907459999994</v>
      </c>
      <c r="P345" s="7">
        <f t="shared" si="64"/>
        <v>3.7</v>
      </c>
      <c r="Q345" s="7">
        <v>50</v>
      </c>
      <c r="R345" s="7">
        <f t="shared" si="68"/>
        <v>7.4</v>
      </c>
      <c r="S345" s="63">
        <f t="shared" si="69"/>
        <v>11.831782341</v>
      </c>
      <c r="T345" s="7">
        <f t="shared" si="70"/>
        <v>49.168542480500001</v>
      </c>
      <c r="U345" s="7">
        <f t="shared" si="71"/>
        <v>20</v>
      </c>
      <c r="V345" s="18" t="str">
        <f t="shared" si="65"/>
        <v>15N62A-33</v>
      </c>
      <c r="W345" s="4"/>
      <c r="X345" s="8">
        <v>340</v>
      </c>
      <c r="Y345" s="9" t="s">
        <v>271</v>
      </c>
      <c r="Z345" s="9" t="s">
        <v>272</v>
      </c>
      <c r="AA345" s="10">
        <v>5.8559565840000003</v>
      </c>
      <c r="AB345" s="10">
        <v>76.403000000000006</v>
      </c>
      <c r="AC345" s="10">
        <v>3.7</v>
      </c>
      <c r="AD345" s="10">
        <v>50</v>
      </c>
      <c r="AE345" s="10">
        <v>7.4</v>
      </c>
      <c r="AF345" s="10">
        <v>11.8</v>
      </c>
      <c r="AG345" s="10">
        <v>49.168542479999999</v>
      </c>
      <c r="AH345" s="10">
        <v>20</v>
      </c>
      <c r="AI345" s="10">
        <v>2</v>
      </c>
      <c r="AJ345" s="10">
        <v>1</v>
      </c>
      <c r="AK345" s="10">
        <v>322</v>
      </c>
      <c r="AL345" s="10">
        <v>16</v>
      </c>
      <c r="AM345" s="11" t="s">
        <v>339</v>
      </c>
      <c r="AN345" s="21">
        <f t="shared" si="62"/>
        <v>322</v>
      </c>
      <c r="AO345" s="21">
        <f t="shared" si="72"/>
        <v>16</v>
      </c>
      <c r="AQ345" s="14">
        <v>1099</v>
      </c>
    </row>
    <row r="346" spans="1:43" ht="12" customHeight="1" x14ac:dyDescent="0.25">
      <c r="A346" s="14" t="s">
        <v>62</v>
      </c>
      <c r="B346" s="14">
        <v>33</v>
      </c>
      <c r="C346" s="14" t="s">
        <v>199</v>
      </c>
      <c r="D346" s="14" t="s">
        <v>55</v>
      </c>
      <c r="E346" s="14" t="s">
        <v>52</v>
      </c>
      <c r="F346" s="58">
        <v>131.513474317</v>
      </c>
      <c r="G346" s="13">
        <v>3.4062945666200002</v>
      </c>
      <c r="H346" s="13">
        <v>6.1362767219499998</v>
      </c>
      <c r="I346" s="58">
        <v>186.56854247999999</v>
      </c>
      <c r="J346" s="2"/>
      <c r="K346" s="7" t="s">
        <v>199</v>
      </c>
      <c r="L346" s="7" t="str">
        <f t="shared" si="63"/>
        <v>N</v>
      </c>
      <c r="M346" s="7" t="s">
        <v>216</v>
      </c>
      <c r="N346" s="7">
        <f t="shared" si="66"/>
        <v>3.4062945666200002</v>
      </c>
      <c r="O346" s="15">
        <f t="shared" si="67"/>
        <v>131.513474317</v>
      </c>
      <c r="P346" s="7">
        <f t="shared" si="64"/>
        <v>3.7</v>
      </c>
      <c r="Q346" s="7">
        <v>50</v>
      </c>
      <c r="R346" s="7">
        <f t="shared" si="68"/>
        <v>7.4</v>
      </c>
      <c r="S346" s="63">
        <f t="shared" si="69"/>
        <v>6.1362767219499998</v>
      </c>
      <c r="T346" s="7">
        <f t="shared" si="70"/>
        <v>179.16854247999999</v>
      </c>
      <c r="U346" s="7">
        <f t="shared" si="71"/>
        <v>20</v>
      </c>
      <c r="V346" s="18" t="str">
        <f t="shared" si="65"/>
        <v>15N62A-33</v>
      </c>
      <c r="W346" s="4"/>
      <c r="X346" s="8">
        <v>341</v>
      </c>
      <c r="Y346" s="9" t="s">
        <v>271</v>
      </c>
      <c r="Z346" s="9" t="s">
        <v>272</v>
      </c>
      <c r="AA346" s="10">
        <v>3.4062945670000002</v>
      </c>
      <c r="AB346" s="10">
        <v>131.51300000000001</v>
      </c>
      <c r="AC346" s="10">
        <v>3.7</v>
      </c>
      <c r="AD346" s="10">
        <v>50</v>
      </c>
      <c r="AE346" s="10">
        <v>7.4</v>
      </c>
      <c r="AF346" s="10">
        <v>6.1</v>
      </c>
      <c r="AG346" s="10">
        <v>179.1685425</v>
      </c>
      <c r="AH346" s="10">
        <v>20</v>
      </c>
      <c r="AI346" s="10">
        <v>0</v>
      </c>
      <c r="AJ346" s="10">
        <v>0</v>
      </c>
      <c r="AK346" s="10">
        <v>278</v>
      </c>
      <c r="AL346" s="10">
        <v>2</v>
      </c>
      <c r="AM346" s="11" t="s">
        <v>339</v>
      </c>
      <c r="AN346" s="21">
        <f t="shared" si="62"/>
        <v>278</v>
      </c>
      <c r="AO346" s="21">
        <f t="shared" si="72"/>
        <v>2</v>
      </c>
      <c r="AQ346" s="14">
        <v>1101</v>
      </c>
    </row>
    <row r="347" spans="1:43" ht="12" customHeight="1" x14ac:dyDescent="0.25">
      <c r="A347" s="14" t="s">
        <v>63</v>
      </c>
      <c r="B347" s="14">
        <v>36</v>
      </c>
      <c r="C347" s="14" t="s">
        <v>199</v>
      </c>
      <c r="D347" s="14" t="s">
        <v>51</v>
      </c>
      <c r="E347" s="14" t="s">
        <v>52</v>
      </c>
      <c r="F347" s="58">
        <v>1129.85140834</v>
      </c>
      <c r="G347" s="13">
        <v>8.3194944136999993</v>
      </c>
      <c r="H347" s="13">
        <v>16.0041503906</v>
      </c>
      <c r="I347" s="58">
        <v>70.710678100600006</v>
      </c>
      <c r="J347" s="2"/>
      <c r="K347" s="7" t="s">
        <v>199</v>
      </c>
      <c r="L347" s="7" t="str">
        <f t="shared" si="63"/>
        <v>N</v>
      </c>
      <c r="M347" s="7" t="s">
        <v>216</v>
      </c>
      <c r="N347" s="7">
        <f t="shared" si="66"/>
        <v>8.3194944136999993</v>
      </c>
      <c r="O347" s="15">
        <f t="shared" si="67"/>
        <v>140</v>
      </c>
      <c r="P347" s="7">
        <f t="shared" si="64"/>
        <v>3.7</v>
      </c>
      <c r="Q347" s="7">
        <v>50</v>
      </c>
      <c r="R347" s="7">
        <f t="shared" si="68"/>
        <v>7.4</v>
      </c>
      <c r="S347" s="63">
        <f t="shared" si="69"/>
        <v>16.0041503906</v>
      </c>
      <c r="T347" s="7">
        <f t="shared" si="70"/>
        <v>63.310678100600008</v>
      </c>
      <c r="U347" s="7">
        <f t="shared" si="71"/>
        <v>20</v>
      </c>
      <c r="V347" s="18" t="str">
        <f t="shared" si="65"/>
        <v>15N65-36</v>
      </c>
      <c r="W347" s="4"/>
      <c r="X347" s="8">
        <v>342</v>
      </c>
      <c r="Y347" s="9" t="s">
        <v>271</v>
      </c>
      <c r="Z347" s="9" t="s">
        <v>272</v>
      </c>
      <c r="AA347" s="10">
        <v>8.3194944139999993</v>
      </c>
      <c r="AB347" s="10">
        <v>140</v>
      </c>
      <c r="AC347" s="10">
        <v>3.7</v>
      </c>
      <c r="AD347" s="10">
        <v>50</v>
      </c>
      <c r="AE347" s="10">
        <v>7.4</v>
      </c>
      <c r="AF347" s="10">
        <v>16</v>
      </c>
      <c r="AG347" s="10">
        <v>63.310678099999997</v>
      </c>
      <c r="AH347" s="10">
        <v>20</v>
      </c>
      <c r="AI347" s="10">
        <v>3</v>
      </c>
      <c r="AJ347" s="10">
        <v>4</v>
      </c>
      <c r="AK347" s="12">
        <v>1618</v>
      </c>
      <c r="AL347" s="10">
        <v>102</v>
      </c>
      <c r="AM347" s="11" t="s">
        <v>340</v>
      </c>
      <c r="AN347" s="21">
        <f t="shared" si="62"/>
        <v>13057.854133529429</v>
      </c>
      <c r="AO347" s="21">
        <f t="shared" si="72"/>
        <v>823.17745464771428</v>
      </c>
      <c r="AQ347" s="14">
        <v>901</v>
      </c>
    </row>
    <row r="348" spans="1:43" ht="12" customHeight="1" x14ac:dyDescent="0.25">
      <c r="A348" s="14" t="s">
        <v>63</v>
      </c>
      <c r="B348" s="14">
        <v>36</v>
      </c>
      <c r="C348" s="14" t="s">
        <v>199</v>
      </c>
      <c r="D348" s="14" t="s">
        <v>51</v>
      </c>
      <c r="E348" s="14" t="s">
        <v>52</v>
      </c>
      <c r="F348" s="58">
        <v>420.15892281800001</v>
      </c>
      <c r="G348" s="13">
        <v>8.9616852755699998</v>
      </c>
      <c r="H348" s="13">
        <v>5.1891193389900003</v>
      </c>
      <c r="I348" s="58">
        <v>0</v>
      </c>
      <c r="J348" s="2"/>
      <c r="K348" s="7" t="s">
        <v>199</v>
      </c>
      <c r="L348" s="7" t="str">
        <f t="shared" si="63"/>
        <v>N</v>
      </c>
      <c r="M348" s="7" t="s">
        <v>216</v>
      </c>
      <c r="N348" s="7">
        <f t="shared" si="66"/>
        <v>8.9616852755699998</v>
      </c>
      <c r="O348" s="15">
        <f t="shared" si="67"/>
        <v>140</v>
      </c>
      <c r="P348" s="7">
        <f t="shared" si="64"/>
        <v>3.7</v>
      </c>
      <c r="Q348" s="7">
        <v>50</v>
      </c>
      <c r="R348" s="7">
        <f t="shared" si="68"/>
        <v>0.3</v>
      </c>
      <c r="S348" s="63">
        <f t="shared" si="69"/>
        <v>5.1891193389900003</v>
      </c>
      <c r="T348" s="7">
        <f t="shared" si="70"/>
        <v>0.3</v>
      </c>
      <c r="U348" s="7">
        <f t="shared" si="71"/>
        <v>20</v>
      </c>
      <c r="V348" s="18" t="str">
        <f t="shared" si="65"/>
        <v>15N65-36</v>
      </c>
      <c r="W348" s="4"/>
      <c r="X348" s="8">
        <v>343</v>
      </c>
      <c r="Y348" s="9" t="s">
        <v>271</v>
      </c>
      <c r="Z348" s="9" t="s">
        <v>272</v>
      </c>
      <c r="AA348" s="10">
        <v>8.9616852760000008</v>
      </c>
      <c r="AB348" s="10">
        <v>140</v>
      </c>
      <c r="AC348" s="10">
        <v>3.7</v>
      </c>
      <c r="AD348" s="10">
        <v>50</v>
      </c>
      <c r="AE348" s="10">
        <v>0.3</v>
      </c>
      <c r="AF348" s="10">
        <v>5.2</v>
      </c>
      <c r="AG348" s="10">
        <v>0.3</v>
      </c>
      <c r="AH348" s="10">
        <v>20</v>
      </c>
      <c r="AI348" s="10">
        <v>30</v>
      </c>
      <c r="AJ348" s="10">
        <v>91</v>
      </c>
      <c r="AK348" s="12">
        <v>1982</v>
      </c>
      <c r="AL348" s="12">
        <v>1792</v>
      </c>
      <c r="AM348" s="11" t="s">
        <v>340</v>
      </c>
      <c r="AN348" s="21">
        <f t="shared" si="62"/>
        <v>5948.249893037686</v>
      </c>
      <c r="AO348" s="21">
        <f t="shared" si="72"/>
        <v>5378.0342120703999</v>
      </c>
      <c r="AQ348" s="14">
        <v>900</v>
      </c>
    </row>
    <row r="349" spans="1:43" ht="12" customHeight="1" x14ac:dyDescent="0.25">
      <c r="A349" s="14" t="s">
        <v>140</v>
      </c>
      <c r="B349" s="14">
        <v>597</v>
      </c>
      <c r="C349" s="14" t="s">
        <v>199</v>
      </c>
      <c r="D349" s="14" t="s">
        <v>53</v>
      </c>
      <c r="E349" s="14" t="s">
        <v>52</v>
      </c>
      <c r="F349" s="58">
        <v>46.588121146699997</v>
      </c>
      <c r="G349" s="13">
        <v>1.36669763522</v>
      </c>
      <c r="H349" s="13">
        <v>13.542666435199999</v>
      </c>
      <c r="I349" s="58">
        <v>20</v>
      </c>
      <c r="J349" s="2"/>
      <c r="K349" s="7" t="s">
        <v>199</v>
      </c>
      <c r="L349" s="7" t="str">
        <f t="shared" si="63"/>
        <v>N</v>
      </c>
      <c r="M349" s="7" t="s">
        <v>216</v>
      </c>
      <c r="N349" s="7">
        <f t="shared" si="66"/>
        <v>1.36669763522</v>
      </c>
      <c r="O349" s="15">
        <f t="shared" si="67"/>
        <v>46.588121146699997</v>
      </c>
      <c r="P349" s="7">
        <f t="shared" si="64"/>
        <v>3.7</v>
      </c>
      <c r="Q349" s="7">
        <v>50</v>
      </c>
      <c r="R349" s="7">
        <f t="shared" si="68"/>
        <v>7.4</v>
      </c>
      <c r="S349" s="63">
        <f t="shared" si="69"/>
        <v>13.542666435199999</v>
      </c>
      <c r="T349" s="7">
        <f t="shared" si="70"/>
        <v>12.6</v>
      </c>
      <c r="U349" s="7">
        <f t="shared" si="71"/>
        <v>20</v>
      </c>
      <c r="V349" s="18" t="str">
        <f t="shared" si="65"/>
        <v>15N65.1-597</v>
      </c>
      <c r="W349" s="4"/>
      <c r="X349" s="8">
        <v>344</v>
      </c>
      <c r="Y349" s="9" t="s">
        <v>271</v>
      </c>
      <c r="Z349" s="9" t="s">
        <v>272</v>
      </c>
      <c r="AA349" s="10">
        <v>1.366697635</v>
      </c>
      <c r="AB349" s="10">
        <v>46.588000000000001</v>
      </c>
      <c r="AC349" s="10">
        <v>3.7</v>
      </c>
      <c r="AD349" s="10">
        <v>50</v>
      </c>
      <c r="AE349" s="10">
        <v>7.4</v>
      </c>
      <c r="AF349" s="10">
        <v>13.5</v>
      </c>
      <c r="AG349" s="10">
        <v>12.6</v>
      </c>
      <c r="AH349" s="10">
        <v>20</v>
      </c>
      <c r="AI349" s="10">
        <v>6</v>
      </c>
      <c r="AJ349" s="10">
        <v>8</v>
      </c>
      <c r="AK349" s="10">
        <v>16</v>
      </c>
      <c r="AL349" s="10">
        <v>20</v>
      </c>
      <c r="AM349" s="11" t="s">
        <v>341</v>
      </c>
      <c r="AN349" s="21">
        <f t="shared" si="62"/>
        <v>16</v>
      </c>
      <c r="AO349" s="21">
        <f t="shared" si="72"/>
        <v>20</v>
      </c>
      <c r="AQ349" s="14">
        <v>436</v>
      </c>
    </row>
    <row r="350" spans="1:43" ht="12" customHeight="1" x14ac:dyDescent="0.25">
      <c r="A350" s="14" t="s">
        <v>140</v>
      </c>
      <c r="B350" s="14">
        <v>597</v>
      </c>
      <c r="C350" s="14" t="s">
        <v>199</v>
      </c>
      <c r="D350" s="14" t="s">
        <v>53</v>
      </c>
      <c r="E350" s="14" t="s">
        <v>52</v>
      </c>
      <c r="F350" s="58">
        <v>97.758105368100004</v>
      </c>
      <c r="G350" s="13">
        <v>13.4337386252</v>
      </c>
      <c r="H350" s="13">
        <v>15.6081876755</v>
      </c>
      <c r="I350" s="58">
        <v>794.26434326200001</v>
      </c>
      <c r="J350" s="2"/>
      <c r="K350" s="7" t="s">
        <v>199</v>
      </c>
      <c r="L350" s="7" t="str">
        <f t="shared" si="63"/>
        <v>N</v>
      </c>
      <c r="M350" s="7" t="s">
        <v>216</v>
      </c>
      <c r="N350" s="7">
        <f t="shared" si="66"/>
        <v>13.4337386252</v>
      </c>
      <c r="O350" s="15">
        <f t="shared" si="67"/>
        <v>97.758105368100004</v>
      </c>
      <c r="P350" s="7">
        <f t="shared" si="64"/>
        <v>3.7</v>
      </c>
      <c r="Q350" s="7">
        <v>50</v>
      </c>
      <c r="R350" s="7">
        <f t="shared" si="68"/>
        <v>7.4</v>
      </c>
      <c r="S350" s="63">
        <f t="shared" si="69"/>
        <v>15.6081876755</v>
      </c>
      <c r="T350" s="7">
        <f t="shared" si="70"/>
        <v>300</v>
      </c>
      <c r="U350" s="7">
        <f t="shared" si="71"/>
        <v>20</v>
      </c>
      <c r="V350" s="18" t="str">
        <f t="shared" si="65"/>
        <v>15N65.1-597</v>
      </c>
      <c r="W350" s="4"/>
      <c r="X350" s="8">
        <v>345</v>
      </c>
      <c r="Y350" s="9" t="s">
        <v>271</v>
      </c>
      <c r="Z350" s="9" t="s">
        <v>272</v>
      </c>
      <c r="AA350" s="10">
        <v>13.433738630000001</v>
      </c>
      <c r="AB350" s="10">
        <v>97.757999999999996</v>
      </c>
      <c r="AC350" s="10">
        <v>3.7</v>
      </c>
      <c r="AD350" s="10">
        <v>50</v>
      </c>
      <c r="AE350" s="10">
        <v>7.4</v>
      </c>
      <c r="AF350" s="10">
        <v>15.6</v>
      </c>
      <c r="AG350" s="10">
        <v>300</v>
      </c>
      <c r="AH350" s="10">
        <v>20</v>
      </c>
      <c r="AI350" s="10">
        <v>0</v>
      </c>
      <c r="AJ350" s="10">
        <v>0</v>
      </c>
      <c r="AK350" s="12">
        <v>1723</v>
      </c>
      <c r="AL350" s="10">
        <v>4</v>
      </c>
      <c r="AM350" s="11" t="s">
        <v>341</v>
      </c>
      <c r="AN350" s="21">
        <f t="shared" si="62"/>
        <v>1723</v>
      </c>
      <c r="AO350" s="21">
        <f t="shared" si="72"/>
        <v>4</v>
      </c>
      <c r="AQ350" s="14">
        <v>437</v>
      </c>
    </row>
    <row r="351" spans="1:43" ht="12" customHeight="1" x14ac:dyDescent="0.25">
      <c r="A351" s="14" t="s">
        <v>141</v>
      </c>
      <c r="B351" s="14">
        <v>598</v>
      </c>
      <c r="C351" s="14" t="s">
        <v>199</v>
      </c>
      <c r="D351" s="14" t="s">
        <v>53</v>
      </c>
      <c r="E351" s="14" t="s">
        <v>52</v>
      </c>
      <c r="F351" s="58">
        <v>273.469068069</v>
      </c>
      <c r="G351" s="13">
        <v>8.0109947844199993</v>
      </c>
      <c r="H351" s="13">
        <v>12.5394697189</v>
      </c>
      <c r="I351" s="58">
        <v>20</v>
      </c>
      <c r="J351" s="2"/>
      <c r="K351" s="7" t="s">
        <v>199</v>
      </c>
      <c r="L351" s="7" t="str">
        <f t="shared" si="63"/>
        <v>N</v>
      </c>
      <c r="M351" s="7" t="s">
        <v>216</v>
      </c>
      <c r="N351" s="7">
        <f t="shared" si="66"/>
        <v>8.0109947844199993</v>
      </c>
      <c r="O351" s="15">
        <f t="shared" si="67"/>
        <v>140</v>
      </c>
      <c r="P351" s="7">
        <f t="shared" si="64"/>
        <v>3.7</v>
      </c>
      <c r="Q351" s="7">
        <v>50</v>
      </c>
      <c r="R351" s="7">
        <f t="shared" si="68"/>
        <v>7.4</v>
      </c>
      <c r="S351" s="63">
        <f t="shared" si="69"/>
        <v>12.5394697189</v>
      </c>
      <c r="T351" s="7">
        <f t="shared" si="70"/>
        <v>12.6</v>
      </c>
      <c r="U351" s="7">
        <f>IF(L5="g",50,20)</f>
        <v>20</v>
      </c>
      <c r="V351" s="18" t="str">
        <f t="shared" si="65"/>
        <v>15N65.1A-598</v>
      </c>
      <c r="W351" s="4"/>
      <c r="X351" s="8">
        <v>346</v>
      </c>
      <c r="Y351" s="9" t="s">
        <v>271</v>
      </c>
      <c r="Z351" s="9" t="s">
        <v>272</v>
      </c>
      <c r="AA351" s="10">
        <v>8.0109947839999993</v>
      </c>
      <c r="AB351" s="10">
        <v>140</v>
      </c>
      <c r="AC351" s="10">
        <v>3.7</v>
      </c>
      <c r="AD351" s="10">
        <v>50</v>
      </c>
      <c r="AE351" s="10">
        <v>7.4</v>
      </c>
      <c r="AF351" s="10">
        <v>12.5</v>
      </c>
      <c r="AG351" s="10">
        <v>12.6</v>
      </c>
      <c r="AH351" s="10">
        <v>20</v>
      </c>
      <c r="AI351" s="10">
        <v>12</v>
      </c>
      <c r="AJ351" s="10">
        <v>31</v>
      </c>
      <c r="AK351" s="12">
        <v>1630</v>
      </c>
      <c r="AL351" s="10">
        <v>455</v>
      </c>
      <c r="AM351" s="11" t="s">
        <v>342</v>
      </c>
      <c r="AN351" s="21">
        <f t="shared" si="62"/>
        <v>3183.961292517643</v>
      </c>
      <c r="AO351" s="21">
        <f t="shared" si="72"/>
        <v>888.77447122425008</v>
      </c>
      <c r="AQ351" s="14">
        <v>153</v>
      </c>
    </row>
    <row r="352" spans="1:43" ht="12" customHeight="1" x14ac:dyDescent="0.25">
      <c r="A352" s="14" t="s">
        <v>142</v>
      </c>
      <c r="B352" s="14">
        <v>599</v>
      </c>
      <c r="C352" s="14" t="s">
        <v>199</v>
      </c>
      <c r="D352" s="14" t="s">
        <v>53</v>
      </c>
      <c r="E352" s="14" t="s">
        <v>52</v>
      </c>
      <c r="F352" s="58">
        <v>225.14502473100001</v>
      </c>
      <c r="G352" s="13">
        <v>9.9980587431999997</v>
      </c>
      <c r="H352" s="13">
        <v>12.2378959656</v>
      </c>
      <c r="I352" s="58">
        <v>134.14213562</v>
      </c>
      <c r="J352" s="2"/>
      <c r="K352" s="7" t="s">
        <v>199</v>
      </c>
      <c r="L352" s="7" t="str">
        <f t="shared" si="63"/>
        <v>N</v>
      </c>
      <c r="M352" s="7" t="s">
        <v>216</v>
      </c>
      <c r="N352" s="7">
        <f t="shared" si="66"/>
        <v>9.9980587431999997</v>
      </c>
      <c r="O352" s="15">
        <f t="shared" si="67"/>
        <v>140</v>
      </c>
      <c r="P352" s="7">
        <f t="shared" si="64"/>
        <v>3.7</v>
      </c>
      <c r="Q352" s="7">
        <v>50</v>
      </c>
      <c r="R352" s="7">
        <f t="shared" si="68"/>
        <v>7.4</v>
      </c>
      <c r="S352" s="63">
        <f t="shared" si="69"/>
        <v>12.2378959656</v>
      </c>
      <c r="T352" s="7">
        <f t="shared" si="70"/>
        <v>126.74213562</v>
      </c>
      <c r="U352" s="7">
        <f t="shared" si="71"/>
        <v>20</v>
      </c>
      <c r="V352" s="18" t="str">
        <f t="shared" si="65"/>
        <v>15N65.2-599</v>
      </c>
      <c r="W352" s="4"/>
      <c r="X352" s="8">
        <v>1</v>
      </c>
      <c r="Y352" s="9" t="s">
        <v>271</v>
      </c>
      <c r="Z352" s="9" t="s">
        <v>272</v>
      </c>
      <c r="AA352" s="10">
        <v>9.9980587429999996</v>
      </c>
      <c r="AB352" s="10">
        <v>140</v>
      </c>
      <c r="AC352" s="10">
        <v>3.7</v>
      </c>
      <c r="AD352" s="10">
        <v>50</v>
      </c>
      <c r="AE352" s="10">
        <v>7.4</v>
      </c>
      <c r="AF352" s="10">
        <v>12.2</v>
      </c>
      <c r="AG352" s="10">
        <v>126.7421356</v>
      </c>
      <c r="AH352" s="10">
        <v>20</v>
      </c>
      <c r="AI352" s="10">
        <v>1</v>
      </c>
      <c r="AJ352" s="10">
        <v>1</v>
      </c>
      <c r="AK352" s="12">
        <v>2272</v>
      </c>
      <c r="AL352" s="10">
        <v>16</v>
      </c>
      <c r="AM352" s="11" t="s">
        <v>343</v>
      </c>
      <c r="AN352" s="21">
        <f t="shared" si="62"/>
        <v>3653.7821156345144</v>
      </c>
      <c r="AO352" s="21">
        <f t="shared" si="72"/>
        <v>25.730859969257143</v>
      </c>
      <c r="AQ352" s="14">
        <v>1275</v>
      </c>
    </row>
    <row r="353" spans="1:43" ht="12" customHeight="1" x14ac:dyDescent="0.25">
      <c r="A353" s="14" t="s">
        <v>142</v>
      </c>
      <c r="B353" s="14">
        <v>599</v>
      </c>
      <c r="C353" s="14" t="s">
        <v>199</v>
      </c>
      <c r="D353" s="14" t="s">
        <v>53</v>
      </c>
      <c r="E353" s="14" t="s">
        <v>52</v>
      </c>
      <c r="F353" s="58">
        <v>216.81230944999999</v>
      </c>
      <c r="G353" s="13">
        <v>9.8423736153300005</v>
      </c>
      <c r="H353" s="13">
        <v>22.077753067</v>
      </c>
      <c r="I353" s="58">
        <v>14.142135620099999</v>
      </c>
      <c r="J353" s="2"/>
      <c r="K353" s="7" t="s">
        <v>199</v>
      </c>
      <c r="L353" s="7" t="str">
        <f t="shared" si="63"/>
        <v>N</v>
      </c>
      <c r="M353" s="7" t="s">
        <v>216</v>
      </c>
      <c r="N353" s="7">
        <f t="shared" si="66"/>
        <v>9.8423736153300005</v>
      </c>
      <c r="O353" s="15">
        <f t="shared" si="67"/>
        <v>140</v>
      </c>
      <c r="P353" s="7">
        <f t="shared" si="64"/>
        <v>3.7</v>
      </c>
      <c r="Q353" s="7">
        <v>50</v>
      </c>
      <c r="R353" s="7">
        <f t="shared" si="68"/>
        <v>7.4</v>
      </c>
      <c r="S353" s="63">
        <f t="shared" si="69"/>
        <v>22.077753067</v>
      </c>
      <c r="T353" s="7">
        <f t="shared" si="70"/>
        <v>6.7421356200999991</v>
      </c>
      <c r="U353" s="7">
        <f t="shared" si="71"/>
        <v>20</v>
      </c>
      <c r="V353" s="18" t="str">
        <f t="shared" si="65"/>
        <v>15N65.2-599</v>
      </c>
      <c r="W353" s="4"/>
      <c r="X353" s="8">
        <v>2</v>
      </c>
      <c r="Y353" s="9" t="s">
        <v>271</v>
      </c>
      <c r="Z353" s="9" t="s">
        <v>272</v>
      </c>
      <c r="AA353" s="10">
        <v>9.8423736149999996</v>
      </c>
      <c r="AB353" s="10">
        <v>140</v>
      </c>
      <c r="AC353" s="10">
        <v>3.7</v>
      </c>
      <c r="AD353" s="10">
        <v>50</v>
      </c>
      <c r="AE353" s="10">
        <v>7.4</v>
      </c>
      <c r="AF353" s="10">
        <v>22.1</v>
      </c>
      <c r="AG353" s="10">
        <v>6.74213562</v>
      </c>
      <c r="AH353" s="10">
        <v>20</v>
      </c>
      <c r="AI353" s="10">
        <v>17</v>
      </c>
      <c r="AJ353" s="10">
        <v>44</v>
      </c>
      <c r="AK353" s="12">
        <v>2214</v>
      </c>
      <c r="AL353" s="12">
        <v>1046</v>
      </c>
      <c r="AM353" s="11" t="s">
        <v>343</v>
      </c>
      <c r="AN353" s="21">
        <f t="shared" si="62"/>
        <v>3428.7318080164282</v>
      </c>
      <c r="AO353" s="21">
        <f t="shared" si="72"/>
        <v>1619.8976834621428</v>
      </c>
      <c r="AQ353" s="14">
        <v>1278</v>
      </c>
    </row>
    <row r="354" spans="1:43" ht="12" customHeight="1" x14ac:dyDescent="0.25">
      <c r="A354" s="14" t="s">
        <v>142</v>
      </c>
      <c r="B354" s="14">
        <v>599</v>
      </c>
      <c r="C354" s="14" t="s">
        <v>199</v>
      </c>
      <c r="D354" s="14" t="s">
        <v>53</v>
      </c>
      <c r="E354" s="14" t="s">
        <v>52</v>
      </c>
      <c r="F354" s="58">
        <v>61.811524638999998</v>
      </c>
      <c r="G354" s="13">
        <v>0.74531952203100005</v>
      </c>
      <c r="H354" s="13">
        <v>6.0569763183600003</v>
      </c>
      <c r="I354" s="58">
        <v>433.13714599600002</v>
      </c>
      <c r="J354" s="2"/>
      <c r="K354" s="7" t="s">
        <v>199</v>
      </c>
      <c r="L354" s="7" t="str">
        <f t="shared" si="63"/>
        <v>N</v>
      </c>
      <c r="M354" s="7" t="s">
        <v>216</v>
      </c>
      <c r="N354" s="7">
        <f t="shared" si="66"/>
        <v>0.74531952203100005</v>
      </c>
      <c r="O354" s="15">
        <f t="shared" si="67"/>
        <v>61.811524638999998</v>
      </c>
      <c r="P354" s="7">
        <f t="shared" si="64"/>
        <v>3.7</v>
      </c>
      <c r="Q354" s="7">
        <v>50</v>
      </c>
      <c r="R354" s="7">
        <f t="shared" si="68"/>
        <v>7.4</v>
      </c>
      <c r="S354" s="63">
        <f t="shared" si="69"/>
        <v>6.0569763183600003</v>
      </c>
      <c r="T354" s="7">
        <f t="shared" si="70"/>
        <v>300</v>
      </c>
      <c r="U354" s="7">
        <f t="shared" si="71"/>
        <v>20</v>
      </c>
      <c r="V354" s="18" t="str">
        <f t="shared" si="65"/>
        <v>15N65.2-599</v>
      </c>
      <c r="W354" s="4"/>
      <c r="X354" s="8">
        <v>3</v>
      </c>
      <c r="Y354" s="9" t="s">
        <v>271</v>
      </c>
      <c r="Z354" s="9" t="s">
        <v>272</v>
      </c>
      <c r="AA354" s="10">
        <v>0.74531952199999996</v>
      </c>
      <c r="AB354" s="10">
        <v>61.811999999999998</v>
      </c>
      <c r="AC354" s="10">
        <v>3.7</v>
      </c>
      <c r="AD354" s="10">
        <v>50</v>
      </c>
      <c r="AE354" s="10">
        <v>7.4</v>
      </c>
      <c r="AF354" s="10">
        <v>6.1</v>
      </c>
      <c r="AG354" s="10">
        <v>300</v>
      </c>
      <c r="AH354" s="10">
        <v>20</v>
      </c>
      <c r="AI354" s="10">
        <v>0</v>
      </c>
      <c r="AJ354" s="10">
        <v>0</v>
      </c>
      <c r="AK354" s="10">
        <v>20</v>
      </c>
      <c r="AL354" s="10">
        <v>0</v>
      </c>
      <c r="AM354" s="11" t="s">
        <v>343</v>
      </c>
      <c r="AN354" s="21">
        <f t="shared" si="62"/>
        <v>20</v>
      </c>
      <c r="AO354" s="21">
        <f t="shared" si="72"/>
        <v>0</v>
      </c>
      <c r="AQ354" s="14">
        <v>1277</v>
      </c>
    </row>
    <row r="355" spans="1:43" ht="12" customHeight="1" x14ac:dyDescent="0.25">
      <c r="A355" s="14" t="s">
        <v>142</v>
      </c>
      <c r="B355" s="14">
        <v>599</v>
      </c>
      <c r="C355" s="14" t="s">
        <v>199</v>
      </c>
      <c r="D355" s="14" t="s">
        <v>53</v>
      </c>
      <c r="E355" s="14" t="s">
        <v>52</v>
      </c>
      <c r="F355" s="58">
        <v>130.889603642</v>
      </c>
      <c r="G355" s="13">
        <v>5.1713800345200003</v>
      </c>
      <c r="H355" s="13">
        <v>6.0517859458899999</v>
      </c>
      <c r="I355" s="58">
        <v>14.142135620099999</v>
      </c>
      <c r="J355" s="2"/>
      <c r="K355" s="7" t="s">
        <v>199</v>
      </c>
      <c r="L355" s="7" t="str">
        <f t="shared" si="63"/>
        <v>N</v>
      </c>
      <c r="M355" s="7" t="s">
        <v>216</v>
      </c>
      <c r="N355" s="7">
        <f t="shared" si="66"/>
        <v>5.1713800345200003</v>
      </c>
      <c r="O355" s="15">
        <f t="shared" si="67"/>
        <v>130.889603642</v>
      </c>
      <c r="P355" s="7">
        <f t="shared" si="64"/>
        <v>3.7</v>
      </c>
      <c r="Q355" s="7">
        <v>50</v>
      </c>
      <c r="R355" s="7">
        <f t="shared" si="68"/>
        <v>7.4</v>
      </c>
      <c r="S355" s="63">
        <f t="shared" si="69"/>
        <v>6.0517859458899999</v>
      </c>
      <c r="T355" s="7">
        <f t="shared" si="70"/>
        <v>6.7421356200999991</v>
      </c>
      <c r="U355" s="7">
        <f t="shared" si="71"/>
        <v>20</v>
      </c>
      <c r="V355" s="18" t="str">
        <f t="shared" si="65"/>
        <v>15N65.2-599</v>
      </c>
      <c r="W355" s="4"/>
      <c r="X355" s="8">
        <v>4</v>
      </c>
      <c r="Y355" s="9" t="s">
        <v>271</v>
      </c>
      <c r="Z355" s="9" t="s">
        <v>272</v>
      </c>
      <c r="AA355" s="10">
        <v>5.1713800350000003</v>
      </c>
      <c r="AB355" s="10">
        <v>130.88999999999999</v>
      </c>
      <c r="AC355" s="10">
        <v>3.7</v>
      </c>
      <c r="AD355" s="10">
        <v>50</v>
      </c>
      <c r="AE355" s="10">
        <v>7.4</v>
      </c>
      <c r="AF355" s="10">
        <v>6.1</v>
      </c>
      <c r="AG355" s="10">
        <v>6.74213562</v>
      </c>
      <c r="AH355" s="10">
        <v>20</v>
      </c>
      <c r="AI355" s="10">
        <v>15</v>
      </c>
      <c r="AJ355" s="10">
        <v>40</v>
      </c>
      <c r="AK355" s="10">
        <v>727</v>
      </c>
      <c r="AL355" s="10">
        <v>291</v>
      </c>
      <c r="AM355" s="11" t="s">
        <v>343</v>
      </c>
      <c r="AN355" s="21">
        <f t="shared" ref="AN355:AN418" si="73">F355/O355*AK355</f>
        <v>727</v>
      </c>
      <c r="AO355" s="21">
        <f t="shared" si="72"/>
        <v>291</v>
      </c>
      <c r="AQ355" s="14">
        <v>1274</v>
      </c>
    </row>
    <row r="356" spans="1:43" ht="12" customHeight="1" x14ac:dyDescent="0.25">
      <c r="A356" s="14" t="s">
        <v>142</v>
      </c>
      <c r="B356" s="14">
        <v>599</v>
      </c>
      <c r="C356" s="14" t="s">
        <v>199</v>
      </c>
      <c r="D356" s="14" t="s">
        <v>53</v>
      </c>
      <c r="E356" s="14" t="s">
        <v>52</v>
      </c>
      <c r="F356" s="58">
        <v>98.459353303300006</v>
      </c>
      <c r="G356" s="13">
        <v>5.0169913719199997</v>
      </c>
      <c r="H356" s="13">
        <v>6.0569763183600003</v>
      </c>
      <c r="I356" s="58">
        <v>433.13714599600002</v>
      </c>
      <c r="J356" s="2"/>
      <c r="K356" s="7" t="s">
        <v>199</v>
      </c>
      <c r="L356" s="7" t="str">
        <f t="shared" si="63"/>
        <v>N</v>
      </c>
      <c r="M356" s="7" t="s">
        <v>216</v>
      </c>
      <c r="N356" s="7">
        <f t="shared" si="66"/>
        <v>5.0169913719199997</v>
      </c>
      <c r="O356" s="15">
        <f t="shared" si="67"/>
        <v>98.459353303300006</v>
      </c>
      <c r="P356" s="7">
        <f t="shared" si="64"/>
        <v>3.7</v>
      </c>
      <c r="Q356" s="7">
        <v>50</v>
      </c>
      <c r="R356" s="7">
        <f t="shared" si="68"/>
        <v>7.4</v>
      </c>
      <c r="S356" s="63">
        <f t="shared" si="69"/>
        <v>6.0569763183600003</v>
      </c>
      <c r="T356" s="7">
        <f t="shared" si="70"/>
        <v>300</v>
      </c>
      <c r="U356" s="7">
        <f t="shared" si="71"/>
        <v>20</v>
      </c>
      <c r="V356" s="18" t="str">
        <f t="shared" si="65"/>
        <v>15N65.2-599</v>
      </c>
      <c r="W356" s="4"/>
      <c r="X356" s="8">
        <v>5</v>
      </c>
      <c r="Y356" s="9" t="s">
        <v>271</v>
      </c>
      <c r="Z356" s="9" t="s">
        <v>272</v>
      </c>
      <c r="AA356" s="10">
        <v>5.0169913719999997</v>
      </c>
      <c r="AB356" s="10">
        <v>98.459000000000003</v>
      </c>
      <c r="AC356" s="10">
        <v>3.7</v>
      </c>
      <c r="AD356" s="10">
        <v>50</v>
      </c>
      <c r="AE356" s="10">
        <v>7.4</v>
      </c>
      <c r="AF356" s="10">
        <v>6.1</v>
      </c>
      <c r="AG356" s="10">
        <v>300</v>
      </c>
      <c r="AH356" s="10">
        <v>20</v>
      </c>
      <c r="AI356" s="10">
        <v>0</v>
      </c>
      <c r="AJ356" s="10">
        <v>0</v>
      </c>
      <c r="AK356" s="10">
        <v>416</v>
      </c>
      <c r="AL356" s="10">
        <v>0</v>
      </c>
      <c r="AM356" s="11" t="s">
        <v>343</v>
      </c>
      <c r="AN356" s="21">
        <f t="shared" si="73"/>
        <v>416</v>
      </c>
      <c r="AO356" s="21">
        <f t="shared" si="72"/>
        <v>0</v>
      </c>
      <c r="AQ356" s="14">
        <v>1279</v>
      </c>
    </row>
    <row r="357" spans="1:43" ht="12" customHeight="1" x14ac:dyDescent="0.25">
      <c r="A357" s="14" t="s">
        <v>142</v>
      </c>
      <c r="B357" s="14">
        <v>599</v>
      </c>
      <c r="C357" s="14" t="s">
        <v>199</v>
      </c>
      <c r="D357" s="14" t="s">
        <v>53</v>
      </c>
      <c r="E357" s="14" t="s">
        <v>52</v>
      </c>
      <c r="F357" s="58">
        <v>135.54150206099999</v>
      </c>
      <c r="G357" s="13">
        <v>6.1054293364800003</v>
      </c>
      <c r="H357" s="13">
        <v>16.510364532499999</v>
      </c>
      <c r="I357" s="58">
        <v>0</v>
      </c>
      <c r="J357" s="2"/>
      <c r="K357" s="7" t="s">
        <v>199</v>
      </c>
      <c r="L357" s="7" t="str">
        <f t="shared" si="63"/>
        <v>N</v>
      </c>
      <c r="M357" s="7" t="s">
        <v>216</v>
      </c>
      <c r="N357" s="7">
        <f t="shared" si="66"/>
        <v>6.1054293364800003</v>
      </c>
      <c r="O357" s="15">
        <f t="shared" si="67"/>
        <v>135.54150206099999</v>
      </c>
      <c r="P357" s="7">
        <f t="shared" si="64"/>
        <v>3.7</v>
      </c>
      <c r="Q357" s="7">
        <v>50</v>
      </c>
      <c r="R357" s="7">
        <f t="shared" si="68"/>
        <v>0.3</v>
      </c>
      <c r="S357" s="63">
        <f t="shared" si="69"/>
        <v>16.510364532499999</v>
      </c>
      <c r="T357" s="7">
        <f t="shared" si="70"/>
        <v>0.3</v>
      </c>
      <c r="U357" s="7">
        <f t="shared" si="71"/>
        <v>20</v>
      </c>
      <c r="V357" s="18" t="str">
        <f t="shared" si="65"/>
        <v>15N65.2-599</v>
      </c>
      <c r="W357" s="4"/>
      <c r="X357" s="8">
        <v>6</v>
      </c>
      <c r="Y357" s="9" t="s">
        <v>271</v>
      </c>
      <c r="Z357" s="9" t="s">
        <v>272</v>
      </c>
      <c r="AA357" s="10">
        <v>6.1054293360000003</v>
      </c>
      <c r="AB357" s="10">
        <v>135.542</v>
      </c>
      <c r="AC357" s="10">
        <v>3.7</v>
      </c>
      <c r="AD357" s="10">
        <v>50</v>
      </c>
      <c r="AE357" s="10">
        <v>0.3</v>
      </c>
      <c r="AF357" s="10">
        <v>16.5</v>
      </c>
      <c r="AG357" s="10">
        <v>0.3</v>
      </c>
      <c r="AH357" s="10">
        <v>20</v>
      </c>
      <c r="AI357" s="10">
        <v>28</v>
      </c>
      <c r="AJ357" s="10">
        <v>88</v>
      </c>
      <c r="AK357" s="12">
        <v>1064</v>
      </c>
      <c r="AL357" s="12">
        <v>1051</v>
      </c>
      <c r="AM357" s="11" t="s">
        <v>343</v>
      </c>
      <c r="AN357" s="21">
        <f t="shared" si="73"/>
        <v>1064</v>
      </c>
      <c r="AO357" s="21">
        <f t="shared" si="72"/>
        <v>1051</v>
      </c>
      <c r="AQ357" s="14">
        <v>1276</v>
      </c>
    </row>
    <row r="358" spans="1:43" ht="12" customHeight="1" x14ac:dyDescent="0.25">
      <c r="A358" s="14" t="s">
        <v>143</v>
      </c>
      <c r="B358" s="14">
        <v>600</v>
      </c>
      <c r="C358" s="14" t="s">
        <v>199</v>
      </c>
      <c r="D358" s="14" t="s">
        <v>53</v>
      </c>
      <c r="E358" s="14" t="s">
        <v>52</v>
      </c>
      <c r="F358" s="58">
        <v>45.420676470300002</v>
      </c>
      <c r="G358" s="13">
        <v>0.69258149471599995</v>
      </c>
      <c r="H358" s="13">
        <v>9.9475116729700002</v>
      </c>
      <c r="I358" s="58">
        <v>14.142135620099999</v>
      </c>
      <c r="J358" s="2"/>
      <c r="K358" s="7" t="s">
        <v>199</v>
      </c>
      <c r="L358" s="7" t="str">
        <f t="shared" si="63"/>
        <v>N</v>
      </c>
      <c r="M358" s="7" t="s">
        <v>216</v>
      </c>
      <c r="N358" s="7">
        <f t="shared" si="66"/>
        <v>0.69258149471599995</v>
      </c>
      <c r="O358" s="15">
        <f t="shared" si="67"/>
        <v>45.420676470300002</v>
      </c>
      <c r="P358" s="7">
        <f t="shared" si="64"/>
        <v>3.7</v>
      </c>
      <c r="Q358" s="7">
        <v>50</v>
      </c>
      <c r="R358" s="7">
        <f t="shared" si="68"/>
        <v>7.4</v>
      </c>
      <c r="S358" s="63">
        <f t="shared" si="69"/>
        <v>9.9475116729700002</v>
      </c>
      <c r="T358" s="7">
        <f t="shared" si="70"/>
        <v>6.7421356200999991</v>
      </c>
      <c r="U358" s="7">
        <f t="shared" si="71"/>
        <v>20</v>
      </c>
      <c r="V358" s="18" t="str">
        <f t="shared" si="65"/>
        <v>15N65.2A-600</v>
      </c>
      <c r="W358" s="4"/>
      <c r="X358" s="8">
        <v>7</v>
      </c>
      <c r="Y358" s="9" t="s">
        <v>271</v>
      </c>
      <c r="Z358" s="9" t="s">
        <v>272</v>
      </c>
      <c r="AA358" s="10">
        <v>0.69258149499999999</v>
      </c>
      <c r="AB358" s="10">
        <v>45.420999999999999</v>
      </c>
      <c r="AC358" s="10">
        <v>3.7</v>
      </c>
      <c r="AD358" s="10">
        <v>50</v>
      </c>
      <c r="AE358" s="10">
        <v>7.4</v>
      </c>
      <c r="AF358" s="10">
        <v>9.9</v>
      </c>
      <c r="AG358" s="10">
        <v>6.74213562</v>
      </c>
      <c r="AH358" s="10">
        <v>20</v>
      </c>
      <c r="AI358" s="10">
        <v>9</v>
      </c>
      <c r="AJ358" s="10">
        <v>16</v>
      </c>
      <c r="AK358" s="10">
        <v>16</v>
      </c>
      <c r="AL358" s="10">
        <v>25</v>
      </c>
      <c r="AM358" s="11" t="s">
        <v>344</v>
      </c>
      <c r="AN358" s="21">
        <f t="shared" si="73"/>
        <v>16</v>
      </c>
      <c r="AO358" s="21">
        <f t="shared" si="72"/>
        <v>25</v>
      </c>
      <c r="AQ358" s="14">
        <v>717</v>
      </c>
    </row>
    <row r="359" spans="1:43" ht="12" customHeight="1" x14ac:dyDescent="0.25">
      <c r="A359" s="14" t="s">
        <v>143</v>
      </c>
      <c r="B359" s="14">
        <v>600</v>
      </c>
      <c r="C359" s="14" t="s">
        <v>199</v>
      </c>
      <c r="D359" s="14" t="s">
        <v>53</v>
      </c>
      <c r="E359" s="14" t="s">
        <v>52</v>
      </c>
      <c r="F359" s="58">
        <v>211.90507842100001</v>
      </c>
      <c r="G359" s="13">
        <v>9.3094960569099996</v>
      </c>
      <c r="H359" s="13">
        <v>31.105281829799999</v>
      </c>
      <c r="I359" s="58">
        <v>58.284271240199999</v>
      </c>
      <c r="J359" s="2"/>
      <c r="K359" s="7" t="s">
        <v>199</v>
      </c>
      <c r="L359" s="7" t="str">
        <f t="shared" si="63"/>
        <v>N</v>
      </c>
      <c r="M359" s="7" t="s">
        <v>216</v>
      </c>
      <c r="N359" s="7">
        <f t="shared" si="66"/>
        <v>9.3094960569099996</v>
      </c>
      <c r="O359" s="15">
        <f t="shared" si="67"/>
        <v>140</v>
      </c>
      <c r="P359" s="7">
        <f t="shared" si="64"/>
        <v>3.7</v>
      </c>
      <c r="Q359" s="7">
        <v>50</v>
      </c>
      <c r="R359" s="7">
        <f t="shared" si="68"/>
        <v>7.4</v>
      </c>
      <c r="S359" s="63">
        <f t="shared" si="69"/>
        <v>31.105281829799999</v>
      </c>
      <c r="T359" s="7">
        <f t="shared" si="70"/>
        <v>50.8842712402</v>
      </c>
      <c r="U359" s="7">
        <f t="shared" si="71"/>
        <v>20</v>
      </c>
      <c r="V359" s="18" t="str">
        <f t="shared" si="65"/>
        <v>15N65.2A-600</v>
      </c>
      <c r="W359" s="4"/>
      <c r="X359" s="8">
        <v>8</v>
      </c>
      <c r="Y359" s="9" t="s">
        <v>271</v>
      </c>
      <c r="Z359" s="9" t="s">
        <v>272</v>
      </c>
      <c r="AA359" s="10">
        <v>9.3094960570000005</v>
      </c>
      <c r="AB359" s="10">
        <v>140</v>
      </c>
      <c r="AC359" s="10">
        <v>3.7</v>
      </c>
      <c r="AD359" s="10">
        <v>50</v>
      </c>
      <c r="AE359" s="10">
        <v>7.4</v>
      </c>
      <c r="AF359" s="10">
        <v>31.1</v>
      </c>
      <c r="AG359" s="10">
        <v>50.884271239999997</v>
      </c>
      <c r="AH359" s="10">
        <v>20</v>
      </c>
      <c r="AI359" s="10">
        <v>7</v>
      </c>
      <c r="AJ359" s="10">
        <v>8</v>
      </c>
      <c r="AK359" s="12">
        <v>1854</v>
      </c>
      <c r="AL359" s="10">
        <v>389</v>
      </c>
      <c r="AM359" s="11" t="s">
        <v>344</v>
      </c>
      <c r="AN359" s="21">
        <f t="shared" si="73"/>
        <v>2806.228681375243</v>
      </c>
      <c r="AO359" s="21">
        <f t="shared" si="72"/>
        <v>588.7933964697786</v>
      </c>
      <c r="AQ359" s="14">
        <v>721</v>
      </c>
    </row>
    <row r="360" spans="1:43" ht="12" customHeight="1" x14ac:dyDescent="0.25">
      <c r="A360" s="14" t="s">
        <v>143</v>
      </c>
      <c r="B360" s="14">
        <v>600</v>
      </c>
      <c r="C360" s="14" t="s">
        <v>199</v>
      </c>
      <c r="D360" s="14" t="s">
        <v>53</v>
      </c>
      <c r="E360" s="14" t="s">
        <v>52</v>
      </c>
      <c r="F360" s="58">
        <v>126.941353515</v>
      </c>
      <c r="G360" s="13">
        <v>5.4525248063699996</v>
      </c>
      <c r="H360" s="13">
        <v>12.024045944199999</v>
      </c>
      <c r="I360" s="58">
        <v>235.56349182100001</v>
      </c>
      <c r="J360" s="2"/>
      <c r="K360" s="7" t="s">
        <v>199</v>
      </c>
      <c r="L360" s="7" t="str">
        <f t="shared" si="63"/>
        <v>N</v>
      </c>
      <c r="M360" s="7" t="s">
        <v>216</v>
      </c>
      <c r="N360" s="7">
        <f t="shared" si="66"/>
        <v>5.4525248063699996</v>
      </c>
      <c r="O360" s="15">
        <f t="shared" si="67"/>
        <v>126.941353515</v>
      </c>
      <c r="P360" s="7">
        <f t="shared" si="64"/>
        <v>3.7</v>
      </c>
      <c r="Q360" s="7">
        <v>50</v>
      </c>
      <c r="R360" s="7">
        <f t="shared" si="68"/>
        <v>7.4</v>
      </c>
      <c r="S360" s="63">
        <f t="shared" si="69"/>
        <v>12.024045944199999</v>
      </c>
      <c r="T360" s="7">
        <f t="shared" si="70"/>
        <v>228.16349182100001</v>
      </c>
      <c r="U360" s="7">
        <f t="shared" si="71"/>
        <v>20</v>
      </c>
      <c r="V360" s="18" t="str">
        <f t="shared" si="65"/>
        <v>15N65.2A-600</v>
      </c>
      <c r="W360" s="4"/>
      <c r="X360" s="8">
        <v>9</v>
      </c>
      <c r="Y360" s="9" t="s">
        <v>271</v>
      </c>
      <c r="Z360" s="9" t="s">
        <v>272</v>
      </c>
      <c r="AA360" s="10">
        <v>5.4525248059999996</v>
      </c>
      <c r="AB360" s="10">
        <v>126.941</v>
      </c>
      <c r="AC360" s="10">
        <v>3.7</v>
      </c>
      <c r="AD360" s="10">
        <v>50</v>
      </c>
      <c r="AE360" s="10">
        <v>7.4</v>
      </c>
      <c r="AF360" s="10">
        <v>12</v>
      </c>
      <c r="AG360" s="10">
        <v>228.1634918</v>
      </c>
      <c r="AH360" s="10">
        <v>20</v>
      </c>
      <c r="AI360" s="10">
        <v>0</v>
      </c>
      <c r="AJ360" s="10">
        <v>0</v>
      </c>
      <c r="AK360" s="10">
        <v>696</v>
      </c>
      <c r="AL360" s="10">
        <v>5</v>
      </c>
      <c r="AM360" s="11" t="s">
        <v>344</v>
      </c>
      <c r="AN360" s="21">
        <f t="shared" si="73"/>
        <v>696</v>
      </c>
      <c r="AO360" s="21">
        <f t="shared" si="72"/>
        <v>5</v>
      </c>
      <c r="AQ360" s="14">
        <v>722</v>
      </c>
    </row>
    <row r="361" spans="1:43" ht="12" customHeight="1" x14ac:dyDescent="0.25">
      <c r="A361" s="14" t="s">
        <v>143</v>
      </c>
      <c r="B361" s="14">
        <v>600</v>
      </c>
      <c r="C361" s="14" t="s">
        <v>199</v>
      </c>
      <c r="D361" s="14" t="s">
        <v>53</v>
      </c>
      <c r="E361" s="14" t="s">
        <v>52</v>
      </c>
      <c r="F361" s="58">
        <v>101.78938623000001</v>
      </c>
      <c r="G361" s="13">
        <v>2.9990694443399999</v>
      </c>
      <c r="H361" s="13">
        <v>9.9475116729700002</v>
      </c>
      <c r="I361" s="58">
        <v>14.142135620099999</v>
      </c>
      <c r="J361" s="2"/>
      <c r="K361" s="7" t="s">
        <v>199</v>
      </c>
      <c r="L361" s="7" t="str">
        <f t="shared" si="63"/>
        <v>N</v>
      </c>
      <c r="M361" s="7" t="s">
        <v>216</v>
      </c>
      <c r="N361" s="7">
        <f t="shared" si="66"/>
        <v>2.9990694443399999</v>
      </c>
      <c r="O361" s="15">
        <f t="shared" si="67"/>
        <v>101.78938623000001</v>
      </c>
      <c r="P361" s="7">
        <f t="shared" si="64"/>
        <v>3.7</v>
      </c>
      <c r="Q361" s="7">
        <v>50</v>
      </c>
      <c r="R361" s="7">
        <f t="shared" si="68"/>
        <v>7.4</v>
      </c>
      <c r="S361" s="63">
        <f t="shared" si="69"/>
        <v>9.9475116729700002</v>
      </c>
      <c r="T361" s="7">
        <f t="shared" si="70"/>
        <v>6.7421356200999991</v>
      </c>
      <c r="U361" s="7">
        <f t="shared" si="71"/>
        <v>20</v>
      </c>
      <c r="V361" s="18" t="str">
        <f t="shared" si="65"/>
        <v>15N65.2A-600</v>
      </c>
      <c r="W361" s="4"/>
      <c r="X361" s="8">
        <v>10</v>
      </c>
      <c r="Y361" s="9" t="s">
        <v>271</v>
      </c>
      <c r="Z361" s="9" t="s">
        <v>272</v>
      </c>
      <c r="AA361" s="10">
        <v>2.9990694439999999</v>
      </c>
      <c r="AB361" s="10">
        <v>101.789</v>
      </c>
      <c r="AC361" s="10">
        <v>3.7</v>
      </c>
      <c r="AD361" s="10">
        <v>50</v>
      </c>
      <c r="AE361" s="10">
        <v>7.4</v>
      </c>
      <c r="AF361" s="10">
        <v>9.9</v>
      </c>
      <c r="AG361" s="10">
        <v>6.74213562</v>
      </c>
      <c r="AH361" s="10">
        <v>20</v>
      </c>
      <c r="AI361" s="10">
        <v>14</v>
      </c>
      <c r="AJ361" s="10">
        <v>34</v>
      </c>
      <c r="AK361" s="10">
        <v>183</v>
      </c>
      <c r="AL361" s="10">
        <v>180</v>
      </c>
      <c r="AM361" s="11" t="s">
        <v>344</v>
      </c>
      <c r="AN361" s="21">
        <f t="shared" si="73"/>
        <v>183</v>
      </c>
      <c r="AO361" s="21">
        <f t="shared" si="72"/>
        <v>180</v>
      </c>
      <c r="AQ361" s="14">
        <v>720</v>
      </c>
    </row>
    <row r="362" spans="1:43" ht="12" customHeight="1" x14ac:dyDescent="0.25">
      <c r="A362" s="14" t="s">
        <v>143</v>
      </c>
      <c r="B362" s="14">
        <v>600</v>
      </c>
      <c r="C362" s="14" t="s">
        <v>199</v>
      </c>
      <c r="D362" s="14" t="s">
        <v>53</v>
      </c>
      <c r="E362" s="14" t="s">
        <v>52</v>
      </c>
      <c r="F362" s="58">
        <v>34.678776425199999</v>
      </c>
      <c r="G362" s="13">
        <v>5.7644001491500001</v>
      </c>
      <c r="H362" s="13">
        <v>28.7490348816</v>
      </c>
      <c r="I362" s="58">
        <v>249.70562744099999</v>
      </c>
      <c r="J362" s="2"/>
      <c r="K362" s="7" t="s">
        <v>199</v>
      </c>
      <c r="L362" s="7" t="str">
        <f t="shared" si="63"/>
        <v>N</v>
      </c>
      <c r="M362" s="7" t="s">
        <v>216</v>
      </c>
      <c r="N362" s="7">
        <f t="shared" si="66"/>
        <v>5.7644001491500001</v>
      </c>
      <c r="O362" s="15">
        <f t="shared" si="67"/>
        <v>34.678776425199999</v>
      </c>
      <c r="P362" s="7">
        <f t="shared" si="64"/>
        <v>3.7</v>
      </c>
      <c r="Q362" s="7">
        <v>50</v>
      </c>
      <c r="R362" s="7">
        <f t="shared" si="68"/>
        <v>7.4</v>
      </c>
      <c r="S362" s="63">
        <f t="shared" si="69"/>
        <v>28.7490348816</v>
      </c>
      <c r="T362" s="7">
        <f t="shared" si="70"/>
        <v>242.30562744099998</v>
      </c>
      <c r="U362" s="7">
        <f t="shared" si="71"/>
        <v>20</v>
      </c>
      <c r="V362" s="18" t="str">
        <f t="shared" si="65"/>
        <v>15N65.2A-600</v>
      </c>
      <c r="W362" s="4"/>
      <c r="X362" s="8">
        <v>11</v>
      </c>
      <c r="Y362" s="9" t="s">
        <v>271</v>
      </c>
      <c r="Z362" s="9" t="s">
        <v>272</v>
      </c>
      <c r="AA362" s="10">
        <v>5.7644001490000001</v>
      </c>
      <c r="AB362" s="10">
        <v>34.679000000000002</v>
      </c>
      <c r="AC362" s="10">
        <v>3.7</v>
      </c>
      <c r="AD362" s="10">
        <v>50</v>
      </c>
      <c r="AE362" s="10">
        <v>7.4</v>
      </c>
      <c r="AF362" s="10">
        <v>28.7</v>
      </c>
      <c r="AG362" s="10">
        <v>242.30562739999999</v>
      </c>
      <c r="AH362" s="10">
        <v>20</v>
      </c>
      <c r="AI362" s="10">
        <v>1</v>
      </c>
      <c r="AJ362" s="10">
        <v>0</v>
      </c>
      <c r="AK362" s="10">
        <v>57</v>
      </c>
      <c r="AL362" s="10">
        <v>8</v>
      </c>
      <c r="AM362" s="11" t="s">
        <v>344</v>
      </c>
      <c r="AN362" s="21">
        <f t="shared" si="73"/>
        <v>57</v>
      </c>
      <c r="AO362" s="21">
        <f t="shared" si="72"/>
        <v>8</v>
      </c>
      <c r="AQ362" s="14">
        <v>718</v>
      </c>
    </row>
    <row r="363" spans="1:43" ht="12" customHeight="1" x14ac:dyDescent="0.25">
      <c r="A363" s="14" t="s">
        <v>143</v>
      </c>
      <c r="B363" s="14">
        <v>600</v>
      </c>
      <c r="C363" s="14" t="s">
        <v>199</v>
      </c>
      <c r="D363" s="14" t="s">
        <v>53</v>
      </c>
      <c r="E363" s="14" t="s">
        <v>52</v>
      </c>
      <c r="F363" s="58">
        <v>48.479585388399997</v>
      </c>
      <c r="G363" s="13">
        <v>4.7272435018100003</v>
      </c>
      <c r="H363" s="13">
        <v>28.7490348816</v>
      </c>
      <c r="I363" s="58">
        <v>249.70562744099999</v>
      </c>
      <c r="J363" s="2"/>
      <c r="K363" s="7" t="s">
        <v>199</v>
      </c>
      <c r="L363" s="7" t="str">
        <f t="shared" si="63"/>
        <v>N</v>
      </c>
      <c r="M363" s="7" t="s">
        <v>216</v>
      </c>
      <c r="N363" s="7">
        <f t="shared" si="66"/>
        <v>4.7272435018100003</v>
      </c>
      <c r="O363" s="15">
        <f t="shared" si="67"/>
        <v>48.479585388399997</v>
      </c>
      <c r="P363" s="7">
        <f t="shared" si="64"/>
        <v>3.7</v>
      </c>
      <c r="Q363" s="7">
        <v>50</v>
      </c>
      <c r="R363" s="7">
        <f t="shared" si="68"/>
        <v>7.4</v>
      </c>
      <c r="S363" s="63">
        <f t="shared" si="69"/>
        <v>28.7490348816</v>
      </c>
      <c r="T363" s="7">
        <f t="shared" si="70"/>
        <v>242.30562744099998</v>
      </c>
      <c r="U363" s="7">
        <f t="shared" si="71"/>
        <v>20</v>
      </c>
      <c r="V363" s="18" t="str">
        <f t="shared" si="65"/>
        <v>15N65.2A-600</v>
      </c>
      <c r="W363" s="4"/>
      <c r="X363" s="8">
        <v>12</v>
      </c>
      <c r="Y363" s="9" t="s">
        <v>271</v>
      </c>
      <c r="Z363" s="9" t="s">
        <v>272</v>
      </c>
      <c r="AA363" s="10">
        <v>4.7272435020000003</v>
      </c>
      <c r="AB363" s="10">
        <v>48.48</v>
      </c>
      <c r="AC363" s="10">
        <v>3.7</v>
      </c>
      <c r="AD363" s="10">
        <v>50</v>
      </c>
      <c r="AE363" s="10">
        <v>7.4</v>
      </c>
      <c r="AF363" s="10">
        <v>28.7</v>
      </c>
      <c r="AG363" s="10">
        <v>242.30562739999999</v>
      </c>
      <c r="AH363" s="10">
        <v>20</v>
      </c>
      <c r="AI363" s="10">
        <v>1</v>
      </c>
      <c r="AJ363" s="10">
        <v>0</v>
      </c>
      <c r="AK363" s="10">
        <v>84</v>
      </c>
      <c r="AL363" s="10">
        <v>10</v>
      </c>
      <c r="AM363" s="11" t="s">
        <v>344</v>
      </c>
      <c r="AN363" s="21">
        <f t="shared" si="73"/>
        <v>84</v>
      </c>
      <c r="AO363" s="21">
        <f t="shared" si="72"/>
        <v>10</v>
      </c>
      <c r="AQ363" s="14">
        <v>719</v>
      </c>
    </row>
    <row r="364" spans="1:43" ht="12" customHeight="1" x14ac:dyDescent="0.25">
      <c r="A364" s="14" t="s">
        <v>144</v>
      </c>
      <c r="B364" s="14">
        <v>601</v>
      </c>
      <c r="C364" s="14" t="s">
        <v>199</v>
      </c>
      <c r="D364" s="14" t="s">
        <v>53</v>
      </c>
      <c r="E364" s="14" t="s">
        <v>52</v>
      </c>
      <c r="F364" s="58">
        <v>129.498457925</v>
      </c>
      <c r="G364" s="13">
        <v>4.6894411001899998</v>
      </c>
      <c r="H364" s="13">
        <v>13.6667881012</v>
      </c>
      <c r="I364" s="58">
        <v>116.56854248</v>
      </c>
      <c r="J364" s="2"/>
      <c r="K364" s="7" t="s">
        <v>199</v>
      </c>
      <c r="L364" s="7" t="str">
        <f t="shared" si="63"/>
        <v>N</v>
      </c>
      <c r="M364" s="7" t="s">
        <v>216</v>
      </c>
      <c r="N364" s="7">
        <f t="shared" si="66"/>
        <v>4.6894411001899998</v>
      </c>
      <c r="O364" s="15">
        <f t="shared" si="67"/>
        <v>129.498457925</v>
      </c>
      <c r="P364" s="7">
        <f t="shared" si="64"/>
        <v>3.7</v>
      </c>
      <c r="Q364" s="7">
        <v>50</v>
      </c>
      <c r="R364" s="7">
        <f t="shared" si="68"/>
        <v>7.4</v>
      </c>
      <c r="S364" s="63">
        <f t="shared" si="69"/>
        <v>13.6667881012</v>
      </c>
      <c r="T364" s="7">
        <f t="shared" si="70"/>
        <v>109.16854248</v>
      </c>
      <c r="U364" s="7">
        <f t="shared" si="71"/>
        <v>20</v>
      </c>
      <c r="V364" s="18" t="str">
        <f t="shared" si="65"/>
        <v>15N65.3-601</v>
      </c>
      <c r="W364" s="4"/>
      <c r="X364" s="8">
        <v>13</v>
      </c>
      <c r="Y364" s="9" t="s">
        <v>271</v>
      </c>
      <c r="Z364" s="9" t="s">
        <v>272</v>
      </c>
      <c r="AA364" s="10">
        <v>4.6894410999999998</v>
      </c>
      <c r="AB364" s="10">
        <v>129.49799999999999</v>
      </c>
      <c r="AC364" s="10">
        <v>3.7</v>
      </c>
      <c r="AD364" s="10">
        <v>50</v>
      </c>
      <c r="AE364" s="10">
        <v>7.4</v>
      </c>
      <c r="AF364" s="10">
        <v>13.7</v>
      </c>
      <c r="AG364" s="10">
        <v>109.1685425</v>
      </c>
      <c r="AH364" s="10">
        <v>20</v>
      </c>
      <c r="AI364" s="10">
        <v>1</v>
      </c>
      <c r="AJ364" s="10">
        <v>1</v>
      </c>
      <c r="AK364" s="10">
        <v>712</v>
      </c>
      <c r="AL364" s="10">
        <v>18</v>
      </c>
      <c r="AM364" s="11" t="s">
        <v>345</v>
      </c>
      <c r="AN364" s="21">
        <f t="shared" si="73"/>
        <v>712</v>
      </c>
      <c r="AO364" s="21">
        <f t="shared" si="72"/>
        <v>18</v>
      </c>
      <c r="AQ364" s="14">
        <v>1308</v>
      </c>
    </row>
    <row r="365" spans="1:43" ht="12" customHeight="1" x14ac:dyDescent="0.25">
      <c r="A365" s="14" t="s">
        <v>144</v>
      </c>
      <c r="B365" s="14">
        <v>601</v>
      </c>
      <c r="C365" s="14" t="s">
        <v>199</v>
      </c>
      <c r="D365" s="14" t="s">
        <v>53</v>
      </c>
      <c r="E365" s="14" t="s">
        <v>52</v>
      </c>
      <c r="F365" s="58">
        <v>52.999204949300001</v>
      </c>
      <c r="G365" s="13">
        <v>6.4546221840799998</v>
      </c>
      <c r="H365" s="13">
        <v>16.7723178864</v>
      </c>
      <c r="I365" s="58">
        <v>14.142135620099999</v>
      </c>
      <c r="J365" s="2"/>
      <c r="K365" s="7" t="s">
        <v>199</v>
      </c>
      <c r="L365" s="7" t="str">
        <f t="shared" si="63"/>
        <v>N</v>
      </c>
      <c r="M365" s="7" t="s">
        <v>216</v>
      </c>
      <c r="N365" s="7">
        <f t="shared" si="66"/>
        <v>6.4546221840799998</v>
      </c>
      <c r="O365" s="15">
        <f t="shared" si="67"/>
        <v>52.999204949300001</v>
      </c>
      <c r="P365" s="7">
        <f t="shared" si="64"/>
        <v>3.7</v>
      </c>
      <c r="Q365" s="7">
        <v>50</v>
      </c>
      <c r="R365" s="7">
        <f t="shared" si="68"/>
        <v>7.4</v>
      </c>
      <c r="S365" s="63">
        <f t="shared" si="69"/>
        <v>16.7723178864</v>
      </c>
      <c r="T365" s="7">
        <f t="shared" si="70"/>
        <v>6.7421356200999991</v>
      </c>
      <c r="U365" s="7">
        <f t="shared" si="71"/>
        <v>20</v>
      </c>
      <c r="V365" s="18" t="str">
        <f t="shared" si="65"/>
        <v>15N65.3-601</v>
      </c>
      <c r="W365" s="4"/>
      <c r="X365" s="8">
        <v>14</v>
      </c>
      <c r="Y365" s="9" t="s">
        <v>271</v>
      </c>
      <c r="Z365" s="9" t="s">
        <v>272</v>
      </c>
      <c r="AA365" s="10">
        <v>6.4546221839999998</v>
      </c>
      <c r="AB365" s="10">
        <v>52.999000000000002</v>
      </c>
      <c r="AC365" s="10">
        <v>3.7</v>
      </c>
      <c r="AD365" s="10">
        <v>50</v>
      </c>
      <c r="AE365" s="10">
        <v>7.4</v>
      </c>
      <c r="AF365" s="10">
        <v>16.8</v>
      </c>
      <c r="AG365" s="10">
        <v>6.74213562</v>
      </c>
      <c r="AH365" s="10">
        <v>20</v>
      </c>
      <c r="AI365" s="10">
        <v>12</v>
      </c>
      <c r="AJ365" s="10">
        <v>20</v>
      </c>
      <c r="AK365" s="10">
        <v>170</v>
      </c>
      <c r="AL365" s="10">
        <v>121</v>
      </c>
      <c r="AM365" s="11" t="s">
        <v>345</v>
      </c>
      <c r="AN365" s="21">
        <f t="shared" si="73"/>
        <v>170</v>
      </c>
      <c r="AO365" s="21">
        <f t="shared" si="72"/>
        <v>121</v>
      </c>
      <c r="AQ365" s="14">
        <v>1307</v>
      </c>
    </row>
    <row r="366" spans="1:43" ht="12" customHeight="1" x14ac:dyDescent="0.25">
      <c r="A366" s="14" t="s">
        <v>144</v>
      </c>
      <c r="B366" s="14">
        <v>601</v>
      </c>
      <c r="C366" s="14" t="s">
        <v>199</v>
      </c>
      <c r="D366" s="14" t="s">
        <v>53</v>
      </c>
      <c r="E366" s="14" t="s">
        <v>52</v>
      </c>
      <c r="F366" s="58">
        <v>115.947658733</v>
      </c>
      <c r="G366" s="13">
        <v>3.8135767278800001</v>
      </c>
      <c r="H366" s="13">
        <v>16.7723178864</v>
      </c>
      <c r="I366" s="58">
        <v>14.142135620099999</v>
      </c>
      <c r="J366" s="2"/>
      <c r="K366" s="7" t="s">
        <v>199</v>
      </c>
      <c r="L366" s="7" t="str">
        <f t="shared" si="63"/>
        <v>N</v>
      </c>
      <c r="M366" s="7" t="s">
        <v>216</v>
      </c>
      <c r="N366" s="7">
        <f t="shared" si="66"/>
        <v>3.8135767278800001</v>
      </c>
      <c r="O366" s="15">
        <f t="shared" si="67"/>
        <v>115.947658733</v>
      </c>
      <c r="P366" s="7">
        <f t="shared" si="64"/>
        <v>3.7</v>
      </c>
      <c r="Q366" s="7">
        <v>50</v>
      </c>
      <c r="R366" s="7">
        <f t="shared" si="68"/>
        <v>7.4</v>
      </c>
      <c r="S366" s="63">
        <f t="shared" si="69"/>
        <v>16.7723178864</v>
      </c>
      <c r="T366" s="7">
        <f t="shared" si="70"/>
        <v>6.7421356200999991</v>
      </c>
      <c r="U366" s="7">
        <f t="shared" si="71"/>
        <v>20</v>
      </c>
      <c r="V366" s="18" t="str">
        <f t="shared" si="65"/>
        <v>15N65.3-601</v>
      </c>
      <c r="W366" s="4"/>
      <c r="X366" s="8">
        <v>15</v>
      </c>
      <c r="Y366" s="9" t="s">
        <v>271</v>
      </c>
      <c r="Z366" s="9" t="s">
        <v>272</v>
      </c>
      <c r="AA366" s="10">
        <v>3.8135767280000001</v>
      </c>
      <c r="AB366" s="10">
        <v>115.94799999999999</v>
      </c>
      <c r="AC366" s="10">
        <v>3.7</v>
      </c>
      <c r="AD366" s="10">
        <v>50</v>
      </c>
      <c r="AE366" s="10">
        <v>7.4</v>
      </c>
      <c r="AF366" s="10">
        <v>16.8</v>
      </c>
      <c r="AG366" s="10">
        <v>6.74213562</v>
      </c>
      <c r="AH366" s="10">
        <v>20</v>
      </c>
      <c r="AI366" s="10">
        <v>15</v>
      </c>
      <c r="AJ366" s="10">
        <v>38</v>
      </c>
      <c r="AK366" s="10">
        <v>412</v>
      </c>
      <c r="AL366" s="10">
        <v>396</v>
      </c>
      <c r="AM366" s="11" t="s">
        <v>345</v>
      </c>
      <c r="AN366" s="21">
        <f t="shared" si="73"/>
        <v>412</v>
      </c>
      <c r="AO366" s="21">
        <f t="shared" si="72"/>
        <v>396</v>
      </c>
      <c r="AQ366" s="14">
        <v>1310</v>
      </c>
    </row>
    <row r="367" spans="1:43" ht="12" customHeight="1" x14ac:dyDescent="0.25">
      <c r="A367" s="14" t="s">
        <v>144</v>
      </c>
      <c r="B367" s="14">
        <v>601</v>
      </c>
      <c r="C367" s="14" t="s">
        <v>199</v>
      </c>
      <c r="D367" s="14" t="s">
        <v>53</v>
      </c>
      <c r="E367" s="14" t="s">
        <v>52</v>
      </c>
      <c r="F367" s="58">
        <v>31.140630610399999</v>
      </c>
      <c r="G367" s="13">
        <v>7.6800036258800004</v>
      </c>
      <c r="H367" s="13">
        <v>14.3443546295</v>
      </c>
      <c r="I367" s="58">
        <v>54.142135620099999</v>
      </c>
      <c r="J367" s="2"/>
      <c r="K367" s="7" t="s">
        <v>199</v>
      </c>
      <c r="L367" s="7" t="str">
        <f t="shared" si="63"/>
        <v>N</v>
      </c>
      <c r="M367" s="7" t="s">
        <v>216</v>
      </c>
      <c r="N367" s="7">
        <f t="shared" si="66"/>
        <v>7.6800036258800004</v>
      </c>
      <c r="O367" s="15">
        <f t="shared" si="67"/>
        <v>31.140630610399999</v>
      </c>
      <c r="P367" s="7">
        <f t="shared" si="64"/>
        <v>3.7</v>
      </c>
      <c r="Q367" s="7">
        <v>50</v>
      </c>
      <c r="R367" s="7">
        <f t="shared" si="68"/>
        <v>7.4</v>
      </c>
      <c r="S367" s="63">
        <f t="shared" si="69"/>
        <v>14.3443546295</v>
      </c>
      <c r="T367" s="7">
        <f t="shared" si="70"/>
        <v>46.742135620100001</v>
      </c>
      <c r="U367" s="7">
        <f t="shared" si="71"/>
        <v>20</v>
      </c>
      <c r="V367" s="18" t="str">
        <f t="shared" si="65"/>
        <v>15N65.3-601</v>
      </c>
      <c r="W367" s="4"/>
      <c r="X367" s="8">
        <v>16</v>
      </c>
      <c r="Y367" s="9" t="s">
        <v>271</v>
      </c>
      <c r="Z367" s="9" t="s">
        <v>272</v>
      </c>
      <c r="AA367" s="10">
        <v>7.6800036260000004</v>
      </c>
      <c r="AB367" s="10">
        <v>31.140999999999998</v>
      </c>
      <c r="AC367" s="10">
        <v>3.7</v>
      </c>
      <c r="AD367" s="10">
        <v>50</v>
      </c>
      <c r="AE367" s="10">
        <v>7.4</v>
      </c>
      <c r="AF367" s="10">
        <v>14.3</v>
      </c>
      <c r="AG367" s="10">
        <v>46.742135619999999</v>
      </c>
      <c r="AH367" s="10">
        <v>20</v>
      </c>
      <c r="AI367" s="10">
        <v>1</v>
      </c>
      <c r="AJ367" s="10">
        <v>0</v>
      </c>
      <c r="AK367" s="10">
        <v>76</v>
      </c>
      <c r="AL367" s="10">
        <v>3</v>
      </c>
      <c r="AM367" s="11" t="s">
        <v>345</v>
      </c>
      <c r="AN367" s="21">
        <f t="shared" si="73"/>
        <v>76</v>
      </c>
      <c r="AO367" s="21">
        <f t="shared" si="72"/>
        <v>3</v>
      </c>
      <c r="AQ367" s="14">
        <v>1309</v>
      </c>
    </row>
    <row r="368" spans="1:43" ht="12" customHeight="1" x14ac:dyDescent="0.25">
      <c r="A368" s="14" t="s">
        <v>64</v>
      </c>
      <c r="B368" s="14">
        <v>39</v>
      </c>
      <c r="C368" s="14" t="s">
        <v>199</v>
      </c>
      <c r="D368" s="14" t="s">
        <v>51</v>
      </c>
      <c r="E368" s="14" t="s">
        <v>52</v>
      </c>
      <c r="F368" s="58">
        <v>87.498112410000005</v>
      </c>
      <c r="G368" s="13">
        <v>0.11635295573</v>
      </c>
      <c r="H368" s="13">
        <v>8.4928855896000002</v>
      </c>
      <c r="I368" s="58">
        <v>10</v>
      </c>
      <c r="J368" s="2"/>
      <c r="K368" s="7" t="s">
        <v>199</v>
      </c>
      <c r="L368" s="7" t="str">
        <f t="shared" si="63"/>
        <v>N</v>
      </c>
      <c r="M368" s="7" t="s">
        <v>216</v>
      </c>
      <c r="N368" s="7">
        <f t="shared" si="66"/>
        <v>0.3</v>
      </c>
      <c r="O368" s="15">
        <f t="shared" si="67"/>
        <v>87.498112410000005</v>
      </c>
      <c r="P368" s="7">
        <f t="shared" si="64"/>
        <v>3.7</v>
      </c>
      <c r="Q368" s="7">
        <v>50</v>
      </c>
      <c r="R368" s="7">
        <f t="shared" si="68"/>
        <v>7.4</v>
      </c>
      <c r="S368" s="63">
        <f t="shared" si="69"/>
        <v>8.4928855896000002</v>
      </c>
      <c r="T368" s="7">
        <f t="shared" si="70"/>
        <v>2.5999999999999996</v>
      </c>
      <c r="U368" s="7">
        <f t="shared" si="71"/>
        <v>20</v>
      </c>
      <c r="V368" s="18" t="str">
        <f t="shared" si="65"/>
        <v>16N48-39</v>
      </c>
      <c r="W368" s="4"/>
      <c r="X368" s="8">
        <v>17</v>
      </c>
      <c r="Y368" s="9" t="s">
        <v>271</v>
      </c>
      <c r="Z368" s="9" t="s">
        <v>272</v>
      </c>
      <c r="AA368" s="10">
        <v>0.3</v>
      </c>
      <c r="AB368" s="10">
        <v>87.498000000000005</v>
      </c>
      <c r="AC368" s="10">
        <v>3.7</v>
      </c>
      <c r="AD368" s="10">
        <v>50</v>
      </c>
      <c r="AE368" s="10">
        <v>7.4</v>
      </c>
      <c r="AF368" s="10">
        <v>8.5</v>
      </c>
      <c r="AG368" s="10">
        <v>2.6</v>
      </c>
      <c r="AH368" s="10">
        <v>20</v>
      </c>
      <c r="AI368" s="10">
        <v>17</v>
      </c>
      <c r="AJ368" s="10">
        <v>43</v>
      </c>
      <c r="AK368" s="10">
        <v>24</v>
      </c>
      <c r="AL368" s="10">
        <v>25</v>
      </c>
      <c r="AM368" s="11" t="s">
        <v>346</v>
      </c>
      <c r="AN368" s="21">
        <f t="shared" si="73"/>
        <v>24</v>
      </c>
      <c r="AO368" s="21">
        <f t="shared" si="72"/>
        <v>25</v>
      </c>
      <c r="AQ368" s="14">
        <v>1020</v>
      </c>
    </row>
    <row r="369" spans="1:43" ht="12" customHeight="1" x14ac:dyDescent="0.25">
      <c r="A369" s="14" t="s">
        <v>64</v>
      </c>
      <c r="B369" s="14">
        <v>39</v>
      </c>
      <c r="C369" s="14" t="s">
        <v>199</v>
      </c>
      <c r="D369" s="14" t="s">
        <v>51</v>
      </c>
      <c r="E369" s="14" t="s">
        <v>52</v>
      </c>
      <c r="F369" s="58">
        <v>16.794667969900001</v>
      </c>
      <c r="G369" s="13">
        <v>4.9542075795100002</v>
      </c>
      <c r="H369" s="13">
        <v>9.5413808822600004</v>
      </c>
      <c r="I369" s="58">
        <v>10</v>
      </c>
      <c r="J369" s="2"/>
      <c r="K369" s="7" t="s">
        <v>199</v>
      </c>
      <c r="L369" s="7" t="str">
        <f t="shared" si="63"/>
        <v>N</v>
      </c>
      <c r="M369" s="7" t="s">
        <v>216</v>
      </c>
      <c r="N369" s="7">
        <f t="shared" si="66"/>
        <v>4.9542075795100002</v>
      </c>
      <c r="O369" s="15">
        <f t="shared" si="67"/>
        <v>16.794667969900001</v>
      </c>
      <c r="P369" s="7">
        <f t="shared" si="64"/>
        <v>3.7</v>
      </c>
      <c r="Q369" s="7">
        <v>50</v>
      </c>
      <c r="R369" s="7">
        <f t="shared" si="68"/>
        <v>7.4</v>
      </c>
      <c r="S369" s="63">
        <f t="shared" si="69"/>
        <v>9.5413808822600004</v>
      </c>
      <c r="T369" s="7">
        <f t="shared" si="70"/>
        <v>2.5999999999999996</v>
      </c>
      <c r="U369" s="7">
        <f t="shared" si="71"/>
        <v>20</v>
      </c>
      <c r="V369" s="18" t="str">
        <f t="shared" si="65"/>
        <v>16N48-39</v>
      </c>
      <c r="W369" s="4"/>
      <c r="X369" s="8">
        <v>18</v>
      </c>
      <c r="Y369" s="9" t="s">
        <v>271</v>
      </c>
      <c r="Z369" s="9" t="s">
        <v>272</v>
      </c>
      <c r="AA369" s="10">
        <v>4.9542075800000003</v>
      </c>
      <c r="AB369" s="10">
        <v>16.795000000000002</v>
      </c>
      <c r="AC369" s="10">
        <v>3.7</v>
      </c>
      <c r="AD369" s="10">
        <v>50</v>
      </c>
      <c r="AE369" s="10">
        <v>7.4</v>
      </c>
      <c r="AF369" s="10">
        <v>9.5</v>
      </c>
      <c r="AG369" s="10">
        <v>2.6</v>
      </c>
      <c r="AH369" s="10">
        <v>20</v>
      </c>
      <c r="AI369" s="10">
        <v>9</v>
      </c>
      <c r="AJ369" s="10">
        <v>11</v>
      </c>
      <c r="AK369" s="10">
        <v>13</v>
      </c>
      <c r="AL369" s="10">
        <v>12</v>
      </c>
      <c r="AM369" s="11" t="s">
        <v>346</v>
      </c>
      <c r="AN369" s="21">
        <f t="shared" si="73"/>
        <v>13</v>
      </c>
      <c r="AO369" s="21">
        <f t="shared" si="72"/>
        <v>12</v>
      </c>
      <c r="AQ369" s="14">
        <v>1026</v>
      </c>
    </row>
    <row r="370" spans="1:43" ht="12" customHeight="1" x14ac:dyDescent="0.25">
      <c r="A370" s="14" t="s">
        <v>64</v>
      </c>
      <c r="B370" s="14">
        <v>39</v>
      </c>
      <c r="C370" s="14" t="s">
        <v>199</v>
      </c>
      <c r="D370" s="14" t="s">
        <v>51</v>
      </c>
      <c r="E370" s="14" t="s">
        <v>52</v>
      </c>
      <c r="F370" s="58">
        <v>73.004055180099996</v>
      </c>
      <c r="G370" s="13">
        <v>1.4420217855399999</v>
      </c>
      <c r="H370" s="13">
        <v>7.11541223526</v>
      </c>
      <c r="I370" s="58">
        <v>0</v>
      </c>
      <c r="J370" s="2"/>
      <c r="K370" s="7" t="s">
        <v>199</v>
      </c>
      <c r="L370" s="7" t="str">
        <f t="shared" si="63"/>
        <v>N</v>
      </c>
      <c r="M370" s="7" t="s">
        <v>216</v>
      </c>
      <c r="N370" s="7">
        <f t="shared" si="66"/>
        <v>1.4420217855399999</v>
      </c>
      <c r="O370" s="15">
        <f t="shared" si="67"/>
        <v>73.004055180099996</v>
      </c>
      <c r="P370" s="7">
        <f t="shared" si="64"/>
        <v>3.7</v>
      </c>
      <c r="Q370" s="7">
        <v>50</v>
      </c>
      <c r="R370" s="7">
        <f t="shared" si="68"/>
        <v>0.3</v>
      </c>
      <c r="S370" s="63">
        <f t="shared" si="69"/>
        <v>7.11541223526</v>
      </c>
      <c r="T370" s="7">
        <f t="shared" si="70"/>
        <v>0.3</v>
      </c>
      <c r="U370" s="7">
        <f t="shared" si="71"/>
        <v>20</v>
      </c>
      <c r="V370" s="18" t="str">
        <f t="shared" si="65"/>
        <v>16N48-39</v>
      </c>
      <c r="W370" s="4"/>
      <c r="X370" s="8">
        <v>19</v>
      </c>
      <c r="Y370" s="9" t="s">
        <v>271</v>
      </c>
      <c r="Z370" s="9" t="s">
        <v>272</v>
      </c>
      <c r="AA370" s="10">
        <v>1.442021786</v>
      </c>
      <c r="AB370" s="10">
        <v>73.004000000000005</v>
      </c>
      <c r="AC370" s="10">
        <v>3.7</v>
      </c>
      <c r="AD370" s="10">
        <v>50</v>
      </c>
      <c r="AE370" s="10">
        <v>0.3</v>
      </c>
      <c r="AF370" s="10">
        <v>7.1</v>
      </c>
      <c r="AG370" s="10">
        <v>0.3</v>
      </c>
      <c r="AH370" s="10">
        <v>20</v>
      </c>
      <c r="AI370" s="10">
        <v>26</v>
      </c>
      <c r="AJ370" s="10">
        <v>83</v>
      </c>
      <c r="AK370" s="10">
        <v>23</v>
      </c>
      <c r="AL370" s="10">
        <v>24</v>
      </c>
      <c r="AM370" s="11" t="s">
        <v>346</v>
      </c>
      <c r="AN370" s="21">
        <f t="shared" si="73"/>
        <v>23</v>
      </c>
      <c r="AO370" s="21">
        <f t="shared" si="72"/>
        <v>24</v>
      </c>
      <c r="AQ370" s="14">
        <v>1021</v>
      </c>
    </row>
    <row r="371" spans="1:43" ht="12" customHeight="1" x14ac:dyDescent="0.25">
      <c r="A371" s="14" t="s">
        <v>64</v>
      </c>
      <c r="B371" s="14">
        <v>39</v>
      </c>
      <c r="C371" s="14" t="s">
        <v>199</v>
      </c>
      <c r="D371" s="14" t="s">
        <v>51</v>
      </c>
      <c r="E371" s="14" t="s">
        <v>52</v>
      </c>
      <c r="F371" s="58">
        <v>66.2189731008</v>
      </c>
      <c r="G371" s="13">
        <v>3.6665904141099999</v>
      </c>
      <c r="H371" s="13">
        <v>9.8398923873899999</v>
      </c>
      <c r="I371" s="58">
        <v>0</v>
      </c>
      <c r="J371" s="2"/>
      <c r="K371" s="7" t="s">
        <v>199</v>
      </c>
      <c r="L371" s="7" t="str">
        <f t="shared" si="63"/>
        <v>N</v>
      </c>
      <c r="M371" s="7" t="s">
        <v>216</v>
      </c>
      <c r="N371" s="7">
        <f t="shared" si="66"/>
        <v>3.6665904141099999</v>
      </c>
      <c r="O371" s="15">
        <f t="shared" si="67"/>
        <v>66.2189731008</v>
      </c>
      <c r="P371" s="7">
        <f t="shared" si="64"/>
        <v>3.7</v>
      </c>
      <c r="Q371" s="7">
        <v>50</v>
      </c>
      <c r="R371" s="7">
        <f t="shared" si="68"/>
        <v>0.3</v>
      </c>
      <c r="S371" s="63">
        <f t="shared" si="69"/>
        <v>9.8398923873899999</v>
      </c>
      <c r="T371" s="7">
        <f t="shared" si="70"/>
        <v>0.3</v>
      </c>
      <c r="U371" s="7">
        <f t="shared" si="71"/>
        <v>20</v>
      </c>
      <c r="V371" s="18" t="str">
        <f t="shared" si="65"/>
        <v>16N48-39</v>
      </c>
      <c r="W371" s="4"/>
      <c r="X371" s="8">
        <v>20</v>
      </c>
      <c r="Y371" s="9" t="s">
        <v>271</v>
      </c>
      <c r="Z371" s="9" t="s">
        <v>272</v>
      </c>
      <c r="AA371" s="10">
        <v>3.6665904139999999</v>
      </c>
      <c r="AB371" s="10">
        <v>66.218999999999994</v>
      </c>
      <c r="AC371" s="10">
        <v>3.7</v>
      </c>
      <c r="AD371" s="10">
        <v>50</v>
      </c>
      <c r="AE371" s="10">
        <v>0.3</v>
      </c>
      <c r="AF371" s="10">
        <v>9.8000000000000007</v>
      </c>
      <c r="AG371" s="10">
        <v>0.3</v>
      </c>
      <c r="AH371" s="10">
        <v>20</v>
      </c>
      <c r="AI371" s="10">
        <v>27</v>
      </c>
      <c r="AJ371" s="10">
        <v>82</v>
      </c>
      <c r="AK371" s="10">
        <v>101</v>
      </c>
      <c r="AL371" s="10">
        <v>100</v>
      </c>
      <c r="AM371" s="11" t="s">
        <v>346</v>
      </c>
      <c r="AN371" s="21">
        <f t="shared" si="73"/>
        <v>101</v>
      </c>
      <c r="AO371" s="21">
        <f t="shared" si="72"/>
        <v>100</v>
      </c>
      <c r="AQ371" s="14">
        <v>1019</v>
      </c>
    </row>
    <row r="372" spans="1:43" ht="12" customHeight="1" x14ac:dyDescent="0.25">
      <c r="A372" s="14" t="s">
        <v>64</v>
      </c>
      <c r="B372" s="14">
        <v>39</v>
      </c>
      <c r="C372" s="14" t="s">
        <v>199</v>
      </c>
      <c r="D372" s="14" t="s">
        <v>51</v>
      </c>
      <c r="E372" s="14" t="s">
        <v>52</v>
      </c>
      <c r="F372" s="58">
        <v>103.719870571</v>
      </c>
      <c r="G372" s="13">
        <v>3.6967154883800002</v>
      </c>
      <c r="H372" s="13">
        <v>7.11541223526</v>
      </c>
      <c r="I372" s="58">
        <v>0</v>
      </c>
      <c r="J372" s="2"/>
      <c r="K372" s="7" t="s">
        <v>199</v>
      </c>
      <c r="L372" s="7" t="str">
        <f t="shared" si="63"/>
        <v>N</v>
      </c>
      <c r="M372" s="7" t="s">
        <v>216</v>
      </c>
      <c r="N372" s="7">
        <f t="shared" si="66"/>
        <v>3.6967154883800002</v>
      </c>
      <c r="O372" s="15">
        <f t="shared" si="67"/>
        <v>103.719870571</v>
      </c>
      <c r="P372" s="7">
        <f t="shared" si="64"/>
        <v>3.7</v>
      </c>
      <c r="Q372" s="7">
        <v>50</v>
      </c>
      <c r="R372" s="7">
        <f t="shared" si="68"/>
        <v>0.3</v>
      </c>
      <c r="S372" s="63">
        <f t="shared" si="69"/>
        <v>7.11541223526</v>
      </c>
      <c r="T372" s="7">
        <f t="shared" si="70"/>
        <v>0.3</v>
      </c>
      <c r="U372" s="7">
        <f t="shared" si="71"/>
        <v>20</v>
      </c>
      <c r="V372" s="18" t="str">
        <f t="shared" si="65"/>
        <v>16N48-39</v>
      </c>
      <c r="W372" s="4"/>
      <c r="X372" s="8">
        <v>21</v>
      </c>
      <c r="Y372" s="9" t="s">
        <v>271</v>
      </c>
      <c r="Z372" s="9" t="s">
        <v>272</v>
      </c>
      <c r="AA372" s="10">
        <v>3.6967154880000002</v>
      </c>
      <c r="AB372" s="10">
        <v>103.72</v>
      </c>
      <c r="AC372" s="10">
        <v>3.7</v>
      </c>
      <c r="AD372" s="10">
        <v>50</v>
      </c>
      <c r="AE372" s="10">
        <v>0.3</v>
      </c>
      <c r="AF372" s="10">
        <v>7.1</v>
      </c>
      <c r="AG372" s="10">
        <v>0.3</v>
      </c>
      <c r="AH372" s="10">
        <v>20</v>
      </c>
      <c r="AI372" s="10">
        <v>27</v>
      </c>
      <c r="AJ372" s="10">
        <v>87</v>
      </c>
      <c r="AK372" s="10">
        <v>275</v>
      </c>
      <c r="AL372" s="10">
        <v>271</v>
      </c>
      <c r="AM372" s="11" t="s">
        <v>346</v>
      </c>
      <c r="AN372" s="21">
        <f t="shared" si="73"/>
        <v>275</v>
      </c>
      <c r="AO372" s="21">
        <f t="shared" si="72"/>
        <v>271</v>
      </c>
      <c r="AQ372" s="14">
        <v>1025</v>
      </c>
    </row>
    <row r="373" spans="1:43" ht="12" customHeight="1" x14ac:dyDescent="0.25">
      <c r="A373" s="14" t="s">
        <v>148</v>
      </c>
      <c r="B373" s="14">
        <v>607</v>
      </c>
      <c r="C373" s="14" t="s">
        <v>199</v>
      </c>
      <c r="D373" s="14" t="s">
        <v>53</v>
      </c>
      <c r="E373" s="14" t="s">
        <v>52</v>
      </c>
      <c r="F373" s="58">
        <v>41.152912021200002</v>
      </c>
      <c r="G373" s="13">
        <v>4.4264062564</v>
      </c>
      <c r="H373" s="13">
        <v>8.9861211776700003</v>
      </c>
      <c r="I373" s="58">
        <v>0</v>
      </c>
      <c r="J373" s="2"/>
      <c r="K373" s="7" t="s">
        <v>199</v>
      </c>
      <c r="L373" s="7" t="str">
        <f t="shared" si="63"/>
        <v>N</v>
      </c>
      <c r="M373" s="7" t="s">
        <v>216</v>
      </c>
      <c r="N373" s="7">
        <f t="shared" si="66"/>
        <v>4.4264062564</v>
      </c>
      <c r="O373" s="15">
        <f t="shared" si="67"/>
        <v>41.152912021200002</v>
      </c>
      <c r="P373" s="7">
        <f t="shared" si="64"/>
        <v>3.7</v>
      </c>
      <c r="Q373" s="7">
        <v>50</v>
      </c>
      <c r="R373" s="7">
        <f t="shared" si="68"/>
        <v>0.3</v>
      </c>
      <c r="S373" s="63">
        <f t="shared" si="69"/>
        <v>8.9861211776700003</v>
      </c>
      <c r="T373" s="7">
        <f t="shared" si="70"/>
        <v>0.3</v>
      </c>
      <c r="U373" s="7">
        <f t="shared" si="71"/>
        <v>20</v>
      </c>
      <c r="V373" s="18" t="str">
        <f t="shared" si="65"/>
        <v>16N48.3-607</v>
      </c>
      <c r="W373" s="4"/>
      <c r="X373" s="8">
        <v>22</v>
      </c>
      <c r="Y373" s="9" t="s">
        <v>271</v>
      </c>
      <c r="Z373" s="9" t="s">
        <v>272</v>
      </c>
      <c r="AA373" s="10">
        <v>4.4264062559999999</v>
      </c>
      <c r="AB373" s="10">
        <v>41.152999999999999</v>
      </c>
      <c r="AC373" s="10">
        <v>3.7</v>
      </c>
      <c r="AD373" s="10">
        <v>50</v>
      </c>
      <c r="AE373" s="10">
        <v>0.3</v>
      </c>
      <c r="AF373" s="10">
        <v>9</v>
      </c>
      <c r="AG373" s="10">
        <v>0.3</v>
      </c>
      <c r="AH373" s="10">
        <v>20</v>
      </c>
      <c r="AI373" s="10">
        <v>26</v>
      </c>
      <c r="AJ373" s="10">
        <v>76</v>
      </c>
      <c r="AK373" s="10">
        <v>39</v>
      </c>
      <c r="AL373" s="10">
        <v>38</v>
      </c>
      <c r="AM373" s="11" t="s">
        <v>347</v>
      </c>
      <c r="AN373" s="21">
        <f t="shared" si="73"/>
        <v>39</v>
      </c>
      <c r="AO373" s="21">
        <f t="shared" si="72"/>
        <v>38</v>
      </c>
      <c r="AQ373" s="14">
        <v>558</v>
      </c>
    </row>
    <row r="374" spans="1:43" ht="12" customHeight="1" x14ac:dyDescent="0.25">
      <c r="A374" s="14" t="s">
        <v>148</v>
      </c>
      <c r="B374" s="14">
        <v>607</v>
      </c>
      <c r="C374" s="14" t="s">
        <v>199</v>
      </c>
      <c r="D374" s="14" t="s">
        <v>53</v>
      </c>
      <c r="E374" s="14" t="s">
        <v>52</v>
      </c>
      <c r="F374" s="58">
        <v>73.536521357799998</v>
      </c>
      <c r="G374" s="13">
        <v>3.2127557659399999</v>
      </c>
      <c r="H374" s="13">
        <v>7.1221656799300002</v>
      </c>
      <c r="I374" s="58">
        <v>0</v>
      </c>
      <c r="J374" s="2"/>
      <c r="K374" s="7" t="s">
        <v>199</v>
      </c>
      <c r="L374" s="7" t="str">
        <f t="shared" si="63"/>
        <v>N</v>
      </c>
      <c r="M374" s="7" t="s">
        <v>216</v>
      </c>
      <c r="N374" s="7">
        <f t="shared" si="66"/>
        <v>3.2127557659399999</v>
      </c>
      <c r="O374" s="15">
        <f t="shared" si="67"/>
        <v>73.536521357799998</v>
      </c>
      <c r="P374" s="7">
        <f t="shared" si="64"/>
        <v>3.7</v>
      </c>
      <c r="Q374" s="7">
        <v>50</v>
      </c>
      <c r="R374" s="7">
        <f t="shared" si="68"/>
        <v>0.3</v>
      </c>
      <c r="S374" s="63">
        <f t="shared" si="69"/>
        <v>7.1221656799300002</v>
      </c>
      <c r="T374" s="7">
        <f t="shared" si="70"/>
        <v>0.3</v>
      </c>
      <c r="U374" s="7">
        <f t="shared" si="71"/>
        <v>20</v>
      </c>
      <c r="V374" s="18" t="str">
        <f t="shared" si="65"/>
        <v>16N48.3-607</v>
      </c>
      <c r="W374" s="4"/>
      <c r="X374" s="8">
        <v>23</v>
      </c>
      <c r="Y374" s="9" t="s">
        <v>271</v>
      </c>
      <c r="Z374" s="9" t="s">
        <v>272</v>
      </c>
      <c r="AA374" s="10">
        <v>3.2127557659999999</v>
      </c>
      <c r="AB374" s="10">
        <v>73.537000000000006</v>
      </c>
      <c r="AC374" s="10">
        <v>3.7</v>
      </c>
      <c r="AD374" s="10">
        <v>50</v>
      </c>
      <c r="AE374" s="10">
        <v>0.3</v>
      </c>
      <c r="AF374" s="10">
        <v>7.1</v>
      </c>
      <c r="AG374" s="10">
        <v>0.3</v>
      </c>
      <c r="AH374" s="10">
        <v>20</v>
      </c>
      <c r="AI374" s="10">
        <v>27</v>
      </c>
      <c r="AJ374" s="10">
        <v>83</v>
      </c>
      <c r="AK374" s="10">
        <v>70</v>
      </c>
      <c r="AL374" s="10">
        <v>69</v>
      </c>
      <c r="AM374" s="11" t="s">
        <v>347</v>
      </c>
      <c r="AN374" s="21">
        <f t="shared" si="73"/>
        <v>70</v>
      </c>
      <c r="AO374" s="21">
        <f t="shared" si="72"/>
        <v>69</v>
      </c>
      <c r="AQ374" s="14">
        <v>549</v>
      </c>
    </row>
    <row r="375" spans="1:43" ht="12" customHeight="1" x14ac:dyDescent="0.25">
      <c r="A375" s="14" t="s">
        <v>105</v>
      </c>
      <c r="B375" s="14">
        <v>276</v>
      </c>
      <c r="C375" s="14" t="s">
        <v>199</v>
      </c>
      <c r="D375" s="14" t="s">
        <v>53</v>
      </c>
      <c r="E375" s="14" t="s">
        <v>52</v>
      </c>
      <c r="F375" s="58">
        <v>74.644614258700003</v>
      </c>
      <c r="G375" s="13">
        <v>13.550209965500001</v>
      </c>
      <c r="H375" s="13">
        <v>18.204298019399999</v>
      </c>
      <c r="I375" s="58">
        <v>0</v>
      </c>
      <c r="J375" s="2"/>
      <c r="K375" s="7" t="s">
        <v>199</v>
      </c>
      <c r="L375" s="7" t="str">
        <f t="shared" si="63"/>
        <v>N</v>
      </c>
      <c r="M375" s="7" t="s">
        <v>216</v>
      </c>
      <c r="N375" s="7">
        <f t="shared" si="66"/>
        <v>13.550209965500001</v>
      </c>
      <c r="O375" s="15">
        <f t="shared" si="67"/>
        <v>74.644614258700003</v>
      </c>
      <c r="P375" s="7">
        <f t="shared" si="64"/>
        <v>3.7</v>
      </c>
      <c r="Q375" s="7">
        <v>50</v>
      </c>
      <c r="R375" s="7">
        <f t="shared" si="68"/>
        <v>0.3</v>
      </c>
      <c r="S375" s="63">
        <f t="shared" si="69"/>
        <v>18.204298019399999</v>
      </c>
      <c r="T375" s="7">
        <f t="shared" si="70"/>
        <v>0.3</v>
      </c>
      <c r="U375" s="7">
        <f t="shared" si="71"/>
        <v>20</v>
      </c>
      <c r="V375" s="18" t="str">
        <f t="shared" si="65"/>
        <v>16N48B-276</v>
      </c>
      <c r="W375" s="4"/>
      <c r="X375" s="8">
        <v>24</v>
      </c>
      <c r="Y375" s="9" t="s">
        <v>271</v>
      </c>
      <c r="Z375" s="9" t="s">
        <v>272</v>
      </c>
      <c r="AA375" s="10">
        <v>13.550209969999999</v>
      </c>
      <c r="AB375" s="10">
        <v>74.644999999999996</v>
      </c>
      <c r="AC375" s="10">
        <v>3.7</v>
      </c>
      <c r="AD375" s="10">
        <v>50</v>
      </c>
      <c r="AE375" s="10">
        <v>0.3</v>
      </c>
      <c r="AF375" s="10">
        <v>18.2</v>
      </c>
      <c r="AG375" s="10">
        <v>0.3</v>
      </c>
      <c r="AH375" s="10">
        <v>20</v>
      </c>
      <c r="AI375" s="10">
        <v>31</v>
      </c>
      <c r="AJ375" s="10">
        <v>85</v>
      </c>
      <c r="AK375" s="12">
        <v>1117</v>
      </c>
      <c r="AL375" s="12">
        <v>1026</v>
      </c>
      <c r="AM375" s="11" t="s">
        <v>348</v>
      </c>
      <c r="AN375" s="21">
        <f t="shared" si="73"/>
        <v>1117</v>
      </c>
      <c r="AO375" s="21">
        <f t="shared" si="72"/>
        <v>1026</v>
      </c>
      <c r="AQ375" s="14">
        <v>699</v>
      </c>
    </row>
    <row r="376" spans="1:43" ht="12" customHeight="1" x14ac:dyDescent="0.25">
      <c r="A376" s="14" t="s">
        <v>105</v>
      </c>
      <c r="B376" s="14">
        <v>276</v>
      </c>
      <c r="C376" s="14" t="s">
        <v>199</v>
      </c>
      <c r="D376" s="14" t="s">
        <v>53</v>
      </c>
      <c r="E376" s="14" t="s">
        <v>52</v>
      </c>
      <c r="F376" s="58">
        <v>83.406247922899993</v>
      </c>
      <c r="G376" s="13">
        <v>8.5167667853700006</v>
      </c>
      <c r="H376" s="13">
        <v>28.417169570900001</v>
      </c>
      <c r="I376" s="58">
        <v>174.85281372099999</v>
      </c>
      <c r="J376" s="2"/>
      <c r="K376" s="7" t="s">
        <v>199</v>
      </c>
      <c r="L376" s="7" t="str">
        <f t="shared" si="63"/>
        <v>N</v>
      </c>
      <c r="M376" s="7" t="s">
        <v>216</v>
      </c>
      <c r="N376" s="7">
        <f t="shared" si="66"/>
        <v>8.5167667853700006</v>
      </c>
      <c r="O376" s="15">
        <f t="shared" si="67"/>
        <v>83.406247922899993</v>
      </c>
      <c r="P376" s="7">
        <f t="shared" si="64"/>
        <v>3.7</v>
      </c>
      <c r="Q376" s="7">
        <v>50</v>
      </c>
      <c r="R376" s="7">
        <f t="shared" si="68"/>
        <v>7.4</v>
      </c>
      <c r="S376" s="63">
        <f t="shared" si="69"/>
        <v>28.417169570900001</v>
      </c>
      <c r="T376" s="7">
        <f t="shared" si="70"/>
        <v>167.45281372099998</v>
      </c>
      <c r="U376" s="7">
        <f t="shared" si="71"/>
        <v>20</v>
      </c>
      <c r="V376" s="18" t="str">
        <f t="shared" si="65"/>
        <v>16N48B-276</v>
      </c>
      <c r="W376" s="4"/>
      <c r="X376" s="8">
        <v>25</v>
      </c>
      <c r="Y376" s="9" t="s">
        <v>271</v>
      </c>
      <c r="Z376" s="9" t="s">
        <v>272</v>
      </c>
      <c r="AA376" s="10">
        <v>8.5167667849999997</v>
      </c>
      <c r="AB376" s="10">
        <v>83.406000000000006</v>
      </c>
      <c r="AC376" s="10">
        <v>3.7</v>
      </c>
      <c r="AD376" s="10">
        <v>50</v>
      </c>
      <c r="AE376" s="10">
        <v>7.4</v>
      </c>
      <c r="AF376" s="10">
        <v>28.4</v>
      </c>
      <c r="AG376" s="10">
        <v>167.45281370000001</v>
      </c>
      <c r="AH376" s="10">
        <v>20</v>
      </c>
      <c r="AI376" s="10">
        <v>1</v>
      </c>
      <c r="AJ376" s="10">
        <v>0</v>
      </c>
      <c r="AK376" s="10">
        <v>763</v>
      </c>
      <c r="AL376" s="10">
        <v>23</v>
      </c>
      <c r="AM376" s="11" t="s">
        <v>348</v>
      </c>
      <c r="AN376" s="21">
        <f t="shared" si="73"/>
        <v>763</v>
      </c>
      <c r="AO376" s="21">
        <f t="shared" si="72"/>
        <v>23</v>
      </c>
      <c r="AQ376" s="14">
        <v>708</v>
      </c>
    </row>
    <row r="377" spans="1:43" ht="12" customHeight="1" x14ac:dyDescent="0.25">
      <c r="A377" s="14" t="s">
        <v>105</v>
      </c>
      <c r="B377" s="14">
        <v>276</v>
      </c>
      <c r="C377" s="14" t="s">
        <v>199</v>
      </c>
      <c r="D377" s="14" t="s">
        <v>53</v>
      </c>
      <c r="E377" s="14" t="s">
        <v>52</v>
      </c>
      <c r="F377" s="58">
        <v>150.08916478800001</v>
      </c>
      <c r="G377" s="13">
        <v>6.8727050115699999</v>
      </c>
      <c r="H377" s="13">
        <v>25.706239700299999</v>
      </c>
      <c r="I377" s="58">
        <v>64.142135620100007</v>
      </c>
      <c r="J377" s="2"/>
      <c r="K377" s="7" t="s">
        <v>199</v>
      </c>
      <c r="L377" s="7" t="str">
        <f t="shared" si="63"/>
        <v>N</v>
      </c>
      <c r="M377" s="7" t="s">
        <v>216</v>
      </c>
      <c r="N377" s="7">
        <f t="shared" si="66"/>
        <v>6.8727050115699999</v>
      </c>
      <c r="O377" s="15">
        <f t="shared" si="67"/>
        <v>140</v>
      </c>
      <c r="P377" s="7">
        <f t="shared" si="64"/>
        <v>3.7</v>
      </c>
      <c r="Q377" s="7">
        <v>50</v>
      </c>
      <c r="R377" s="7">
        <f t="shared" si="68"/>
        <v>7.4</v>
      </c>
      <c r="S377" s="63">
        <f t="shared" si="69"/>
        <v>25.706239700299999</v>
      </c>
      <c r="T377" s="7">
        <f t="shared" si="70"/>
        <v>56.742135620100008</v>
      </c>
      <c r="U377" s="7">
        <f t="shared" si="71"/>
        <v>20</v>
      </c>
      <c r="V377" s="18" t="str">
        <f t="shared" si="65"/>
        <v>16N48B-276</v>
      </c>
      <c r="W377" s="4"/>
      <c r="X377" s="8">
        <v>26</v>
      </c>
      <c r="Y377" s="9" t="s">
        <v>271</v>
      </c>
      <c r="Z377" s="9" t="s">
        <v>272</v>
      </c>
      <c r="AA377" s="10">
        <v>6.8727050119999999</v>
      </c>
      <c r="AB377" s="10">
        <v>140</v>
      </c>
      <c r="AC377" s="10">
        <v>3.7</v>
      </c>
      <c r="AD377" s="10">
        <v>50</v>
      </c>
      <c r="AE377" s="10">
        <v>7.4</v>
      </c>
      <c r="AF377" s="10">
        <v>25.7</v>
      </c>
      <c r="AG377" s="10">
        <v>56.742135619999999</v>
      </c>
      <c r="AH377" s="10">
        <v>20</v>
      </c>
      <c r="AI377" s="10">
        <v>5</v>
      </c>
      <c r="AJ377" s="10">
        <v>6</v>
      </c>
      <c r="AK377" s="12">
        <v>1321</v>
      </c>
      <c r="AL377" s="10">
        <v>231</v>
      </c>
      <c r="AM377" s="11" t="s">
        <v>348</v>
      </c>
      <c r="AN377" s="21">
        <f t="shared" si="73"/>
        <v>1416.1984763210571</v>
      </c>
      <c r="AO377" s="21">
        <f t="shared" si="72"/>
        <v>247.64712190020001</v>
      </c>
      <c r="AQ377" s="14">
        <v>692</v>
      </c>
    </row>
    <row r="378" spans="1:43" ht="12" customHeight="1" x14ac:dyDescent="0.25">
      <c r="A378" s="14" t="s">
        <v>105</v>
      </c>
      <c r="B378" s="14">
        <v>276</v>
      </c>
      <c r="C378" s="14" t="s">
        <v>199</v>
      </c>
      <c r="D378" s="14" t="s">
        <v>53</v>
      </c>
      <c r="E378" s="14" t="s">
        <v>52</v>
      </c>
      <c r="F378" s="58">
        <v>59.251489038999999</v>
      </c>
      <c r="G378" s="13">
        <v>2.5472395116</v>
      </c>
      <c r="H378" s="13">
        <v>17.7373180389</v>
      </c>
      <c r="I378" s="58">
        <v>710.41644287099996</v>
      </c>
      <c r="J378" s="2"/>
      <c r="K378" s="7" t="s">
        <v>199</v>
      </c>
      <c r="L378" s="7" t="str">
        <f t="shared" si="63"/>
        <v>N</v>
      </c>
      <c r="M378" s="7" t="s">
        <v>216</v>
      </c>
      <c r="N378" s="7">
        <f t="shared" si="66"/>
        <v>2.5472395116</v>
      </c>
      <c r="O378" s="15">
        <f t="shared" si="67"/>
        <v>59.251489038999999</v>
      </c>
      <c r="P378" s="7">
        <f t="shared" si="64"/>
        <v>3.7</v>
      </c>
      <c r="Q378" s="7">
        <v>50</v>
      </c>
      <c r="R378" s="7">
        <f t="shared" si="68"/>
        <v>7.4</v>
      </c>
      <c r="S378" s="63">
        <f t="shared" si="69"/>
        <v>17.7373180389</v>
      </c>
      <c r="T378" s="7">
        <f t="shared" si="70"/>
        <v>300</v>
      </c>
      <c r="U378" s="7">
        <f t="shared" si="71"/>
        <v>20</v>
      </c>
      <c r="V378" s="18" t="str">
        <f t="shared" si="65"/>
        <v>16N48B-276</v>
      </c>
      <c r="W378" s="4"/>
      <c r="X378" s="8">
        <v>27</v>
      </c>
      <c r="Y378" s="9" t="s">
        <v>271</v>
      </c>
      <c r="Z378" s="9" t="s">
        <v>272</v>
      </c>
      <c r="AA378" s="10">
        <v>2.547239512</v>
      </c>
      <c r="AB378" s="10">
        <v>59.250999999999998</v>
      </c>
      <c r="AC378" s="10">
        <v>3.7</v>
      </c>
      <c r="AD378" s="10">
        <v>50</v>
      </c>
      <c r="AE378" s="10">
        <v>7.4</v>
      </c>
      <c r="AF378" s="10">
        <v>17.7</v>
      </c>
      <c r="AG378" s="10">
        <v>300</v>
      </c>
      <c r="AH378" s="10">
        <v>20</v>
      </c>
      <c r="AI378" s="10">
        <v>0</v>
      </c>
      <c r="AJ378" s="10">
        <v>0</v>
      </c>
      <c r="AK378" s="10">
        <v>52</v>
      </c>
      <c r="AL378" s="10">
        <v>2</v>
      </c>
      <c r="AM378" s="11" t="s">
        <v>348</v>
      </c>
      <c r="AN378" s="21">
        <f t="shared" si="73"/>
        <v>52</v>
      </c>
      <c r="AO378" s="21">
        <f t="shared" si="72"/>
        <v>2</v>
      </c>
      <c r="AQ378" s="14">
        <v>709</v>
      </c>
    </row>
    <row r="379" spans="1:43" ht="12" customHeight="1" x14ac:dyDescent="0.25">
      <c r="A379" s="14" t="s">
        <v>105</v>
      </c>
      <c r="B379" s="14">
        <v>276</v>
      </c>
      <c r="C379" s="14" t="s">
        <v>199</v>
      </c>
      <c r="D379" s="14" t="s">
        <v>53</v>
      </c>
      <c r="E379" s="14" t="s">
        <v>52</v>
      </c>
      <c r="F379" s="58">
        <v>64.361791930199999</v>
      </c>
      <c r="G379" s="13">
        <v>0.91227759884899995</v>
      </c>
      <c r="H379" s="13">
        <v>25.082258224499999</v>
      </c>
      <c r="I379" s="58">
        <v>0</v>
      </c>
      <c r="J379" s="2"/>
      <c r="K379" s="7" t="s">
        <v>199</v>
      </c>
      <c r="L379" s="7" t="str">
        <f t="shared" si="63"/>
        <v>N</v>
      </c>
      <c r="M379" s="7" t="s">
        <v>216</v>
      </c>
      <c r="N379" s="7">
        <f t="shared" si="66"/>
        <v>0.91227759884899995</v>
      </c>
      <c r="O379" s="15">
        <f t="shared" si="67"/>
        <v>64.361791930199999</v>
      </c>
      <c r="P379" s="7">
        <f t="shared" si="64"/>
        <v>3.7</v>
      </c>
      <c r="Q379" s="7">
        <v>50</v>
      </c>
      <c r="R379" s="7">
        <f t="shared" si="68"/>
        <v>0.3</v>
      </c>
      <c r="S379" s="63">
        <f t="shared" si="69"/>
        <v>25.082258224499999</v>
      </c>
      <c r="T379" s="7">
        <f t="shared" si="70"/>
        <v>0.3</v>
      </c>
      <c r="U379" s="7">
        <f t="shared" si="71"/>
        <v>20</v>
      </c>
      <c r="V379" s="18" t="str">
        <f t="shared" si="65"/>
        <v>16N48B-276</v>
      </c>
      <c r="W379" s="4"/>
      <c r="X379" s="8">
        <v>28</v>
      </c>
      <c r="Y379" s="9" t="s">
        <v>271</v>
      </c>
      <c r="Z379" s="9" t="s">
        <v>272</v>
      </c>
      <c r="AA379" s="10">
        <v>0.91227759900000005</v>
      </c>
      <c r="AB379" s="10">
        <v>64.361999999999995</v>
      </c>
      <c r="AC379" s="10">
        <v>3.7</v>
      </c>
      <c r="AD379" s="10">
        <v>50</v>
      </c>
      <c r="AE379" s="10">
        <v>0.3</v>
      </c>
      <c r="AF379" s="10">
        <v>25.1</v>
      </c>
      <c r="AG379" s="10">
        <v>0.3</v>
      </c>
      <c r="AH379" s="10">
        <v>20</v>
      </c>
      <c r="AI379" s="10">
        <v>25</v>
      </c>
      <c r="AJ379" s="10">
        <v>79</v>
      </c>
      <c r="AK379" s="10">
        <v>21</v>
      </c>
      <c r="AL379" s="10">
        <v>22</v>
      </c>
      <c r="AM379" s="11" t="s">
        <v>348</v>
      </c>
      <c r="AN379" s="21">
        <f t="shared" si="73"/>
        <v>21</v>
      </c>
      <c r="AO379" s="21">
        <f t="shared" si="72"/>
        <v>22</v>
      </c>
      <c r="AQ379" s="14">
        <v>710</v>
      </c>
    </row>
    <row r="380" spans="1:43" ht="12" customHeight="1" x14ac:dyDescent="0.25">
      <c r="A380" s="14" t="s">
        <v>105</v>
      </c>
      <c r="B380" s="14">
        <v>276</v>
      </c>
      <c r="C380" s="14" t="s">
        <v>199</v>
      </c>
      <c r="D380" s="14" t="s">
        <v>53</v>
      </c>
      <c r="E380" s="14" t="s">
        <v>52</v>
      </c>
      <c r="F380" s="58">
        <v>113.578237382</v>
      </c>
      <c r="G380" s="13">
        <v>3.74922245514</v>
      </c>
      <c r="H380" s="13">
        <v>21.868556976299999</v>
      </c>
      <c r="I380" s="58">
        <v>226.56854247999999</v>
      </c>
      <c r="J380" s="2"/>
      <c r="K380" s="7" t="s">
        <v>199</v>
      </c>
      <c r="L380" s="7" t="str">
        <f t="shared" si="63"/>
        <v>N</v>
      </c>
      <c r="M380" s="7" t="s">
        <v>216</v>
      </c>
      <c r="N380" s="7">
        <f t="shared" si="66"/>
        <v>3.74922245514</v>
      </c>
      <c r="O380" s="15">
        <f t="shared" si="67"/>
        <v>113.578237382</v>
      </c>
      <c r="P380" s="7">
        <f t="shared" si="64"/>
        <v>3.7</v>
      </c>
      <c r="Q380" s="7">
        <v>50</v>
      </c>
      <c r="R380" s="7">
        <f t="shared" si="68"/>
        <v>7.4</v>
      </c>
      <c r="S380" s="63">
        <f t="shared" si="69"/>
        <v>21.868556976299999</v>
      </c>
      <c r="T380" s="7">
        <f t="shared" si="70"/>
        <v>219.16854247999999</v>
      </c>
      <c r="U380" s="7">
        <f t="shared" si="71"/>
        <v>20</v>
      </c>
      <c r="V380" s="18" t="str">
        <f t="shared" si="65"/>
        <v>16N48B-276</v>
      </c>
      <c r="W380" s="4"/>
      <c r="X380" s="8">
        <v>29</v>
      </c>
      <c r="Y380" s="9" t="s">
        <v>271</v>
      </c>
      <c r="Z380" s="9" t="s">
        <v>272</v>
      </c>
      <c r="AA380" s="10">
        <v>3.749222455</v>
      </c>
      <c r="AB380" s="10">
        <v>113.578</v>
      </c>
      <c r="AC380" s="10">
        <v>3.7</v>
      </c>
      <c r="AD380" s="10">
        <v>50</v>
      </c>
      <c r="AE380" s="10">
        <v>7.4</v>
      </c>
      <c r="AF380" s="10">
        <v>21.9</v>
      </c>
      <c r="AG380" s="10">
        <v>219.1685425</v>
      </c>
      <c r="AH380" s="10">
        <v>20</v>
      </c>
      <c r="AI380" s="10">
        <v>1</v>
      </c>
      <c r="AJ380" s="10">
        <v>0</v>
      </c>
      <c r="AK380" s="10">
        <v>368</v>
      </c>
      <c r="AL380" s="10">
        <v>15</v>
      </c>
      <c r="AM380" s="11" t="s">
        <v>348</v>
      </c>
      <c r="AN380" s="21">
        <f t="shared" si="73"/>
        <v>368</v>
      </c>
      <c r="AO380" s="21">
        <f t="shared" si="72"/>
        <v>15</v>
      </c>
      <c r="AQ380" s="14">
        <v>705</v>
      </c>
    </row>
    <row r="381" spans="1:43" ht="12" customHeight="1" x14ac:dyDescent="0.25">
      <c r="A381" s="14" t="s">
        <v>105</v>
      </c>
      <c r="B381" s="14">
        <v>276</v>
      </c>
      <c r="C381" s="14" t="s">
        <v>199</v>
      </c>
      <c r="D381" s="14" t="s">
        <v>53</v>
      </c>
      <c r="E381" s="14" t="s">
        <v>52</v>
      </c>
      <c r="F381" s="58">
        <v>118.986431096</v>
      </c>
      <c r="G381" s="13">
        <v>18.607483774799999</v>
      </c>
      <c r="H381" s="13">
        <v>19.374563217199999</v>
      </c>
      <c r="I381" s="58">
        <v>38.284271240199999</v>
      </c>
      <c r="J381" s="2"/>
      <c r="K381" s="7" t="s">
        <v>199</v>
      </c>
      <c r="L381" s="7" t="str">
        <f t="shared" si="63"/>
        <v>N</v>
      </c>
      <c r="M381" s="7" t="s">
        <v>216</v>
      </c>
      <c r="N381" s="7">
        <f t="shared" si="66"/>
        <v>18.607483774799999</v>
      </c>
      <c r="O381" s="15">
        <f t="shared" si="67"/>
        <v>118.986431096</v>
      </c>
      <c r="P381" s="7">
        <f t="shared" si="64"/>
        <v>3.7</v>
      </c>
      <c r="Q381" s="7">
        <v>50</v>
      </c>
      <c r="R381" s="7">
        <f t="shared" si="68"/>
        <v>7.4</v>
      </c>
      <c r="S381" s="63">
        <f t="shared" si="69"/>
        <v>19.374563217199999</v>
      </c>
      <c r="T381" s="7">
        <f t="shared" si="70"/>
        <v>30.8842712402</v>
      </c>
      <c r="U381" s="7">
        <f t="shared" si="71"/>
        <v>20</v>
      </c>
      <c r="V381" s="18" t="str">
        <f t="shared" si="65"/>
        <v>16N48B-276</v>
      </c>
      <c r="W381" s="4"/>
      <c r="X381" s="8">
        <v>30</v>
      </c>
      <c r="Y381" s="9" t="s">
        <v>271</v>
      </c>
      <c r="Z381" s="9" t="s">
        <v>272</v>
      </c>
      <c r="AA381" s="10">
        <v>18.607483770000002</v>
      </c>
      <c r="AB381" s="10">
        <v>118.986</v>
      </c>
      <c r="AC381" s="10">
        <v>3.7</v>
      </c>
      <c r="AD381" s="10">
        <v>50</v>
      </c>
      <c r="AE381" s="10">
        <v>7.4</v>
      </c>
      <c r="AF381" s="10">
        <v>19.399999999999999</v>
      </c>
      <c r="AG381" s="10">
        <v>30.88427124</v>
      </c>
      <c r="AH381" s="10">
        <v>20</v>
      </c>
      <c r="AI381" s="10">
        <v>7</v>
      </c>
      <c r="AJ381" s="10">
        <v>11</v>
      </c>
      <c r="AK381" s="12">
        <v>3443</v>
      </c>
      <c r="AL381" s="10">
        <v>272</v>
      </c>
      <c r="AM381" s="11" t="s">
        <v>348</v>
      </c>
      <c r="AN381" s="21">
        <f t="shared" si="73"/>
        <v>3443</v>
      </c>
      <c r="AO381" s="21">
        <f t="shared" si="72"/>
        <v>272</v>
      </c>
      <c r="AQ381" s="14">
        <v>700</v>
      </c>
    </row>
    <row r="382" spans="1:43" ht="12" customHeight="1" x14ac:dyDescent="0.25">
      <c r="A382" s="14" t="s">
        <v>105</v>
      </c>
      <c r="B382" s="14">
        <v>276</v>
      </c>
      <c r="C382" s="14" t="s">
        <v>199</v>
      </c>
      <c r="D382" s="14" t="s">
        <v>53</v>
      </c>
      <c r="E382" s="14" t="s">
        <v>52</v>
      </c>
      <c r="F382" s="58">
        <v>164.03594974999999</v>
      </c>
      <c r="G382" s="13">
        <v>15.271706480600001</v>
      </c>
      <c r="H382" s="13">
        <v>19.374563217199999</v>
      </c>
      <c r="I382" s="58">
        <v>38.284271240199999</v>
      </c>
      <c r="J382" s="2"/>
      <c r="K382" s="7" t="s">
        <v>199</v>
      </c>
      <c r="L382" s="7" t="str">
        <f t="shared" si="63"/>
        <v>N</v>
      </c>
      <c r="M382" s="7" t="s">
        <v>216</v>
      </c>
      <c r="N382" s="7">
        <f t="shared" si="66"/>
        <v>15.271706480600001</v>
      </c>
      <c r="O382" s="15">
        <f t="shared" si="67"/>
        <v>140</v>
      </c>
      <c r="P382" s="7">
        <f t="shared" si="64"/>
        <v>3.7</v>
      </c>
      <c r="Q382" s="7">
        <v>50</v>
      </c>
      <c r="R382" s="7">
        <f t="shared" si="68"/>
        <v>7.4</v>
      </c>
      <c r="S382" s="63">
        <f t="shared" si="69"/>
        <v>19.374563217199999</v>
      </c>
      <c r="T382" s="7">
        <f t="shared" si="70"/>
        <v>30.8842712402</v>
      </c>
      <c r="U382" s="7">
        <f t="shared" si="71"/>
        <v>20</v>
      </c>
      <c r="V382" s="18" t="str">
        <f t="shared" si="65"/>
        <v>16N48B-276</v>
      </c>
      <c r="W382" s="4"/>
      <c r="X382" s="8">
        <v>31</v>
      </c>
      <c r="Y382" s="9" t="s">
        <v>271</v>
      </c>
      <c r="Z382" s="9" t="s">
        <v>272</v>
      </c>
      <c r="AA382" s="10">
        <v>15.271706480000001</v>
      </c>
      <c r="AB382" s="10">
        <v>140</v>
      </c>
      <c r="AC382" s="10">
        <v>3.7</v>
      </c>
      <c r="AD382" s="10">
        <v>50</v>
      </c>
      <c r="AE382" s="10">
        <v>7.4</v>
      </c>
      <c r="AF382" s="10">
        <v>19.399999999999999</v>
      </c>
      <c r="AG382" s="10">
        <v>30.88427124</v>
      </c>
      <c r="AH382" s="10">
        <v>20</v>
      </c>
      <c r="AI382" s="10">
        <v>8</v>
      </c>
      <c r="AJ382" s="10">
        <v>14</v>
      </c>
      <c r="AK382" s="12">
        <v>3532</v>
      </c>
      <c r="AL382" s="10">
        <v>380</v>
      </c>
      <c r="AM382" s="11" t="s">
        <v>348</v>
      </c>
      <c r="AN382" s="21">
        <f t="shared" si="73"/>
        <v>4138.3926751214276</v>
      </c>
      <c r="AO382" s="21">
        <f t="shared" si="72"/>
        <v>445.2404350357142</v>
      </c>
      <c r="AQ382" s="14">
        <v>701</v>
      </c>
    </row>
    <row r="383" spans="1:43" ht="12" customHeight="1" x14ac:dyDescent="0.25">
      <c r="A383" s="14" t="s">
        <v>105</v>
      </c>
      <c r="B383" s="14">
        <v>276</v>
      </c>
      <c r="C383" s="14" t="s">
        <v>199</v>
      </c>
      <c r="D383" s="14" t="s">
        <v>53</v>
      </c>
      <c r="E383" s="14" t="s">
        <v>52</v>
      </c>
      <c r="F383" s="58">
        <v>73.131583375800005</v>
      </c>
      <c r="G383" s="13">
        <v>12.507554517299999</v>
      </c>
      <c r="H383" s="13">
        <v>28.833803176899998</v>
      </c>
      <c r="I383" s="58">
        <v>254.14213562</v>
      </c>
      <c r="J383" s="2"/>
      <c r="K383" s="7" t="s">
        <v>199</v>
      </c>
      <c r="L383" s="7" t="str">
        <f t="shared" si="63"/>
        <v>N</v>
      </c>
      <c r="M383" s="7" t="s">
        <v>216</v>
      </c>
      <c r="N383" s="7">
        <f t="shared" si="66"/>
        <v>12.507554517299999</v>
      </c>
      <c r="O383" s="15">
        <f t="shared" si="67"/>
        <v>73.131583375800005</v>
      </c>
      <c r="P383" s="7">
        <f t="shared" si="64"/>
        <v>3.7</v>
      </c>
      <c r="Q383" s="7">
        <v>50</v>
      </c>
      <c r="R383" s="7">
        <f t="shared" si="68"/>
        <v>7.4</v>
      </c>
      <c r="S383" s="63">
        <f t="shared" si="69"/>
        <v>28.833803176899998</v>
      </c>
      <c r="T383" s="7">
        <f t="shared" si="70"/>
        <v>246.74213562</v>
      </c>
      <c r="U383" s="7">
        <f t="shared" si="71"/>
        <v>20</v>
      </c>
      <c r="V383" s="18" t="str">
        <f t="shared" si="65"/>
        <v>16N48B-276</v>
      </c>
      <c r="W383" s="4"/>
      <c r="X383" s="8">
        <v>32</v>
      </c>
      <c r="Y383" s="9" t="s">
        <v>271</v>
      </c>
      <c r="Z383" s="9" t="s">
        <v>272</v>
      </c>
      <c r="AA383" s="10">
        <v>12.507554519999999</v>
      </c>
      <c r="AB383" s="10">
        <v>73.132000000000005</v>
      </c>
      <c r="AC383" s="10">
        <v>3.7</v>
      </c>
      <c r="AD383" s="10">
        <v>50</v>
      </c>
      <c r="AE383" s="10">
        <v>7.4</v>
      </c>
      <c r="AF383" s="10">
        <v>28.8</v>
      </c>
      <c r="AG383" s="10">
        <v>246.74213560000001</v>
      </c>
      <c r="AH383" s="10">
        <v>20</v>
      </c>
      <c r="AI383" s="10">
        <v>1</v>
      </c>
      <c r="AJ383" s="10">
        <v>0</v>
      </c>
      <c r="AK383" s="10">
        <v>994</v>
      </c>
      <c r="AL383" s="10">
        <v>20</v>
      </c>
      <c r="AM383" s="11" t="s">
        <v>348</v>
      </c>
      <c r="AN383" s="21">
        <f t="shared" si="73"/>
        <v>994</v>
      </c>
      <c r="AO383" s="21">
        <f t="shared" si="72"/>
        <v>20</v>
      </c>
      <c r="AQ383" s="14">
        <v>713</v>
      </c>
    </row>
    <row r="384" spans="1:43" ht="12" customHeight="1" x14ac:dyDescent="0.25">
      <c r="A384" s="14" t="s">
        <v>105</v>
      </c>
      <c r="B384" s="14">
        <v>276</v>
      </c>
      <c r="C384" s="14" t="s">
        <v>199</v>
      </c>
      <c r="D384" s="14" t="s">
        <v>53</v>
      </c>
      <c r="E384" s="14" t="s">
        <v>52</v>
      </c>
      <c r="F384" s="58">
        <v>50.816040067099998</v>
      </c>
      <c r="G384" s="13">
        <v>2.8086527168600002</v>
      </c>
      <c r="H384" s="13">
        <v>28.833803176899998</v>
      </c>
      <c r="I384" s="58">
        <v>254.14213562</v>
      </c>
      <c r="J384" s="2"/>
      <c r="K384" s="7" t="s">
        <v>199</v>
      </c>
      <c r="L384" s="7" t="str">
        <f t="shared" si="63"/>
        <v>N</v>
      </c>
      <c r="M384" s="7" t="s">
        <v>216</v>
      </c>
      <c r="N384" s="7">
        <f t="shared" si="66"/>
        <v>2.8086527168600002</v>
      </c>
      <c r="O384" s="15">
        <f t="shared" si="67"/>
        <v>50.816040067099998</v>
      </c>
      <c r="P384" s="7">
        <f t="shared" si="64"/>
        <v>3.7</v>
      </c>
      <c r="Q384" s="7">
        <v>50</v>
      </c>
      <c r="R384" s="7">
        <f t="shared" si="68"/>
        <v>7.4</v>
      </c>
      <c r="S384" s="63">
        <f t="shared" si="69"/>
        <v>28.833803176899998</v>
      </c>
      <c r="T384" s="7">
        <f t="shared" si="70"/>
        <v>246.74213562</v>
      </c>
      <c r="U384" s="7">
        <f t="shared" si="71"/>
        <v>20</v>
      </c>
      <c r="V384" s="18" t="str">
        <f t="shared" si="65"/>
        <v>16N48B-276</v>
      </c>
      <c r="W384" s="4"/>
      <c r="X384" s="8">
        <v>33</v>
      </c>
      <c r="Y384" s="9" t="s">
        <v>271</v>
      </c>
      <c r="Z384" s="9" t="s">
        <v>272</v>
      </c>
      <c r="AA384" s="10">
        <v>2.8086527170000002</v>
      </c>
      <c r="AB384" s="10">
        <v>50.816000000000003</v>
      </c>
      <c r="AC384" s="10">
        <v>3.7</v>
      </c>
      <c r="AD384" s="10">
        <v>50</v>
      </c>
      <c r="AE384" s="10">
        <v>7.4</v>
      </c>
      <c r="AF384" s="10">
        <v>28.8</v>
      </c>
      <c r="AG384" s="10">
        <v>246.74213560000001</v>
      </c>
      <c r="AH384" s="10">
        <v>20</v>
      </c>
      <c r="AI384" s="10">
        <v>1</v>
      </c>
      <c r="AJ384" s="10">
        <v>0</v>
      </c>
      <c r="AK384" s="10">
        <v>39</v>
      </c>
      <c r="AL384" s="10">
        <v>9</v>
      </c>
      <c r="AM384" s="11" t="s">
        <v>348</v>
      </c>
      <c r="AN384" s="21">
        <f t="shared" si="73"/>
        <v>39</v>
      </c>
      <c r="AO384" s="21">
        <f t="shared" si="72"/>
        <v>9</v>
      </c>
      <c r="AQ384" s="14">
        <v>704</v>
      </c>
    </row>
    <row r="385" spans="1:43" ht="12" customHeight="1" x14ac:dyDescent="0.25">
      <c r="A385" s="14" t="s">
        <v>105</v>
      </c>
      <c r="B385" s="14">
        <v>276</v>
      </c>
      <c r="C385" s="14" t="s">
        <v>199</v>
      </c>
      <c r="D385" s="14" t="s">
        <v>53</v>
      </c>
      <c r="E385" s="14" t="s">
        <v>52</v>
      </c>
      <c r="F385" s="58">
        <v>74.891236078899993</v>
      </c>
      <c r="G385" s="13">
        <v>2.8827612721999998</v>
      </c>
      <c r="H385" s="13">
        <v>21.868556976299999</v>
      </c>
      <c r="I385" s="58">
        <v>226.56854247999999</v>
      </c>
      <c r="J385" s="2"/>
      <c r="K385" s="7" t="s">
        <v>199</v>
      </c>
      <c r="L385" s="7" t="str">
        <f t="shared" si="63"/>
        <v>N</v>
      </c>
      <c r="M385" s="7" t="s">
        <v>216</v>
      </c>
      <c r="N385" s="7">
        <f t="shared" si="66"/>
        <v>2.8827612721999998</v>
      </c>
      <c r="O385" s="15">
        <f t="shared" si="67"/>
        <v>74.891236078899993</v>
      </c>
      <c r="P385" s="7">
        <f t="shared" si="64"/>
        <v>3.7</v>
      </c>
      <c r="Q385" s="7">
        <v>50</v>
      </c>
      <c r="R385" s="7">
        <f t="shared" si="68"/>
        <v>7.4</v>
      </c>
      <c r="S385" s="63">
        <f t="shared" si="69"/>
        <v>21.868556976299999</v>
      </c>
      <c r="T385" s="7">
        <f t="shared" si="70"/>
        <v>219.16854247999999</v>
      </c>
      <c r="U385" s="7">
        <f t="shared" si="71"/>
        <v>20</v>
      </c>
      <c r="V385" s="18" t="str">
        <f t="shared" si="65"/>
        <v>16N48B-276</v>
      </c>
      <c r="W385" s="4"/>
      <c r="X385" s="8">
        <v>34</v>
      </c>
      <c r="Y385" s="9" t="s">
        <v>271</v>
      </c>
      <c r="Z385" s="9" t="s">
        <v>272</v>
      </c>
      <c r="AA385" s="10">
        <v>2.8827612720000002</v>
      </c>
      <c r="AB385" s="10">
        <v>74.891000000000005</v>
      </c>
      <c r="AC385" s="10">
        <v>3.7</v>
      </c>
      <c r="AD385" s="10">
        <v>50</v>
      </c>
      <c r="AE385" s="10">
        <v>7.4</v>
      </c>
      <c r="AF385" s="10">
        <v>21.9</v>
      </c>
      <c r="AG385" s="10">
        <v>219.1685425</v>
      </c>
      <c r="AH385" s="10">
        <v>20</v>
      </c>
      <c r="AI385" s="10">
        <v>1</v>
      </c>
      <c r="AJ385" s="10">
        <v>0</v>
      </c>
      <c r="AK385" s="10">
        <v>79</v>
      </c>
      <c r="AL385" s="10">
        <v>8</v>
      </c>
      <c r="AM385" s="11" t="s">
        <v>348</v>
      </c>
      <c r="AN385" s="21">
        <f t="shared" si="73"/>
        <v>79</v>
      </c>
      <c r="AO385" s="21">
        <f t="shared" si="72"/>
        <v>8</v>
      </c>
      <c r="AQ385" s="14">
        <v>706</v>
      </c>
    </row>
    <row r="386" spans="1:43" ht="12" customHeight="1" x14ac:dyDescent="0.25">
      <c r="A386" s="14" t="s">
        <v>105</v>
      </c>
      <c r="B386" s="14">
        <v>276</v>
      </c>
      <c r="C386" s="14" t="s">
        <v>199</v>
      </c>
      <c r="D386" s="14" t="s">
        <v>53</v>
      </c>
      <c r="E386" s="14" t="s">
        <v>52</v>
      </c>
      <c r="F386" s="58">
        <v>75.240699079899997</v>
      </c>
      <c r="G386" s="13">
        <v>2.6305551040599999</v>
      </c>
      <c r="H386" s="13">
        <v>21.3346824646</v>
      </c>
      <c r="I386" s="58">
        <v>56.5685424805</v>
      </c>
      <c r="J386" s="2"/>
      <c r="K386" s="7" t="s">
        <v>199</v>
      </c>
      <c r="L386" s="7" t="str">
        <f t="shared" si="63"/>
        <v>N</v>
      </c>
      <c r="M386" s="7" t="s">
        <v>216</v>
      </c>
      <c r="N386" s="7">
        <f t="shared" si="66"/>
        <v>2.6305551040599999</v>
      </c>
      <c r="O386" s="15">
        <f t="shared" si="67"/>
        <v>75.240699079899997</v>
      </c>
      <c r="P386" s="7">
        <f t="shared" si="64"/>
        <v>3.7</v>
      </c>
      <c r="Q386" s="7">
        <v>50</v>
      </c>
      <c r="R386" s="7">
        <f t="shared" si="68"/>
        <v>7.4</v>
      </c>
      <c r="S386" s="63">
        <f t="shared" si="69"/>
        <v>21.3346824646</v>
      </c>
      <c r="T386" s="7">
        <f t="shared" si="70"/>
        <v>49.168542480500001</v>
      </c>
      <c r="U386" s="7">
        <f t="shared" si="71"/>
        <v>20</v>
      </c>
      <c r="V386" s="18" t="str">
        <f t="shared" si="65"/>
        <v>16N48B-276</v>
      </c>
      <c r="W386" s="4"/>
      <c r="X386" s="8">
        <v>35</v>
      </c>
      <c r="Y386" s="9" t="s">
        <v>271</v>
      </c>
      <c r="Z386" s="9" t="s">
        <v>272</v>
      </c>
      <c r="AA386" s="10">
        <v>2.6305551039999999</v>
      </c>
      <c r="AB386" s="10">
        <v>75.241</v>
      </c>
      <c r="AC386" s="10">
        <v>3.7</v>
      </c>
      <c r="AD386" s="10">
        <v>50</v>
      </c>
      <c r="AE386" s="10">
        <v>7.4</v>
      </c>
      <c r="AF386" s="10">
        <v>21.3</v>
      </c>
      <c r="AG386" s="10">
        <v>49.168542479999999</v>
      </c>
      <c r="AH386" s="10">
        <v>20</v>
      </c>
      <c r="AI386" s="10">
        <v>3</v>
      </c>
      <c r="AJ386" s="10">
        <v>2</v>
      </c>
      <c r="AK386" s="10">
        <v>82</v>
      </c>
      <c r="AL386" s="10">
        <v>29</v>
      </c>
      <c r="AM386" s="11" t="s">
        <v>348</v>
      </c>
      <c r="AN386" s="21">
        <f t="shared" si="73"/>
        <v>82</v>
      </c>
      <c r="AO386" s="21">
        <f t="shared" si="72"/>
        <v>29</v>
      </c>
      <c r="AQ386" s="14">
        <v>707</v>
      </c>
    </row>
    <row r="387" spans="1:43" ht="12" customHeight="1" x14ac:dyDescent="0.25">
      <c r="A387" s="14" t="s">
        <v>105</v>
      </c>
      <c r="B387" s="14">
        <v>276</v>
      </c>
      <c r="C387" s="14" t="s">
        <v>199</v>
      </c>
      <c r="D387" s="14" t="s">
        <v>53</v>
      </c>
      <c r="E387" s="14" t="s">
        <v>52</v>
      </c>
      <c r="F387" s="58">
        <v>81.202367155700003</v>
      </c>
      <c r="G387" s="13">
        <v>21.216390653099999</v>
      </c>
      <c r="H387" s="13">
        <v>25.706239700299999</v>
      </c>
      <c r="I387" s="58">
        <v>64.142135620100007</v>
      </c>
      <c r="J387" s="2"/>
      <c r="K387" s="7" t="s">
        <v>199</v>
      </c>
      <c r="L387" s="7" t="str">
        <f t="shared" si="63"/>
        <v>N</v>
      </c>
      <c r="M387" s="7" t="s">
        <v>216</v>
      </c>
      <c r="N387" s="7">
        <f t="shared" si="66"/>
        <v>21.216390653099999</v>
      </c>
      <c r="O387" s="15">
        <f t="shared" si="67"/>
        <v>81.202367155700003</v>
      </c>
      <c r="P387" s="7">
        <f t="shared" si="64"/>
        <v>3.7</v>
      </c>
      <c r="Q387" s="7">
        <v>50</v>
      </c>
      <c r="R387" s="7">
        <f t="shared" si="68"/>
        <v>7.4</v>
      </c>
      <c r="S387" s="63">
        <f t="shared" si="69"/>
        <v>25.706239700299999</v>
      </c>
      <c r="T387" s="7">
        <f t="shared" si="70"/>
        <v>56.742135620100008</v>
      </c>
      <c r="U387" s="7">
        <f t="shared" si="71"/>
        <v>20</v>
      </c>
      <c r="V387" s="18" t="str">
        <f t="shared" si="65"/>
        <v>16N48B-276</v>
      </c>
      <c r="W387" s="4"/>
      <c r="X387" s="8">
        <v>36</v>
      </c>
      <c r="Y387" s="9" t="s">
        <v>271</v>
      </c>
      <c r="Z387" s="9" t="s">
        <v>272</v>
      </c>
      <c r="AA387" s="10">
        <v>21.216390650000001</v>
      </c>
      <c r="AB387" s="10">
        <v>81.201999999999998</v>
      </c>
      <c r="AC387" s="10">
        <v>3.7</v>
      </c>
      <c r="AD387" s="10">
        <v>50</v>
      </c>
      <c r="AE387" s="10">
        <v>7.4</v>
      </c>
      <c r="AF387" s="10">
        <v>25.7</v>
      </c>
      <c r="AG387" s="10">
        <v>56.742135619999999</v>
      </c>
      <c r="AH387" s="10">
        <v>20</v>
      </c>
      <c r="AI387" s="10">
        <v>4</v>
      </c>
      <c r="AJ387" s="10">
        <v>2</v>
      </c>
      <c r="AK387" s="12">
        <v>2027</v>
      </c>
      <c r="AL387" s="10">
        <v>79</v>
      </c>
      <c r="AM387" s="11" t="s">
        <v>348</v>
      </c>
      <c r="AN387" s="21">
        <f t="shared" si="73"/>
        <v>2027</v>
      </c>
      <c r="AO387" s="21">
        <f t="shared" si="72"/>
        <v>79</v>
      </c>
      <c r="AQ387" s="14">
        <v>702</v>
      </c>
    </row>
    <row r="388" spans="1:43" ht="12" customHeight="1" x14ac:dyDescent="0.25">
      <c r="A388" s="14" t="s">
        <v>105</v>
      </c>
      <c r="B388" s="14">
        <v>276</v>
      </c>
      <c r="C388" s="14" t="s">
        <v>199</v>
      </c>
      <c r="D388" s="14" t="s">
        <v>53</v>
      </c>
      <c r="E388" s="14" t="s">
        <v>52</v>
      </c>
      <c r="F388" s="58">
        <v>61.190222950299997</v>
      </c>
      <c r="G388" s="13">
        <v>4.8998713887300003</v>
      </c>
      <c r="H388" s="13">
        <v>25.082258224499999</v>
      </c>
      <c r="I388" s="58">
        <v>0</v>
      </c>
      <c r="J388" s="2"/>
      <c r="K388" s="7" t="s">
        <v>199</v>
      </c>
      <c r="L388" s="7" t="str">
        <f t="shared" si="63"/>
        <v>N</v>
      </c>
      <c r="M388" s="7" t="s">
        <v>216</v>
      </c>
      <c r="N388" s="7">
        <f t="shared" si="66"/>
        <v>4.8998713887300003</v>
      </c>
      <c r="O388" s="15">
        <f t="shared" si="67"/>
        <v>61.190222950299997</v>
      </c>
      <c r="P388" s="7">
        <f t="shared" si="64"/>
        <v>3.7</v>
      </c>
      <c r="Q388" s="7">
        <v>50</v>
      </c>
      <c r="R388" s="7">
        <f t="shared" si="68"/>
        <v>0.3</v>
      </c>
      <c r="S388" s="63">
        <f t="shared" si="69"/>
        <v>25.082258224499999</v>
      </c>
      <c r="T388" s="7">
        <f t="shared" si="70"/>
        <v>0.3</v>
      </c>
      <c r="U388" s="7">
        <f t="shared" si="71"/>
        <v>20</v>
      </c>
      <c r="V388" s="18" t="str">
        <f t="shared" si="65"/>
        <v>16N48B-276</v>
      </c>
      <c r="W388" s="4"/>
      <c r="X388" s="8">
        <v>37</v>
      </c>
      <c r="Y388" s="9" t="s">
        <v>271</v>
      </c>
      <c r="Z388" s="9" t="s">
        <v>272</v>
      </c>
      <c r="AA388" s="10">
        <v>4.8998713890000003</v>
      </c>
      <c r="AB388" s="10">
        <v>61.19</v>
      </c>
      <c r="AC388" s="10">
        <v>3.7</v>
      </c>
      <c r="AD388" s="10">
        <v>50</v>
      </c>
      <c r="AE388" s="10">
        <v>0.3</v>
      </c>
      <c r="AF388" s="10">
        <v>25.1</v>
      </c>
      <c r="AG388" s="10">
        <v>0.3</v>
      </c>
      <c r="AH388" s="10">
        <v>20</v>
      </c>
      <c r="AI388" s="10">
        <v>27</v>
      </c>
      <c r="AJ388" s="10">
        <v>79</v>
      </c>
      <c r="AK388" s="10">
        <v>138</v>
      </c>
      <c r="AL388" s="10">
        <v>138</v>
      </c>
      <c r="AM388" s="11" t="s">
        <v>348</v>
      </c>
      <c r="AN388" s="21">
        <f t="shared" si="73"/>
        <v>138</v>
      </c>
      <c r="AO388" s="21">
        <f t="shared" si="72"/>
        <v>138</v>
      </c>
      <c r="AQ388" s="14">
        <v>711</v>
      </c>
    </row>
    <row r="389" spans="1:43" ht="12" customHeight="1" x14ac:dyDescent="0.25">
      <c r="A389" s="14" t="s">
        <v>105</v>
      </c>
      <c r="B389" s="14">
        <v>276</v>
      </c>
      <c r="C389" s="14" t="s">
        <v>199</v>
      </c>
      <c r="D389" s="14" t="s">
        <v>53</v>
      </c>
      <c r="E389" s="14" t="s">
        <v>52</v>
      </c>
      <c r="F389" s="58">
        <v>115.48009963</v>
      </c>
      <c r="G389" s="13">
        <v>23.053748263599999</v>
      </c>
      <c r="H389" s="13">
        <v>18.204298019399999</v>
      </c>
      <c r="I389" s="58">
        <v>0</v>
      </c>
      <c r="J389" s="2"/>
      <c r="K389" s="7" t="s">
        <v>199</v>
      </c>
      <c r="L389" s="7" t="str">
        <f t="shared" si="63"/>
        <v>N</v>
      </c>
      <c r="M389" s="7" t="s">
        <v>216</v>
      </c>
      <c r="N389" s="7">
        <f t="shared" si="66"/>
        <v>23.053748263599999</v>
      </c>
      <c r="O389" s="15">
        <f t="shared" si="67"/>
        <v>115.48009963</v>
      </c>
      <c r="P389" s="7">
        <f t="shared" si="64"/>
        <v>3.7</v>
      </c>
      <c r="Q389" s="7">
        <v>50</v>
      </c>
      <c r="R389" s="7">
        <f t="shared" si="68"/>
        <v>0.3</v>
      </c>
      <c r="S389" s="63">
        <f t="shared" si="69"/>
        <v>18.204298019399999</v>
      </c>
      <c r="T389" s="7">
        <f t="shared" si="70"/>
        <v>0.3</v>
      </c>
      <c r="U389" s="7">
        <f t="shared" si="71"/>
        <v>20</v>
      </c>
      <c r="V389" s="18" t="str">
        <f t="shared" si="65"/>
        <v>16N48B-276</v>
      </c>
      <c r="W389" s="4"/>
      <c r="X389" s="8">
        <v>38</v>
      </c>
      <c r="Y389" s="9" t="s">
        <v>271</v>
      </c>
      <c r="Z389" s="9" t="s">
        <v>272</v>
      </c>
      <c r="AA389" s="10">
        <v>23.053748259999999</v>
      </c>
      <c r="AB389" s="10">
        <v>115.48</v>
      </c>
      <c r="AC389" s="10">
        <v>3.7</v>
      </c>
      <c r="AD389" s="10">
        <v>50</v>
      </c>
      <c r="AE389" s="10">
        <v>0.3</v>
      </c>
      <c r="AF389" s="10">
        <v>18.2</v>
      </c>
      <c r="AG389" s="10">
        <v>0.3</v>
      </c>
      <c r="AH389" s="10">
        <v>20</v>
      </c>
      <c r="AI389" s="10">
        <v>32</v>
      </c>
      <c r="AJ389" s="10">
        <v>90</v>
      </c>
      <c r="AK389" s="12">
        <v>4270</v>
      </c>
      <c r="AL389" s="12">
        <v>3661</v>
      </c>
      <c r="AM389" s="11" t="s">
        <v>348</v>
      </c>
      <c r="AN389" s="21">
        <f t="shared" si="73"/>
        <v>4270</v>
      </c>
      <c r="AO389" s="21">
        <f t="shared" si="72"/>
        <v>3661</v>
      </c>
      <c r="AQ389" s="14">
        <v>691</v>
      </c>
    </row>
    <row r="390" spans="1:43" ht="12" customHeight="1" x14ac:dyDescent="0.25">
      <c r="A390" s="14" t="s">
        <v>105</v>
      </c>
      <c r="B390" s="14">
        <v>276</v>
      </c>
      <c r="C390" s="14" t="s">
        <v>199</v>
      </c>
      <c r="D390" s="14" t="s">
        <v>53</v>
      </c>
      <c r="E390" s="14" t="s">
        <v>52</v>
      </c>
      <c r="F390" s="58">
        <v>71.114257534499998</v>
      </c>
      <c r="G390" s="13">
        <v>8.59985447633</v>
      </c>
      <c r="H390" s="13">
        <v>29.3719863892</v>
      </c>
      <c r="I390" s="58">
        <v>10</v>
      </c>
      <c r="J390" s="2"/>
      <c r="K390" s="7" t="s">
        <v>199</v>
      </c>
      <c r="L390" s="7" t="str">
        <f t="shared" ref="L390:L453" si="74">IF(E390="AC - Asphalt","P",IF(E390="BST - bituminous surface","P",IF(E390="P - paved","P","N")))</f>
        <v>N</v>
      </c>
      <c r="M390" s="7" t="s">
        <v>216</v>
      </c>
      <c r="N390" s="7">
        <f t="shared" si="66"/>
        <v>8.59985447633</v>
      </c>
      <c r="O390" s="15">
        <f t="shared" si="67"/>
        <v>71.114257534499998</v>
      </c>
      <c r="P390" s="7">
        <f t="shared" ref="P390:P453" si="75">IF(D390="0 - not maintained",3.7,IF(D390="1 - Basic custodial care (closed)",3.7,IF(D390="2 - High clearance vehicles",3.7,IF(D390="3 - Suitable for passenger cars",5.5,IF(D390="4 - Moderate degree of user comfort",7.3,7.3)))))</f>
        <v>3.7</v>
      </c>
      <c r="Q390" s="7">
        <v>50</v>
      </c>
      <c r="R390" s="7">
        <f t="shared" si="68"/>
        <v>7.4</v>
      </c>
      <c r="S390" s="63">
        <f t="shared" si="69"/>
        <v>29.3719863892</v>
      </c>
      <c r="T390" s="7">
        <f t="shared" si="70"/>
        <v>2.5999999999999996</v>
      </c>
      <c r="U390" s="7">
        <f t="shared" si="71"/>
        <v>20</v>
      </c>
      <c r="V390" s="18" t="str">
        <f t="shared" ref="V390:V453" si="76">A390&amp;"-"&amp;B390</f>
        <v>16N48B-276</v>
      </c>
      <c r="W390" s="4"/>
      <c r="X390" s="8">
        <v>39</v>
      </c>
      <c r="Y390" s="9" t="s">
        <v>271</v>
      </c>
      <c r="Z390" s="9" t="s">
        <v>272</v>
      </c>
      <c r="AA390" s="10">
        <v>8.5998544760000009</v>
      </c>
      <c r="AB390" s="10">
        <v>71.114000000000004</v>
      </c>
      <c r="AC390" s="10">
        <v>3.7</v>
      </c>
      <c r="AD390" s="10">
        <v>50</v>
      </c>
      <c r="AE390" s="10">
        <v>7.4</v>
      </c>
      <c r="AF390" s="10">
        <v>29.4</v>
      </c>
      <c r="AG390" s="10">
        <v>2.6</v>
      </c>
      <c r="AH390" s="10">
        <v>20</v>
      </c>
      <c r="AI390" s="10">
        <v>19</v>
      </c>
      <c r="AJ390" s="10">
        <v>41</v>
      </c>
      <c r="AK390" s="10">
        <v>562</v>
      </c>
      <c r="AL390" s="10">
        <v>493</v>
      </c>
      <c r="AM390" s="11" t="s">
        <v>348</v>
      </c>
      <c r="AN390" s="21">
        <f t="shared" si="73"/>
        <v>562</v>
      </c>
      <c r="AO390" s="21">
        <f t="shared" si="72"/>
        <v>493</v>
      </c>
      <c r="AQ390" s="14">
        <v>703</v>
      </c>
    </row>
    <row r="391" spans="1:43" ht="12" customHeight="1" x14ac:dyDescent="0.25">
      <c r="A391" s="14" t="s">
        <v>66</v>
      </c>
      <c r="B391" s="14">
        <v>52</v>
      </c>
      <c r="C391" s="14" t="s">
        <v>199</v>
      </c>
      <c r="D391" s="14" t="s">
        <v>51</v>
      </c>
      <c r="E391" s="14" t="s">
        <v>52</v>
      </c>
      <c r="F391" s="58">
        <v>44.139547538599999</v>
      </c>
      <c r="G391" s="13">
        <v>8.5972784309599994</v>
      </c>
      <c r="H391" s="13">
        <v>15.2718744278</v>
      </c>
      <c r="I391" s="58">
        <v>90</v>
      </c>
      <c r="J391" s="2"/>
      <c r="K391" s="7" t="s">
        <v>199</v>
      </c>
      <c r="L391" s="7" t="str">
        <f t="shared" si="74"/>
        <v>N</v>
      </c>
      <c r="M391" s="7" t="s">
        <v>216</v>
      </c>
      <c r="N391" s="7">
        <f t="shared" ref="N391:N454" si="77">IF(G391&lt;0.3,0.3,G391)</f>
        <v>8.5972784309599994</v>
      </c>
      <c r="O391" s="15">
        <f t="shared" ref="O391:O454" si="78">IF(F391&gt;140,140,F391)</f>
        <v>44.139547538599999</v>
      </c>
      <c r="P391" s="7">
        <f t="shared" si="75"/>
        <v>3.7</v>
      </c>
      <c r="Q391" s="7">
        <v>50</v>
      </c>
      <c r="R391" s="7">
        <f t="shared" ref="R391:R454" si="79">IF(I391&lt;0.3,0.3,(IF((I391-0.3)&lt;P391*2,(I391-0.3),P391*2)))</f>
        <v>7.4</v>
      </c>
      <c r="S391" s="63">
        <f t="shared" ref="S391:S454" si="80">H391</f>
        <v>15.2718744278</v>
      </c>
      <c r="T391" s="7">
        <f t="shared" ref="T391:T454" si="81">IF((I391-R391)&lt;0.3,0.3,IF(I391&gt;300,300,I391-R391))</f>
        <v>82.6</v>
      </c>
      <c r="U391" s="7">
        <f t="shared" ref="U391:U454" si="82">IF(L391="g",50,20)</f>
        <v>20</v>
      </c>
      <c r="V391" s="18" t="str">
        <f t="shared" si="76"/>
        <v>16N71-52</v>
      </c>
      <c r="W391" s="4"/>
      <c r="X391" s="8">
        <v>40</v>
      </c>
      <c r="Y391" s="9" t="s">
        <v>271</v>
      </c>
      <c r="Z391" s="9" t="s">
        <v>272</v>
      </c>
      <c r="AA391" s="10">
        <v>8.5972784309999994</v>
      </c>
      <c r="AB391" s="10">
        <v>44.14</v>
      </c>
      <c r="AC391" s="10">
        <v>3.7</v>
      </c>
      <c r="AD391" s="10">
        <v>50</v>
      </c>
      <c r="AE391" s="10">
        <v>7.4</v>
      </c>
      <c r="AF391" s="10">
        <v>15.3</v>
      </c>
      <c r="AG391" s="10">
        <v>82.6</v>
      </c>
      <c r="AH391" s="10">
        <v>20</v>
      </c>
      <c r="AI391" s="10">
        <v>1</v>
      </c>
      <c r="AJ391" s="10">
        <v>0</v>
      </c>
      <c r="AK391" s="10">
        <v>204</v>
      </c>
      <c r="AL391" s="10">
        <v>4</v>
      </c>
      <c r="AM391" s="11" t="s">
        <v>349</v>
      </c>
      <c r="AN391" s="21">
        <f t="shared" si="73"/>
        <v>204</v>
      </c>
      <c r="AO391" s="21">
        <f t="shared" ref="AO391:AO454" si="83">F391/O391*AL391</f>
        <v>4</v>
      </c>
      <c r="AQ391" s="14">
        <v>784</v>
      </c>
    </row>
    <row r="392" spans="1:43" ht="12" customHeight="1" x14ac:dyDescent="0.25">
      <c r="A392" s="14" t="s">
        <v>66</v>
      </c>
      <c r="B392" s="14">
        <v>50</v>
      </c>
      <c r="C392" s="14" t="s">
        <v>199</v>
      </c>
      <c r="D392" s="14" t="s">
        <v>51</v>
      </c>
      <c r="E392" s="14" t="s">
        <v>52</v>
      </c>
      <c r="F392" s="58">
        <v>139.86733485400001</v>
      </c>
      <c r="G392" s="13">
        <v>6.0766637105200001</v>
      </c>
      <c r="H392" s="13">
        <v>28.5261363983</v>
      </c>
      <c r="I392" s="58">
        <v>0</v>
      </c>
      <c r="J392" s="2"/>
      <c r="K392" s="7" t="s">
        <v>199</v>
      </c>
      <c r="L392" s="7" t="str">
        <f t="shared" si="74"/>
        <v>N</v>
      </c>
      <c r="M392" s="7" t="s">
        <v>216</v>
      </c>
      <c r="N392" s="7">
        <f t="shared" si="77"/>
        <v>6.0766637105200001</v>
      </c>
      <c r="O392" s="15">
        <f t="shared" si="78"/>
        <v>139.86733485400001</v>
      </c>
      <c r="P392" s="7">
        <f t="shared" si="75"/>
        <v>3.7</v>
      </c>
      <c r="Q392" s="7">
        <v>50</v>
      </c>
      <c r="R392" s="7">
        <f t="shared" si="79"/>
        <v>0.3</v>
      </c>
      <c r="S392" s="63">
        <f t="shared" si="80"/>
        <v>28.5261363983</v>
      </c>
      <c r="T392" s="7">
        <f t="shared" si="81"/>
        <v>0.3</v>
      </c>
      <c r="U392" s="7">
        <f t="shared" si="82"/>
        <v>20</v>
      </c>
      <c r="V392" s="18" t="str">
        <f t="shared" si="76"/>
        <v>16N71-50</v>
      </c>
      <c r="W392" s="4"/>
      <c r="X392" s="8">
        <v>41</v>
      </c>
      <c r="Y392" s="9" t="s">
        <v>271</v>
      </c>
      <c r="Z392" s="9" t="s">
        <v>272</v>
      </c>
      <c r="AA392" s="10">
        <v>6.0766637110000001</v>
      </c>
      <c r="AB392" s="10">
        <v>139.86699999999999</v>
      </c>
      <c r="AC392" s="10">
        <v>3.7</v>
      </c>
      <c r="AD392" s="10">
        <v>50</v>
      </c>
      <c r="AE392" s="10">
        <v>0.3</v>
      </c>
      <c r="AF392" s="10">
        <v>28.5</v>
      </c>
      <c r="AG392" s="10">
        <v>0.3</v>
      </c>
      <c r="AH392" s="10">
        <v>20</v>
      </c>
      <c r="AI392" s="10">
        <v>27</v>
      </c>
      <c r="AJ392" s="10">
        <v>88</v>
      </c>
      <c r="AK392" s="12">
        <v>1144</v>
      </c>
      <c r="AL392" s="12">
        <v>1143</v>
      </c>
      <c r="AM392" s="11" t="s">
        <v>350</v>
      </c>
      <c r="AN392" s="21">
        <f t="shared" si="73"/>
        <v>1144</v>
      </c>
      <c r="AO392" s="21">
        <f t="shared" si="83"/>
        <v>1143</v>
      </c>
      <c r="AQ392" s="14">
        <v>640</v>
      </c>
    </row>
    <row r="393" spans="1:43" ht="12" customHeight="1" x14ac:dyDescent="0.25">
      <c r="A393" s="14" t="s">
        <v>66</v>
      </c>
      <c r="B393" s="14">
        <v>50</v>
      </c>
      <c r="C393" s="14" t="s">
        <v>199</v>
      </c>
      <c r="D393" s="14" t="s">
        <v>51</v>
      </c>
      <c r="E393" s="14" t="s">
        <v>52</v>
      </c>
      <c r="F393" s="58">
        <v>65.562699899899997</v>
      </c>
      <c r="G393" s="13">
        <v>7.0558054612100003</v>
      </c>
      <c r="H393" s="13">
        <v>15.460478782699999</v>
      </c>
      <c r="I393" s="58">
        <v>0</v>
      </c>
      <c r="J393" s="2"/>
      <c r="K393" s="7" t="s">
        <v>199</v>
      </c>
      <c r="L393" s="7" t="str">
        <f t="shared" si="74"/>
        <v>N</v>
      </c>
      <c r="M393" s="7" t="s">
        <v>216</v>
      </c>
      <c r="N393" s="7">
        <f t="shared" si="77"/>
        <v>7.0558054612100003</v>
      </c>
      <c r="O393" s="15">
        <f t="shared" si="78"/>
        <v>65.562699899899997</v>
      </c>
      <c r="P393" s="7">
        <f t="shared" si="75"/>
        <v>3.7</v>
      </c>
      <c r="Q393" s="7">
        <v>50</v>
      </c>
      <c r="R393" s="7">
        <f t="shared" si="79"/>
        <v>0.3</v>
      </c>
      <c r="S393" s="63">
        <f t="shared" si="80"/>
        <v>15.460478782699999</v>
      </c>
      <c r="T393" s="7">
        <f t="shared" si="81"/>
        <v>0.3</v>
      </c>
      <c r="U393" s="7">
        <f t="shared" si="82"/>
        <v>20</v>
      </c>
      <c r="V393" s="18" t="str">
        <f t="shared" si="76"/>
        <v>16N71-50</v>
      </c>
      <c r="W393" s="4"/>
      <c r="X393" s="8">
        <v>42</v>
      </c>
      <c r="Y393" s="9" t="s">
        <v>271</v>
      </c>
      <c r="Z393" s="9" t="s">
        <v>272</v>
      </c>
      <c r="AA393" s="10">
        <v>7.0558054610000003</v>
      </c>
      <c r="AB393" s="10">
        <v>65.563000000000002</v>
      </c>
      <c r="AC393" s="10">
        <v>3.7</v>
      </c>
      <c r="AD393" s="10">
        <v>50</v>
      </c>
      <c r="AE393" s="10">
        <v>0.3</v>
      </c>
      <c r="AF393" s="10">
        <v>15.5</v>
      </c>
      <c r="AG393" s="10">
        <v>0.3</v>
      </c>
      <c r="AH393" s="10">
        <v>20</v>
      </c>
      <c r="AI393" s="10">
        <v>28</v>
      </c>
      <c r="AJ393" s="10">
        <v>82</v>
      </c>
      <c r="AK393" s="10">
        <v>302</v>
      </c>
      <c r="AL393" s="10">
        <v>298</v>
      </c>
      <c r="AM393" s="11" t="s">
        <v>350</v>
      </c>
      <c r="AN393" s="21">
        <f t="shared" si="73"/>
        <v>302</v>
      </c>
      <c r="AO393" s="21">
        <f t="shared" si="83"/>
        <v>298</v>
      </c>
      <c r="AQ393" s="14">
        <v>638</v>
      </c>
    </row>
    <row r="394" spans="1:43" ht="12" customHeight="1" x14ac:dyDescent="0.25">
      <c r="A394" s="14" t="s">
        <v>66</v>
      </c>
      <c r="B394" s="14">
        <v>49</v>
      </c>
      <c r="C394" s="14" t="s">
        <v>199</v>
      </c>
      <c r="D394" s="14" t="s">
        <v>51</v>
      </c>
      <c r="E394" s="14" t="s">
        <v>52</v>
      </c>
      <c r="F394" s="58">
        <v>305.76159860500002</v>
      </c>
      <c r="G394" s="13">
        <v>7.67063539926</v>
      </c>
      <c r="H394" s="13">
        <v>15.943215370200001</v>
      </c>
      <c r="I394" s="58">
        <v>24.142135620099999</v>
      </c>
      <c r="J394" s="2"/>
      <c r="K394" s="7" t="s">
        <v>199</v>
      </c>
      <c r="L394" s="7" t="str">
        <f t="shared" si="74"/>
        <v>N</v>
      </c>
      <c r="M394" s="7" t="s">
        <v>216</v>
      </c>
      <c r="N394" s="7">
        <f t="shared" si="77"/>
        <v>7.67063539926</v>
      </c>
      <c r="O394" s="15">
        <f t="shared" si="78"/>
        <v>140</v>
      </c>
      <c r="P394" s="7">
        <f t="shared" si="75"/>
        <v>3.7</v>
      </c>
      <c r="Q394" s="7">
        <v>50</v>
      </c>
      <c r="R394" s="7">
        <f t="shared" si="79"/>
        <v>7.4</v>
      </c>
      <c r="S394" s="63">
        <f t="shared" si="80"/>
        <v>15.943215370200001</v>
      </c>
      <c r="T394" s="7">
        <f t="shared" si="81"/>
        <v>16.742135620100001</v>
      </c>
      <c r="U394" s="7">
        <f t="shared" si="82"/>
        <v>20</v>
      </c>
      <c r="V394" s="18" t="str">
        <f t="shared" si="76"/>
        <v>16N71-49</v>
      </c>
      <c r="W394" s="4"/>
      <c r="X394" s="8">
        <v>43</v>
      </c>
      <c r="Y394" s="9" t="s">
        <v>271</v>
      </c>
      <c r="Z394" s="9" t="s">
        <v>272</v>
      </c>
      <c r="AA394" s="10">
        <v>7.670635399</v>
      </c>
      <c r="AB394" s="10">
        <v>140</v>
      </c>
      <c r="AC394" s="10">
        <v>3.7</v>
      </c>
      <c r="AD394" s="10">
        <v>50</v>
      </c>
      <c r="AE394" s="10">
        <v>7.4</v>
      </c>
      <c r="AF394" s="10">
        <v>15.9</v>
      </c>
      <c r="AG394" s="10">
        <v>16.742135619999999</v>
      </c>
      <c r="AH394" s="10">
        <v>20</v>
      </c>
      <c r="AI394" s="10">
        <v>11</v>
      </c>
      <c r="AJ394" s="10">
        <v>25</v>
      </c>
      <c r="AK394" s="12">
        <v>1612</v>
      </c>
      <c r="AL394" s="10">
        <v>458</v>
      </c>
      <c r="AM394" s="11" t="s">
        <v>351</v>
      </c>
      <c r="AN394" s="21">
        <f t="shared" si="73"/>
        <v>3520.6264067947145</v>
      </c>
      <c r="AO394" s="21">
        <f t="shared" si="83"/>
        <v>1000.2772297220715</v>
      </c>
      <c r="AQ394" s="14">
        <v>667</v>
      </c>
    </row>
    <row r="395" spans="1:43" ht="12" customHeight="1" x14ac:dyDescent="0.25">
      <c r="A395" s="14" t="s">
        <v>66</v>
      </c>
      <c r="B395" s="14">
        <v>50</v>
      </c>
      <c r="C395" s="14" t="s">
        <v>199</v>
      </c>
      <c r="D395" s="14" t="s">
        <v>51</v>
      </c>
      <c r="E395" s="14" t="s">
        <v>52</v>
      </c>
      <c r="F395" s="58">
        <v>191.90920787900001</v>
      </c>
      <c r="G395" s="13">
        <v>6.6944625440300003</v>
      </c>
      <c r="H395" s="13">
        <v>33.251052856400001</v>
      </c>
      <c r="I395" s="58">
        <v>20</v>
      </c>
      <c r="J395" s="2"/>
      <c r="K395" s="7" t="s">
        <v>199</v>
      </c>
      <c r="L395" s="7" t="str">
        <f t="shared" si="74"/>
        <v>N</v>
      </c>
      <c r="M395" s="7" t="s">
        <v>216</v>
      </c>
      <c r="N395" s="7">
        <f t="shared" si="77"/>
        <v>6.6944625440300003</v>
      </c>
      <c r="O395" s="15">
        <f t="shared" si="78"/>
        <v>140</v>
      </c>
      <c r="P395" s="7">
        <f t="shared" si="75"/>
        <v>3.7</v>
      </c>
      <c r="Q395" s="7">
        <v>50</v>
      </c>
      <c r="R395" s="7">
        <f t="shared" si="79"/>
        <v>7.4</v>
      </c>
      <c r="S395" s="63">
        <f t="shared" si="80"/>
        <v>33.251052856400001</v>
      </c>
      <c r="T395" s="7">
        <f t="shared" si="81"/>
        <v>12.6</v>
      </c>
      <c r="U395" s="7">
        <f t="shared" si="82"/>
        <v>20</v>
      </c>
      <c r="V395" s="18" t="str">
        <f t="shared" si="76"/>
        <v>16N71-50</v>
      </c>
      <c r="W395" s="4"/>
      <c r="X395" s="8">
        <v>44</v>
      </c>
      <c r="Y395" s="9" t="s">
        <v>271</v>
      </c>
      <c r="Z395" s="9" t="s">
        <v>272</v>
      </c>
      <c r="AA395" s="10">
        <v>6.6944625440000003</v>
      </c>
      <c r="AB395" s="10">
        <v>140</v>
      </c>
      <c r="AC395" s="10">
        <v>3.7</v>
      </c>
      <c r="AD395" s="10">
        <v>50</v>
      </c>
      <c r="AE395" s="10">
        <v>7.4</v>
      </c>
      <c r="AF395" s="10">
        <v>33.299999999999997</v>
      </c>
      <c r="AG395" s="10">
        <v>12.6</v>
      </c>
      <c r="AH395" s="10">
        <v>20</v>
      </c>
      <c r="AI395" s="10">
        <v>15</v>
      </c>
      <c r="AJ395" s="10">
        <v>34</v>
      </c>
      <c r="AK395" s="12">
        <v>1398</v>
      </c>
      <c r="AL395" s="10">
        <v>997</v>
      </c>
      <c r="AM395" s="11" t="s">
        <v>350</v>
      </c>
      <c r="AN395" s="21">
        <f t="shared" si="73"/>
        <v>1916.350518677443</v>
      </c>
      <c r="AO395" s="21">
        <f t="shared" si="83"/>
        <v>1366.6677161097357</v>
      </c>
      <c r="AQ395" s="14">
        <v>639</v>
      </c>
    </row>
    <row r="396" spans="1:43" ht="12" customHeight="1" x14ac:dyDescent="0.25">
      <c r="A396" s="14" t="s">
        <v>66</v>
      </c>
      <c r="B396" s="14">
        <v>50</v>
      </c>
      <c r="C396" s="14" t="s">
        <v>199</v>
      </c>
      <c r="D396" s="14" t="s">
        <v>51</v>
      </c>
      <c r="E396" s="14" t="s">
        <v>52</v>
      </c>
      <c r="F396" s="58">
        <v>296.17929226899997</v>
      </c>
      <c r="G396" s="13">
        <v>7.2939844391499999</v>
      </c>
      <c r="H396" s="13">
        <v>29.3216247559</v>
      </c>
      <c r="I396" s="58">
        <v>141.42135620100001</v>
      </c>
      <c r="J396" s="2"/>
      <c r="K396" s="7" t="s">
        <v>199</v>
      </c>
      <c r="L396" s="7" t="str">
        <f t="shared" si="74"/>
        <v>N</v>
      </c>
      <c r="M396" s="7" t="s">
        <v>216</v>
      </c>
      <c r="N396" s="7">
        <f t="shared" si="77"/>
        <v>7.2939844391499999</v>
      </c>
      <c r="O396" s="15">
        <f t="shared" si="78"/>
        <v>140</v>
      </c>
      <c r="P396" s="7">
        <f t="shared" si="75"/>
        <v>3.7</v>
      </c>
      <c r="Q396" s="7">
        <v>50</v>
      </c>
      <c r="R396" s="7">
        <f t="shared" si="79"/>
        <v>7.4</v>
      </c>
      <c r="S396" s="63">
        <f t="shared" si="80"/>
        <v>29.3216247559</v>
      </c>
      <c r="T396" s="7">
        <f t="shared" si="81"/>
        <v>134.021356201</v>
      </c>
      <c r="U396" s="7">
        <f t="shared" si="82"/>
        <v>20</v>
      </c>
      <c r="V396" s="18" t="str">
        <f t="shared" si="76"/>
        <v>16N71-50</v>
      </c>
      <c r="W396" s="4"/>
      <c r="X396" s="8">
        <v>45</v>
      </c>
      <c r="Y396" s="9" t="s">
        <v>271</v>
      </c>
      <c r="Z396" s="9" t="s">
        <v>272</v>
      </c>
      <c r="AA396" s="10">
        <v>7.2939844389999999</v>
      </c>
      <c r="AB396" s="10">
        <v>140</v>
      </c>
      <c r="AC396" s="10">
        <v>3.7</v>
      </c>
      <c r="AD396" s="10">
        <v>50</v>
      </c>
      <c r="AE396" s="10">
        <v>7.4</v>
      </c>
      <c r="AF396" s="10">
        <v>29.3</v>
      </c>
      <c r="AG396" s="10">
        <v>134.02135620000001</v>
      </c>
      <c r="AH396" s="10">
        <v>20</v>
      </c>
      <c r="AI396" s="10">
        <v>2</v>
      </c>
      <c r="AJ396" s="10">
        <v>0</v>
      </c>
      <c r="AK396" s="12">
        <v>1375</v>
      </c>
      <c r="AL396" s="10">
        <v>71</v>
      </c>
      <c r="AM396" s="11" t="s">
        <v>350</v>
      </c>
      <c r="AN396" s="21">
        <f t="shared" si="73"/>
        <v>2908.9037633562493</v>
      </c>
      <c r="AO396" s="21">
        <f t="shared" si="83"/>
        <v>150.20521250784998</v>
      </c>
      <c r="AQ396" s="14">
        <v>641</v>
      </c>
    </row>
    <row r="397" spans="1:43" ht="12" customHeight="1" x14ac:dyDescent="0.25">
      <c r="A397" s="14" t="s">
        <v>66</v>
      </c>
      <c r="B397" s="14">
        <v>49</v>
      </c>
      <c r="C397" s="14" t="s">
        <v>199</v>
      </c>
      <c r="D397" s="14" t="s">
        <v>51</v>
      </c>
      <c r="E397" s="14" t="s">
        <v>52</v>
      </c>
      <c r="F397" s="58">
        <v>64.958182983699999</v>
      </c>
      <c r="G397" s="13">
        <v>7.8148984113699997</v>
      </c>
      <c r="H397" s="13">
        <v>7.2498683929399999</v>
      </c>
      <c r="I397" s="58">
        <v>178.28427124000001</v>
      </c>
      <c r="J397" s="2"/>
      <c r="K397" s="7" t="s">
        <v>199</v>
      </c>
      <c r="L397" s="7" t="str">
        <f t="shared" si="74"/>
        <v>N</v>
      </c>
      <c r="M397" s="7" t="s">
        <v>216</v>
      </c>
      <c r="N397" s="7">
        <f t="shared" si="77"/>
        <v>7.8148984113699997</v>
      </c>
      <c r="O397" s="15">
        <f t="shared" si="78"/>
        <v>64.958182983699999</v>
      </c>
      <c r="P397" s="7">
        <f t="shared" si="75"/>
        <v>3.7</v>
      </c>
      <c r="Q397" s="7">
        <v>50</v>
      </c>
      <c r="R397" s="7">
        <f t="shared" si="79"/>
        <v>7.4</v>
      </c>
      <c r="S397" s="63">
        <f t="shared" si="80"/>
        <v>7.2498683929399999</v>
      </c>
      <c r="T397" s="7">
        <f t="shared" si="81"/>
        <v>170.88427124</v>
      </c>
      <c r="U397" s="7">
        <f t="shared" si="82"/>
        <v>20</v>
      </c>
      <c r="V397" s="18" t="str">
        <f t="shared" si="76"/>
        <v>16N71-49</v>
      </c>
      <c r="W397" s="4"/>
      <c r="X397" s="8">
        <v>46</v>
      </c>
      <c r="Y397" s="9" t="s">
        <v>271</v>
      </c>
      <c r="Z397" s="9" t="s">
        <v>272</v>
      </c>
      <c r="AA397" s="10">
        <v>7.8148984109999997</v>
      </c>
      <c r="AB397" s="10">
        <v>64.957999999999998</v>
      </c>
      <c r="AC397" s="10">
        <v>3.7</v>
      </c>
      <c r="AD397" s="10">
        <v>50</v>
      </c>
      <c r="AE397" s="10">
        <v>7.4</v>
      </c>
      <c r="AF397" s="10">
        <v>7.2</v>
      </c>
      <c r="AG397" s="10">
        <v>170.8842712</v>
      </c>
      <c r="AH397" s="10">
        <v>20</v>
      </c>
      <c r="AI397" s="10">
        <v>0</v>
      </c>
      <c r="AJ397" s="10">
        <v>0</v>
      </c>
      <c r="AK397" s="10">
        <v>389</v>
      </c>
      <c r="AL397" s="10">
        <v>0</v>
      </c>
      <c r="AM397" s="11" t="s">
        <v>351</v>
      </c>
      <c r="AN397" s="21">
        <f t="shared" si="73"/>
        <v>389</v>
      </c>
      <c r="AO397" s="21">
        <f t="shared" si="83"/>
        <v>0</v>
      </c>
      <c r="AQ397" s="14">
        <v>668</v>
      </c>
    </row>
    <row r="398" spans="1:43" ht="12" customHeight="1" x14ac:dyDescent="0.25">
      <c r="A398" s="14" t="s">
        <v>66</v>
      </c>
      <c r="B398" s="14">
        <v>52</v>
      </c>
      <c r="C398" s="14" t="s">
        <v>199</v>
      </c>
      <c r="D398" s="14" t="s">
        <v>51</v>
      </c>
      <c r="E398" s="14" t="s">
        <v>52</v>
      </c>
      <c r="F398" s="58">
        <v>229.937989743</v>
      </c>
      <c r="G398" s="13">
        <v>9.6146739887199999</v>
      </c>
      <c r="H398" s="13">
        <v>13.8389005661</v>
      </c>
      <c r="I398" s="58">
        <v>28.284271240199999</v>
      </c>
      <c r="J398" s="2"/>
      <c r="K398" s="7" t="s">
        <v>199</v>
      </c>
      <c r="L398" s="7" t="str">
        <f t="shared" si="74"/>
        <v>N</v>
      </c>
      <c r="M398" s="7" t="s">
        <v>216</v>
      </c>
      <c r="N398" s="7">
        <f t="shared" si="77"/>
        <v>9.6146739887199999</v>
      </c>
      <c r="O398" s="15">
        <f t="shared" si="78"/>
        <v>140</v>
      </c>
      <c r="P398" s="7">
        <f t="shared" si="75"/>
        <v>3.7</v>
      </c>
      <c r="Q398" s="7">
        <v>50</v>
      </c>
      <c r="R398" s="7">
        <f t="shared" si="79"/>
        <v>7.4</v>
      </c>
      <c r="S398" s="63">
        <f t="shared" si="80"/>
        <v>13.8389005661</v>
      </c>
      <c r="T398" s="7">
        <f t="shared" si="81"/>
        <v>20.8842712402</v>
      </c>
      <c r="U398" s="7">
        <f t="shared" si="82"/>
        <v>20</v>
      </c>
      <c r="V398" s="18" t="str">
        <f t="shared" si="76"/>
        <v>16N71-52</v>
      </c>
      <c r="W398" s="4"/>
      <c r="X398" s="8">
        <v>47</v>
      </c>
      <c r="Y398" s="9" t="s">
        <v>271</v>
      </c>
      <c r="Z398" s="9" t="s">
        <v>272</v>
      </c>
      <c r="AA398" s="10">
        <v>9.6146739889999999</v>
      </c>
      <c r="AB398" s="10">
        <v>140</v>
      </c>
      <c r="AC398" s="10">
        <v>3.7</v>
      </c>
      <c r="AD398" s="10">
        <v>50</v>
      </c>
      <c r="AE398" s="10">
        <v>7.4</v>
      </c>
      <c r="AF398" s="10">
        <v>13.8</v>
      </c>
      <c r="AG398" s="10">
        <v>20.88427124</v>
      </c>
      <c r="AH398" s="10">
        <v>20</v>
      </c>
      <c r="AI398" s="10">
        <v>9</v>
      </c>
      <c r="AJ398" s="10">
        <v>20</v>
      </c>
      <c r="AK398" s="12">
        <v>2155</v>
      </c>
      <c r="AL398" s="10">
        <v>362</v>
      </c>
      <c r="AM398" s="11" t="s">
        <v>349</v>
      </c>
      <c r="AN398" s="21">
        <f t="shared" si="73"/>
        <v>3539.4026278297501</v>
      </c>
      <c r="AO398" s="21">
        <f t="shared" si="83"/>
        <v>594.55394490690003</v>
      </c>
      <c r="AQ398" s="14">
        <v>783</v>
      </c>
    </row>
    <row r="399" spans="1:43" ht="12" customHeight="1" x14ac:dyDescent="0.25">
      <c r="A399" s="14" t="s">
        <v>66</v>
      </c>
      <c r="B399" s="14">
        <v>49</v>
      </c>
      <c r="C399" s="14" t="s">
        <v>199</v>
      </c>
      <c r="D399" s="14" t="s">
        <v>51</v>
      </c>
      <c r="E399" s="14" t="s">
        <v>52</v>
      </c>
      <c r="F399" s="58">
        <v>61.278902463900003</v>
      </c>
      <c r="G399" s="13">
        <v>2.5219285885699998</v>
      </c>
      <c r="H399" s="13">
        <v>7.2085337638900002</v>
      </c>
      <c r="I399" s="58">
        <v>364.85281372100002</v>
      </c>
      <c r="J399" s="2"/>
      <c r="K399" s="7" t="s">
        <v>199</v>
      </c>
      <c r="L399" s="7" t="str">
        <f t="shared" si="74"/>
        <v>N</v>
      </c>
      <c r="M399" s="7" t="s">
        <v>216</v>
      </c>
      <c r="N399" s="7">
        <f t="shared" si="77"/>
        <v>2.5219285885699998</v>
      </c>
      <c r="O399" s="15">
        <f t="shared" si="78"/>
        <v>61.278902463900003</v>
      </c>
      <c r="P399" s="7">
        <f t="shared" si="75"/>
        <v>3.7</v>
      </c>
      <c r="Q399" s="7">
        <v>50</v>
      </c>
      <c r="R399" s="7">
        <f t="shared" si="79"/>
        <v>7.4</v>
      </c>
      <c r="S399" s="63">
        <f t="shared" si="80"/>
        <v>7.2085337638900002</v>
      </c>
      <c r="T399" s="7">
        <f t="shared" si="81"/>
        <v>300</v>
      </c>
      <c r="U399" s="7">
        <f t="shared" si="82"/>
        <v>20</v>
      </c>
      <c r="V399" s="18" t="str">
        <f t="shared" si="76"/>
        <v>16N71-49</v>
      </c>
      <c r="W399" s="4"/>
      <c r="X399" s="8">
        <v>48</v>
      </c>
      <c r="Y399" s="9" t="s">
        <v>271</v>
      </c>
      <c r="Z399" s="9" t="s">
        <v>272</v>
      </c>
      <c r="AA399" s="10">
        <v>2.5219285889999998</v>
      </c>
      <c r="AB399" s="10">
        <v>61.279000000000003</v>
      </c>
      <c r="AC399" s="10">
        <v>3.7</v>
      </c>
      <c r="AD399" s="10">
        <v>50</v>
      </c>
      <c r="AE399" s="10">
        <v>7.4</v>
      </c>
      <c r="AF399" s="10">
        <v>7.2</v>
      </c>
      <c r="AG399" s="10">
        <v>300</v>
      </c>
      <c r="AH399" s="10">
        <v>20</v>
      </c>
      <c r="AI399" s="10">
        <v>0</v>
      </c>
      <c r="AJ399" s="10">
        <v>0</v>
      </c>
      <c r="AK399" s="10">
        <v>56</v>
      </c>
      <c r="AL399" s="10">
        <v>0</v>
      </c>
      <c r="AM399" s="11" t="s">
        <v>351</v>
      </c>
      <c r="AN399" s="21">
        <f t="shared" si="73"/>
        <v>56</v>
      </c>
      <c r="AO399" s="21">
        <f t="shared" si="83"/>
        <v>0</v>
      </c>
      <c r="AQ399" s="14">
        <v>666</v>
      </c>
    </row>
    <row r="400" spans="1:43" ht="12" customHeight="1" x14ac:dyDescent="0.25">
      <c r="A400" s="14" t="s">
        <v>66</v>
      </c>
      <c r="B400" s="14">
        <v>49</v>
      </c>
      <c r="C400" s="14" t="s">
        <v>199</v>
      </c>
      <c r="D400" s="14" t="s">
        <v>51</v>
      </c>
      <c r="E400" s="14" t="s">
        <v>52</v>
      </c>
      <c r="F400" s="58">
        <v>85.525985514599995</v>
      </c>
      <c r="G400" s="13">
        <v>8.5092125466099997</v>
      </c>
      <c r="H400" s="13">
        <v>46.183681487999998</v>
      </c>
      <c r="I400" s="58">
        <v>157.279220581</v>
      </c>
      <c r="J400" s="2"/>
      <c r="K400" s="7" t="s">
        <v>199</v>
      </c>
      <c r="L400" s="7" t="str">
        <f t="shared" si="74"/>
        <v>N</v>
      </c>
      <c r="M400" s="7" t="s">
        <v>216</v>
      </c>
      <c r="N400" s="7">
        <f t="shared" si="77"/>
        <v>8.5092125466099997</v>
      </c>
      <c r="O400" s="15">
        <f t="shared" si="78"/>
        <v>85.525985514599995</v>
      </c>
      <c r="P400" s="7">
        <f t="shared" si="75"/>
        <v>3.7</v>
      </c>
      <c r="Q400" s="7">
        <v>50</v>
      </c>
      <c r="R400" s="7">
        <f t="shared" si="79"/>
        <v>7.4</v>
      </c>
      <c r="S400" s="63">
        <f t="shared" si="80"/>
        <v>46.183681487999998</v>
      </c>
      <c r="T400" s="7">
        <f t="shared" si="81"/>
        <v>149.879220581</v>
      </c>
      <c r="U400" s="7">
        <f t="shared" si="82"/>
        <v>20</v>
      </c>
      <c r="V400" s="18" t="str">
        <f t="shared" si="76"/>
        <v>16N71-49</v>
      </c>
      <c r="W400" s="4"/>
      <c r="X400" s="8">
        <v>49</v>
      </c>
      <c r="Y400" s="9" t="s">
        <v>271</v>
      </c>
      <c r="Z400" s="9" t="s">
        <v>272</v>
      </c>
      <c r="AA400" s="10">
        <v>8.5092125470000006</v>
      </c>
      <c r="AB400" s="10">
        <v>85.525999999999996</v>
      </c>
      <c r="AC400" s="10">
        <v>3.7</v>
      </c>
      <c r="AD400" s="10">
        <v>50</v>
      </c>
      <c r="AE400" s="10">
        <v>7.4</v>
      </c>
      <c r="AF400" s="10">
        <v>46.2</v>
      </c>
      <c r="AG400" s="10">
        <v>149.8792206</v>
      </c>
      <c r="AH400" s="10">
        <v>20</v>
      </c>
      <c r="AI400" s="10">
        <v>2</v>
      </c>
      <c r="AJ400" s="10">
        <v>0</v>
      </c>
      <c r="AK400" s="10">
        <v>784</v>
      </c>
      <c r="AL400" s="10">
        <v>63</v>
      </c>
      <c r="AM400" s="11" t="s">
        <v>351</v>
      </c>
      <c r="AN400" s="21">
        <f t="shared" si="73"/>
        <v>784</v>
      </c>
      <c r="AO400" s="21">
        <f t="shared" si="83"/>
        <v>63</v>
      </c>
      <c r="AQ400" s="14">
        <v>665</v>
      </c>
    </row>
    <row r="401" spans="1:43" ht="12" customHeight="1" x14ac:dyDescent="0.25">
      <c r="A401" s="14" t="s">
        <v>150</v>
      </c>
      <c r="B401" s="14">
        <v>628</v>
      </c>
      <c r="C401" s="14" t="s">
        <v>199</v>
      </c>
      <c r="D401" s="14" t="s">
        <v>53</v>
      </c>
      <c r="E401" s="14" t="s">
        <v>52</v>
      </c>
      <c r="F401" s="58">
        <v>427.34617523399999</v>
      </c>
      <c r="G401" s="13">
        <v>9.7826512913099997</v>
      </c>
      <c r="H401" s="13">
        <v>57.393630981400001</v>
      </c>
      <c r="I401" s="58">
        <v>70.710678100600006</v>
      </c>
      <c r="J401" s="2"/>
      <c r="K401" s="7" t="s">
        <v>199</v>
      </c>
      <c r="L401" s="7" t="str">
        <f t="shared" si="74"/>
        <v>N</v>
      </c>
      <c r="M401" s="7" t="s">
        <v>216</v>
      </c>
      <c r="N401" s="7">
        <f t="shared" si="77"/>
        <v>9.7826512913099997</v>
      </c>
      <c r="O401" s="15">
        <f t="shared" si="78"/>
        <v>140</v>
      </c>
      <c r="P401" s="7">
        <f t="shared" si="75"/>
        <v>3.7</v>
      </c>
      <c r="Q401" s="7">
        <v>50</v>
      </c>
      <c r="R401" s="7">
        <f t="shared" si="79"/>
        <v>7.4</v>
      </c>
      <c r="S401" s="63">
        <f t="shared" si="80"/>
        <v>57.393630981400001</v>
      </c>
      <c r="T401" s="7">
        <f t="shared" si="81"/>
        <v>63.310678100600008</v>
      </c>
      <c r="U401" s="7">
        <f t="shared" si="82"/>
        <v>20</v>
      </c>
      <c r="V401" s="18" t="str">
        <f t="shared" si="76"/>
        <v>16N71.1-628</v>
      </c>
      <c r="W401" s="4"/>
      <c r="X401" s="8">
        <v>50</v>
      </c>
      <c r="Y401" s="9" t="s">
        <v>271</v>
      </c>
      <c r="Z401" s="9" t="s">
        <v>272</v>
      </c>
      <c r="AA401" s="10">
        <v>9.7826512910000005</v>
      </c>
      <c r="AB401" s="10">
        <v>140</v>
      </c>
      <c r="AC401" s="10">
        <v>3.7</v>
      </c>
      <c r="AD401" s="10">
        <v>50</v>
      </c>
      <c r="AE401" s="10">
        <v>7.4</v>
      </c>
      <c r="AF401" s="10">
        <v>57.4</v>
      </c>
      <c r="AG401" s="10">
        <v>63.310678099999997</v>
      </c>
      <c r="AH401" s="10">
        <v>20</v>
      </c>
      <c r="AI401" s="10">
        <v>7</v>
      </c>
      <c r="AJ401" s="10">
        <v>6</v>
      </c>
      <c r="AK401" s="12">
        <v>2089</v>
      </c>
      <c r="AL401" s="10">
        <v>575</v>
      </c>
      <c r="AM401" s="11" t="s">
        <v>352</v>
      </c>
      <c r="AN401" s="21">
        <f t="shared" si="73"/>
        <v>6376.615429027328</v>
      </c>
      <c r="AO401" s="21">
        <f t="shared" si="83"/>
        <v>1755.1717911396429</v>
      </c>
      <c r="AQ401" s="14">
        <v>842</v>
      </c>
    </row>
    <row r="402" spans="1:43" ht="12" customHeight="1" x14ac:dyDescent="0.25">
      <c r="A402" s="14" t="s">
        <v>151</v>
      </c>
      <c r="B402" s="14">
        <v>629</v>
      </c>
      <c r="C402" s="14" t="s">
        <v>199</v>
      </c>
      <c r="D402" s="14" t="s">
        <v>53</v>
      </c>
      <c r="E402" s="14" t="s">
        <v>52</v>
      </c>
      <c r="F402" s="58">
        <v>142.52666106000001</v>
      </c>
      <c r="G402" s="13">
        <v>14.9242225572</v>
      </c>
      <c r="H402" s="13">
        <v>16.807300567599999</v>
      </c>
      <c r="I402" s="58">
        <v>0</v>
      </c>
      <c r="J402" s="2"/>
      <c r="K402" s="7" t="s">
        <v>199</v>
      </c>
      <c r="L402" s="7" t="str">
        <f t="shared" si="74"/>
        <v>N</v>
      </c>
      <c r="M402" s="7" t="s">
        <v>216</v>
      </c>
      <c r="N402" s="7">
        <f t="shared" si="77"/>
        <v>14.9242225572</v>
      </c>
      <c r="O402" s="15">
        <f t="shared" si="78"/>
        <v>140</v>
      </c>
      <c r="P402" s="7">
        <f t="shared" si="75"/>
        <v>3.7</v>
      </c>
      <c r="Q402" s="7">
        <v>50</v>
      </c>
      <c r="R402" s="7">
        <f t="shared" si="79"/>
        <v>0.3</v>
      </c>
      <c r="S402" s="63">
        <f t="shared" si="80"/>
        <v>16.807300567599999</v>
      </c>
      <c r="T402" s="7">
        <f t="shared" si="81"/>
        <v>0.3</v>
      </c>
      <c r="U402" s="7">
        <f t="shared" si="82"/>
        <v>20</v>
      </c>
      <c r="V402" s="18" t="str">
        <f t="shared" si="76"/>
        <v>16N71.1A-629</v>
      </c>
      <c r="W402" s="4"/>
      <c r="X402" s="8">
        <v>51</v>
      </c>
      <c r="Y402" s="9" t="s">
        <v>271</v>
      </c>
      <c r="Z402" s="9" t="s">
        <v>272</v>
      </c>
      <c r="AA402" s="10">
        <v>14.92422256</v>
      </c>
      <c r="AB402" s="10">
        <v>140</v>
      </c>
      <c r="AC402" s="10">
        <v>3.7</v>
      </c>
      <c r="AD402" s="10">
        <v>50</v>
      </c>
      <c r="AE402" s="10">
        <v>0.3</v>
      </c>
      <c r="AF402" s="10">
        <v>16.8</v>
      </c>
      <c r="AG402" s="10">
        <v>0.3</v>
      </c>
      <c r="AH402" s="10">
        <v>20</v>
      </c>
      <c r="AI402" s="10">
        <v>32</v>
      </c>
      <c r="AJ402" s="10">
        <v>91</v>
      </c>
      <c r="AK402" s="12">
        <v>3823</v>
      </c>
      <c r="AL402" s="12">
        <v>3465</v>
      </c>
      <c r="AM402" s="11" t="s">
        <v>353</v>
      </c>
      <c r="AN402" s="21">
        <f t="shared" si="73"/>
        <v>3891.9958945170001</v>
      </c>
      <c r="AO402" s="21">
        <f t="shared" si="83"/>
        <v>3527.5348612350003</v>
      </c>
      <c r="AQ402" s="14">
        <v>67</v>
      </c>
    </row>
    <row r="403" spans="1:43" ht="12" customHeight="1" x14ac:dyDescent="0.25">
      <c r="A403" s="14" t="s">
        <v>152</v>
      </c>
      <c r="B403" s="14">
        <v>630</v>
      </c>
      <c r="C403" s="14" t="s">
        <v>199</v>
      </c>
      <c r="D403" s="14" t="s">
        <v>53</v>
      </c>
      <c r="E403" s="14" t="s">
        <v>52</v>
      </c>
      <c r="F403" s="58">
        <v>92.294454306600002</v>
      </c>
      <c r="G403" s="13">
        <v>4.7820578746100004</v>
      </c>
      <c r="H403" s="13">
        <v>16.273477554300001</v>
      </c>
      <c r="I403" s="58">
        <v>142.42640685999999</v>
      </c>
      <c r="J403" s="2"/>
      <c r="K403" s="7" t="s">
        <v>199</v>
      </c>
      <c r="L403" s="7" t="str">
        <f t="shared" si="74"/>
        <v>N</v>
      </c>
      <c r="M403" s="7" t="s">
        <v>216</v>
      </c>
      <c r="N403" s="7">
        <f t="shared" si="77"/>
        <v>4.7820578746100004</v>
      </c>
      <c r="O403" s="15">
        <f t="shared" si="78"/>
        <v>92.294454306600002</v>
      </c>
      <c r="P403" s="7">
        <f t="shared" si="75"/>
        <v>3.7</v>
      </c>
      <c r="Q403" s="7">
        <v>50</v>
      </c>
      <c r="R403" s="7">
        <f t="shared" si="79"/>
        <v>7.4</v>
      </c>
      <c r="S403" s="63">
        <f t="shared" si="80"/>
        <v>16.273477554300001</v>
      </c>
      <c r="T403" s="7">
        <f t="shared" si="81"/>
        <v>135.02640685999998</v>
      </c>
      <c r="U403" s="7">
        <f t="shared" si="82"/>
        <v>20</v>
      </c>
      <c r="V403" s="18" t="str">
        <f t="shared" si="76"/>
        <v>16N71.1A1-630</v>
      </c>
      <c r="W403" s="4"/>
      <c r="X403" s="8">
        <v>52</v>
      </c>
      <c r="Y403" s="9" t="s">
        <v>271</v>
      </c>
      <c r="Z403" s="9" t="s">
        <v>272</v>
      </c>
      <c r="AA403" s="10">
        <v>4.7820578749999996</v>
      </c>
      <c r="AB403" s="10">
        <v>92.293999999999997</v>
      </c>
      <c r="AC403" s="10">
        <v>3.7</v>
      </c>
      <c r="AD403" s="10">
        <v>50</v>
      </c>
      <c r="AE403" s="10">
        <v>7.4</v>
      </c>
      <c r="AF403" s="10">
        <v>16.3</v>
      </c>
      <c r="AG403" s="10">
        <v>135.02640690000001</v>
      </c>
      <c r="AH403" s="10">
        <v>20</v>
      </c>
      <c r="AI403" s="10">
        <v>1</v>
      </c>
      <c r="AJ403" s="10">
        <v>0</v>
      </c>
      <c r="AK403" s="10">
        <v>360</v>
      </c>
      <c r="AL403" s="10">
        <v>9</v>
      </c>
      <c r="AM403" s="11" t="s">
        <v>354</v>
      </c>
      <c r="AN403" s="21">
        <f t="shared" si="73"/>
        <v>360</v>
      </c>
      <c r="AO403" s="21">
        <f t="shared" si="83"/>
        <v>9</v>
      </c>
      <c r="AQ403" s="14">
        <v>253</v>
      </c>
    </row>
    <row r="404" spans="1:43" ht="12" customHeight="1" x14ac:dyDescent="0.25">
      <c r="A404" s="14" t="s">
        <v>153</v>
      </c>
      <c r="B404" s="14">
        <v>631</v>
      </c>
      <c r="C404" s="14" t="s">
        <v>199</v>
      </c>
      <c r="D404" s="14" t="s">
        <v>53</v>
      </c>
      <c r="E404" s="14" t="s">
        <v>52</v>
      </c>
      <c r="F404" s="58">
        <v>130.95048803899999</v>
      </c>
      <c r="G404" s="13">
        <v>13.692518591200001</v>
      </c>
      <c r="H404" s="13">
        <v>14.708804130600001</v>
      </c>
      <c r="I404" s="58">
        <v>127.279220581</v>
      </c>
      <c r="J404" s="2"/>
      <c r="K404" s="7" t="s">
        <v>199</v>
      </c>
      <c r="L404" s="7" t="str">
        <f t="shared" si="74"/>
        <v>N</v>
      </c>
      <c r="M404" s="7" t="s">
        <v>216</v>
      </c>
      <c r="N404" s="7">
        <f t="shared" si="77"/>
        <v>13.692518591200001</v>
      </c>
      <c r="O404" s="15">
        <f t="shared" si="78"/>
        <v>130.95048803899999</v>
      </c>
      <c r="P404" s="7">
        <f t="shared" si="75"/>
        <v>3.7</v>
      </c>
      <c r="Q404" s="7">
        <v>50</v>
      </c>
      <c r="R404" s="7">
        <f t="shared" si="79"/>
        <v>7.4</v>
      </c>
      <c r="S404" s="63">
        <f t="shared" si="80"/>
        <v>14.708804130600001</v>
      </c>
      <c r="T404" s="7">
        <f t="shared" si="81"/>
        <v>119.879220581</v>
      </c>
      <c r="U404" s="7">
        <f t="shared" si="82"/>
        <v>20</v>
      </c>
      <c r="V404" s="18" t="str">
        <f t="shared" si="76"/>
        <v>16N71.2-631</v>
      </c>
      <c r="W404" s="4"/>
      <c r="X404" s="8">
        <v>53</v>
      </c>
      <c r="Y404" s="9" t="s">
        <v>271</v>
      </c>
      <c r="Z404" s="9" t="s">
        <v>272</v>
      </c>
      <c r="AA404" s="10">
        <v>13.692518590000001</v>
      </c>
      <c r="AB404" s="10">
        <v>130.94999999999999</v>
      </c>
      <c r="AC404" s="10">
        <v>3.7</v>
      </c>
      <c r="AD404" s="10">
        <v>50</v>
      </c>
      <c r="AE404" s="10">
        <v>7.4</v>
      </c>
      <c r="AF404" s="10">
        <v>14.7</v>
      </c>
      <c r="AG404" s="10">
        <v>119.8792206</v>
      </c>
      <c r="AH404" s="10">
        <v>20</v>
      </c>
      <c r="AI404" s="10">
        <v>1</v>
      </c>
      <c r="AJ404" s="10">
        <v>1</v>
      </c>
      <c r="AK404" s="12">
        <v>3137</v>
      </c>
      <c r="AL404" s="10">
        <v>22</v>
      </c>
      <c r="AM404" s="11" t="s">
        <v>355</v>
      </c>
      <c r="AN404" s="21">
        <f t="shared" si="73"/>
        <v>3137</v>
      </c>
      <c r="AO404" s="21">
        <f t="shared" si="83"/>
        <v>22</v>
      </c>
      <c r="AQ404" s="14">
        <v>893</v>
      </c>
    </row>
    <row r="405" spans="1:43" ht="12" customHeight="1" x14ac:dyDescent="0.25">
      <c r="A405" s="14" t="s">
        <v>68</v>
      </c>
      <c r="B405" s="14">
        <v>200</v>
      </c>
      <c r="C405" s="14" t="s">
        <v>199</v>
      </c>
      <c r="D405" s="14" t="s">
        <v>53</v>
      </c>
      <c r="E405" s="14" t="s">
        <v>52</v>
      </c>
      <c r="F405" s="58">
        <v>151.645092323</v>
      </c>
      <c r="G405" s="13">
        <v>1.20842653193</v>
      </c>
      <c r="H405" s="13">
        <v>9.8866634368900002</v>
      </c>
      <c r="I405" s="58">
        <v>0</v>
      </c>
      <c r="J405" s="2"/>
      <c r="K405" s="7" t="s">
        <v>199</v>
      </c>
      <c r="L405" s="7" t="str">
        <f t="shared" si="74"/>
        <v>N</v>
      </c>
      <c r="M405" s="7" t="s">
        <v>216</v>
      </c>
      <c r="N405" s="7">
        <f t="shared" si="77"/>
        <v>1.20842653193</v>
      </c>
      <c r="O405" s="15">
        <f t="shared" si="78"/>
        <v>140</v>
      </c>
      <c r="P405" s="7">
        <f t="shared" si="75"/>
        <v>3.7</v>
      </c>
      <c r="Q405" s="7">
        <v>50</v>
      </c>
      <c r="R405" s="7">
        <f t="shared" si="79"/>
        <v>0.3</v>
      </c>
      <c r="S405" s="63">
        <f t="shared" si="80"/>
        <v>9.8866634368900002</v>
      </c>
      <c r="T405" s="7">
        <f t="shared" si="81"/>
        <v>0.3</v>
      </c>
      <c r="U405" s="7">
        <f t="shared" si="82"/>
        <v>20</v>
      </c>
      <c r="V405" s="18" t="str">
        <f t="shared" si="76"/>
        <v>16N73I-200</v>
      </c>
      <c r="W405" s="4"/>
      <c r="X405" s="8">
        <v>54</v>
      </c>
      <c r="Y405" s="9" t="s">
        <v>271</v>
      </c>
      <c r="Z405" s="9" t="s">
        <v>272</v>
      </c>
      <c r="AA405" s="10">
        <v>1.2084265320000001</v>
      </c>
      <c r="AB405" s="10">
        <v>140</v>
      </c>
      <c r="AC405" s="10">
        <v>3.7</v>
      </c>
      <c r="AD405" s="10">
        <v>50</v>
      </c>
      <c r="AE405" s="10">
        <v>0.3</v>
      </c>
      <c r="AF405" s="10">
        <v>9.9</v>
      </c>
      <c r="AG405" s="10">
        <v>0.3</v>
      </c>
      <c r="AH405" s="10">
        <v>20</v>
      </c>
      <c r="AI405" s="10">
        <v>24</v>
      </c>
      <c r="AJ405" s="10">
        <v>88</v>
      </c>
      <c r="AK405" s="10">
        <v>38</v>
      </c>
      <c r="AL405" s="10">
        <v>40</v>
      </c>
      <c r="AM405" s="11" t="s">
        <v>356</v>
      </c>
      <c r="AN405" s="21">
        <f t="shared" si="73"/>
        <v>41.16081077338572</v>
      </c>
      <c r="AO405" s="21">
        <f t="shared" si="83"/>
        <v>43.327169235142861</v>
      </c>
      <c r="AQ405" s="14">
        <v>1194</v>
      </c>
    </row>
    <row r="406" spans="1:43" ht="12" customHeight="1" x14ac:dyDescent="0.25">
      <c r="A406" s="14" t="s">
        <v>68</v>
      </c>
      <c r="B406" s="14">
        <v>200</v>
      </c>
      <c r="C406" s="14" t="s">
        <v>199</v>
      </c>
      <c r="D406" s="14" t="s">
        <v>53</v>
      </c>
      <c r="E406" s="14" t="s">
        <v>52</v>
      </c>
      <c r="F406" s="58">
        <v>135.18188939999999</v>
      </c>
      <c r="G406" s="13">
        <v>3.1043605239000001</v>
      </c>
      <c r="H406" s="13">
        <v>5.5788645744299998</v>
      </c>
      <c r="I406" s="58">
        <v>663.55364990199996</v>
      </c>
      <c r="J406" s="2"/>
      <c r="K406" s="7" t="s">
        <v>199</v>
      </c>
      <c r="L406" s="7" t="str">
        <f t="shared" si="74"/>
        <v>N</v>
      </c>
      <c r="M406" s="7" t="s">
        <v>216</v>
      </c>
      <c r="N406" s="7">
        <f t="shared" si="77"/>
        <v>3.1043605239000001</v>
      </c>
      <c r="O406" s="15">
        <f t="shared" si="78"/>
        <v>135.18188939999999</v>
      </c>
      <c r="P406" s="7">
        <f t="shared" si="75"/>
        <v>3.7</v>
      </c>
      <c r="Q406" s="7">
        <v>50</v>
      </c>
      <c r="R406" s="7">
        <f t="shared" si="79"/>
        <v>7.4</v>
      </c>
      <c r="S406" s="63">
        <f t="shared" si="80"/>
        <v>5.5788645744299998</v>
      </c>
      <c r="T406" s="7">
        <f t="shared" si="81"/>
        <v>300</v>
      </c>
      <c r="U406" s="7">
        <f t="shared" si="82"/>
        <v>20</v>
      </c>
      <c r="V406" s="18" t="str">
        <f t="shared" si="76"/>
        <v>16N73I-200</v>
      </c>
      <c r="W406" s="4"/>
      <c r="X406" s="8">
        <v>55</v>
      </c>
      <c r="Y406" s="9" t="s">
        <v>271</v>
      </c>
      <c r="Z406" s="9" t="s">
        <v>272</v>
      </c>
      <c r="AA406" s="10">
        <v>3.1043605240000001</v>
      </c>
      <c r="AB406" s="10">
        <v>135.18199999999999</v>
      </c>
      <c r="AC406" s="10">
        <v>3.7</v>
      </c>
      <c r="AD406" s="10">
        <v>50</v>
      </c>
      <c r="AE406" s="10">
        <v>7.4</v>
      </c>
      <c r="AF406" s="10">
        <v>5.6</v>
      </c>
      <c r="AG406" s="10">
        <v>300</v>
      </c>
      <c r="AH406" s="10">
        <v>20</v>
      </c>
      <c r="AI406" s="10">
        <v>0</v>
      </c>
      <c r="AJ406" s="10">
        <v>0</v>
      </c>
      <c r="AK406" s="10">
        <v>296</v>
      </c>
      <c r="AL406" s="10">
        <v>0</v>
      </c>
      <c r="AM406" s="11" t="s">
        <v>356</v>
      </c>
      <c r="AN406" s="21">
        <f t="shared" si="73"/>
        <v>296</v>
      </c>
      <c r="AO406" s="21">
        <f t="shared" si="83"/>
        <v>0</v>
      </c>
      <c r="AQ406" s="14">
        <v>1190</v>
      </c>
    </row>
    <row r="407" spans="1:43" ht="12" customHeight="1" x14ac:dyDescent="0.25">
      <c r="A407" s="14" t="s">
        <v>68</v>
      </c>
      <c r="B407" s="14">
        <v>200</v>
      </c>
      <c r="C407" s="14" t="s">
        <v>199</v>
      </c>
      <c r="D407" s="14" t="s">
        <v>53</v>
      </c>
      <c r="E407" s="14" t="s">
        <v>52</v>
      </c>
      <c r="F407" s="58">
        <v>104.63386439</v>
      </c>
      <c r="G407" s="13">
        <v>3.5610595496199999</v>
      </c>
      <c r="H407" s="13">
        <v>5.40879106522</v>
      </c>
      <c r="I407" s="58">
        <v>20</v>
      </c>
      <c r="J407" s="2"/>
      <c r="K407" s="7" t="s">
        <v>199</v>
      </c>
      <c r="L407" s="7" t="str">
        <f t="shared" si="74"/>
        <v>N</v>
      </c>
      <c r="M407" s="7" t="s">
        <v>216</v>
      </c>
      <c r="N407" s="7">
        <f t="shared" si="77"/>
        <v>3.5610595496199999</v>
      </c>
      <c r="O407" s="15">
        <f t="shared" si="78"/>
        <v>104.63386439</v>
      </c>
      <c r="P407" s="7">
        <f t="shared" si="75"/>
        <v>3.7</v>
      </c>
      <c r="Q407" s="7">
        <v>50</v>
      </c>
      <c r="R407" s="7">
        <f t="shared" si="79"/>
        <v>7.4</v>
      </c>
      <c r="S407" s="63">
        <f t="shared" si="80"/>
        <v>5.40879106522</v>
      </c>
      <c r="T407" s="7">
        <f t="shared" si="81"/>
        <v>12.6</v>
      </c>
      <c r="U407" s="7">
        <f t="shared" si="82"/>
        <v>20</v>
      </c>
      <c r="V407" s="18" t="str">
        <f t="shared" si="76"/>
        <v>16N73I-200</v>
      </c>
      <c r="W407" s="4"/>
      <c r="X407" s="8">
        <v>56</v>
      </c>
      <c r="Y407" s="9" t="s">
        <v>271</v>
      </c>
      <c r="Z407" s="9" t="s">
        <v>272</v>
      </c>
      <c r="AA407" s="10">
        <v>3.56105955</v>
      </c>
      <c r="AB407" s="10">
        <v>104.634</v>
      </c>
      <c r="AC407" s="10">
        <v>3.7</v>
      </c>
      <c r="AD407" s="10">
        <v>50</v>
      </c>
      <c r="AE407" s="10">
        <v>7.4</v>
      </c>
      <c r="AF407" s="10">
        <v>5.4</v>
      </c>
      <c r="AG407" s="10">
        <v>12.6</v>
      </c>
      <c r="AH407" s="10">
        <v>20</v>
      </c>
      <c r="AI407" s="10">
        <v>9</v>
      </c>
      <c r="AJ407" s="10">
        <v>22</v>
      </c>
      <c r="AK407" s="10">
        <v>331</v>
      </c>
      <c r="AL407" s="10">
        <v>107</v>
      </c>
      <c r="AM407" s="11" t="s">
        <v>356</v>
      </c>
      <c r="AN407" s="21">
        <f t="shared" si="73"/>
        <v>331</v>
      </c>
      <c r="AO407" s="21">
        <f t="shared" si="83"/>
        <v>107</v>
      </c>
      <c r="AQ407" s="14">
        <v>1196</v>
      </c>
    </row>
    <row r="408" spans="1:43" ht="12" customHeight="1" x14ac:dyDescent="0.25">
      <c r="A408" s="14" t="s">
        <v>68</v>
      </c>
      <c r="B408" s="14">
        <v>200</v>
      </c>
      <c r="C408" s="14" t="s">
        <v>199</v>
      </c>
      <c r="D408" s="14" t="s">
        <v>53</v>
      </c>
      <c r="E408" s="14" t="s">
        <v>52</v>
      </c>
      <c r="F408" s="58">
        <v>110.265771805</v>
      </c>
      <c r="G408" s="13">
        <v>2.1087190358000001</v>
      </c>
      <c r="H408" s="13">
        <v>19.411977767900002</v>
      </c>
      <c r="I408" s="58">
        <v>309.70562744099999</v>
      </c>
      <c r="J408" s="2"/>
      <c r="K408" s="7" t="s">
        <v>199</v>
      </c>
      <c r="L408" s="7" t="str">
        <f t="shared" si="74"/>
        <v>N</v>
      </c>
      <c r="M408" s="7" t="s">
        <v>216</v>
      </c>
      <c r="N408" s="7">
        <f t="shared" si="77"/>
        <v>2.1087190358000001</v>
      </c>
      <c r="O408" s="15">
        <f t="shared" si="78"/>
        <v>110.265771805</v>
      </c>
      <c r="P408" s="7">
        <f t="shared" si="75"/>
        <v>3.7</v>
      </c>
      <c r="Q408" s="7">
        <v>50</v>
      </c>
      <c r="R408" s="7">
        <f t="shared" si="79"/>
        <v>7.4</v>
      </c>
      <c r="S408" s="63">
        <f t="shared" si="80"/>
        <v>19.411977767900002</v>
      </c>
      <c r="T408" s="7">
        <f t="shared" si="81"/>
        <v>300</v>
      </c>
      <c r="U408" s="7">
        <f t="shared" si="82"/>
        <v>20</v>
      </c>
      <c r="V408" s="18" t="str">
        <f t="shared" si="76"/>
        <v>16N73I-200</v>
      </c>
      <c r="W408" s="4"/>
      <c r="X408" s="8">
        <v>57</v>
      </c>
      <c r="Y408" s="9" t="s">
        <v>271</v>
      </c>
      <c r="Z408" s="9" t="s">
        <v>272</v>
      </c>
      <c r="AA408" s="10">
        <v>2.1087190360000001</v>
      </c>
      <c r="AB408" s="10">
        <v>110.26600000000001</v>
      </c>
      <c r="AC408" s="10">
        <v>3.7</v>
      </c>
      <c r="AD408" s="10">
        <v>50</v>
      </c>
      <c r="AE408" s="10">
        <v>7.4</v>
      </c>
      <c r="AF408" s="10">
        <v>19.399999999999999</v>
      </c>
      <c r="AG408" s="10">
        <v>300</v>
      </c>
      <c r="AH408" s="10">
        <v>20</v>
      </c>
      <c r="AI408" s="10">
        <v>0</v>
      </c>
      <c r="AJ408" s="10">
        <v>0</v>
      </c>
      <c r="AK408" s="10">
        <v>75</v>
      </c>
      <c r="AL408" s="10">
        <v>8</v>
      </c>
      <c r="AM408" s="11" t="s">
        <v>356</v>
      </c>
      <c r="AN408" s="21">
        <f t="shared" si="73"/>
        <v>75</v>
      </c>
      <c r="AO408" s="21">
        <f t="shared" si="83"/>
        <v>8</v>
      </c>
      <c r="AQ408" s="14">
        <v>1191</v>
      </c>
    </row>
    <row r="409" spans="1:43" ht="12" customHeight="1" x14ac:dyDescent="0.25">
      <c r="A409" s="14" t="s">
        <v>68</v>
      </c>
      <c r="B409" s="14">
        <v>200</v>
      </c>
      <c r="C409" s="14" t="s">
        <v>199</v>
      </c>
      <c r="D409" s="14" t="s">
        <v>53</v>
      </c>
      <c r="E409" s="14" t="s">
        <v>52</v>
      </c>
      <c r="F409" s="58">
        <v>101.056795366</v>
      </c>
      <c r="G409" s="13">
        <v>4.7520268900299998</v>
      </c>
      <c r="H409" s="13">
        <v>6.5894765853899999</v>
      </c>
      <c r="I409" s="58">
        <v>0</v>
      </c>
      <c r="J409" s="2"/>
      <c r="K409" s="7" t="s">
        <v>199</v>
      </c>
      <c r="L409" s="7" t="str">
        <f t="shared" si="74"/>
        <v>N</v>
      </c>
      <c r="M409" s="7" t="s">
        <v>216</v>
      </c>
      <c r="N409" s="7">
        <f t="shared" si="77"/>
        <v>4.7520268900299998</v>
      </c>
      <c r="O409" s="15">
        <f t="shared" si="78"/>
        <v>101.056795366</v>
      </c>
      <c r="P409" s="7">
        <f t="shared" si="75"/>
        <v>3.7</v>
      </c>
      <c r="Q409" s="7">
        <v>50</v>
      </c>
      <c r="R409" s="7">
        <f t="shared" si="79"/>
        <v>0.3</v>
      </c>
      <c r="S409" s="63">
        <f t="shared" si="80"/>
        <v>6.5894765853899999</v>
      </c>
      <c r="T409" s="7">
        <f t="shared" si="81"/>
        <v>0.3</v>
      </c>
      <c r="U409" s="7">
        <f t="shared" si="82"/>
        <v>20</v>
      </c>
      <c r="V409" s="18" t="str">
        <f t="shared" si="76"/>
        <v>16N73I-200</v>
      </c>
      <c r="W409" s="4"/>
      <c r="X409" s="8">
        <v>58</v>
      </c>
      <c r="Y409" s="9" t="s">
        <v>271</v>
      </c>
      <c r="Z409" s="9" t="s">
        <v>272</v>
      </c>
      <c r="AA409" s="10">
        <v>4.7520268899999998</v>
      </c>
      <c r="AB409" s="10">
        <v>101.057</v>
      </c>
      <c r="AC409" s="10">
        <v>3.7</v>
      </c>
      <c r="AD409" s="10">
        <v>50</v>
      </c>
      <c r="AE409" s="10">
        <v>0.3</v>
      </c>
      <c r="AF409" s="10">
        <v>6.6</v>
      </c>
      <c r="AG409" s="10">
        <v>0.3</v>
      </c>
      <c r="AH409" s="10">
        <v>20</v>
      </c>
      <c r="AI409" s="10">
        <v>28</v>
      </c>
      <c r="AJ409" s="10">
        <v>87</v>
      </c>
      <c r="AK409" s="10">
        <v>403</v>
      </c>
      <c r="AL409" s="10">
        <v>390</v>
      </c>
      <c r="AM409" s="11" t="s">
        <v>356</v>
      </c>
      <c r="AN409" s="21">
        <f t="shared" si="73"/>
        <v>403</v>
      </c>
      <c r="AO409" s="21">
        <f t="shared" si="83"/>
        <v>390</v>
      </c>
      <c r="AQ409" s="14">
        <v>1188</v>
      </c>
    </row>
    <row r="410" spans="1:43" ht="12" customHeight="1" x14ac:dyDescent="0.25">
      <c r="A410" s="14" t="s">
        <v>68</v>
      </c>
      <c r="B410" s="14">
        <v>200</v>
      </c>
      <c r="C410" s="14" t="s">
        <v>199</v>
      </c>
      <c r="D410" s="14" t="s">
        <v>53</v>
      </c>
      <c r="E410" s="14" t="s">
        <v>52</v>
      </c>
      <c r="F410" s="58">
        <v>196.75657699999999</v>
      </c>
      <c r="G410" s="13">
        <v>5.7538330319400002</v>
      </c>
      <c r="H410" s="13">
        <v>10.842473030100001</v>
      </c>
      <c r="I410" s="58">
        <v>0</v>
      </c>
      <c r="J410" s="2"/>
      <c r="K410" s="7" t="s">
        <v>199</v>
      </c>
      <c r="L410" s="7" t="str">
        <f t="shared" si="74"/>
        <v>N</v>
      </c>
      <c r="M410" s="7" t="s">
        <v>216</v>
      </c>
      <c r="N410" s="7">
        <f t="shared" si="77"/>
        <v>5.7538330319400002</v>
      </c>
      <c r="O410" s="15">
        <f t="shared" si="78"/>
        <v>140</v>
      </c>
      <c r="P410" s="7">
        <f t="shared" si="75"/>
        <v>3.7</v>
      </c>
      <c r="Q410" s="7">
        <v>50</v>
      </c>
      <c r="R410" s="7">
        <f t="shared" si="79"/>
        <v>0.3</v>
      </c>
      <c r="S410" s="63">
        <f t="shared" si="80"/>
        <v>10.842473030100001</v>
      </c>
      <c r="T410" s="7">
        <f t="shared" si="81"/>
        <v>0.3</v>
      </c>
      <c r="U410" s="7">
        <f t="shared" si="82"/>
        <v>20</v>
      </c>
      <c r="V410" s="18" t="str">
        <f t="shared" si="76"/>
        <v>16N73I-200</v>
      </c>
      <c r="W410" s="4"/>
      <c r="X410" s="8">
        <v>59</v>
      </c>
      <c r="Y410" s="9" t="s">
        <v>271</v>
      </c>
      <c r="Z410" s="9" t="s">
        <v>272</v>
      </c>
      <c r="AA410" s="10">
        <v>5.7538330320000002</v>
      </c>
      <c r="AB410" s="10">
        <v>140</v>
      </c>
      <c r="AC410" s="10">
        <v>3.7</v>
      </c>
      <c r="AD410" s="10">
        <v>50</v>
      </c>
      <c r="AE410" s="10">
        <v>0.3</v>
      </c>
      <c r="AF410" s="10">
        <v>10.8</v>
      </c>
      <c r="AG410" s="10">
        <v>0.3</v>
      </c>
      <c r="AH410" s="10">
        <v>20</v>
      </c>
      <c r="AI410" s="10">
        <v>28</v>
      </c>
      <c r="AJ410" s="10">
        <v>89</v>
      </c>
      <c r="AK410" s="12">
        <v>1119</v>
      </c>
      <c r="AL410" s="12">
        <v>1077</v>
      </c>
      <c r="AM410" s="11" t="s">
        <v>356</v>
      </c>
      <c r="AN410" s="21">
        <f t="shared" si="73"/>
        <v>1572.6472118785712</v>
      </c>
      <c r="AO410" s="21">
        <f t="shared" si="83"/>
        <v>1513.6202387785713</v>
      </c>
      <c r="AQ410" s="14">
        <v>1198</v>
      </c>
    </row>
    <row r="411" spans="1:43" ht="12" customHeight="1" x14ac:dyDescent="0.25">
      <c r="A411" s="14" t="s">
        <v>68</v>
      </c>
      <c r="B411" s="14">
        <v>200</v>
      </c>
      <c r="C411" s="14" t="s">
        <v>199</v>
      </c>
      <c r="D411" s="14" t="s">
        <v>53</v>
      </c>
      <c r="E411" s="14" t="s">
        <v>52</v>
      </c>
      <c r="F411" s="58">
        <v>153.10272576400001</v>
      </c>
      <c r="G411" s="13">
        <v>1.86953215608</v>
      </c>
      <c r="H411" s="13">
        <v>5.4828109741200004</v>
      </c>
      <c r="I411" s="58">
        <v>291.421386719</v>
      </c>
      <c r="J411" s="2"/>
      <c r="K411" s="7" t="s">
        <v>199</v>
      </c>
      <c r="L411" s="7" t="str">
        <f t="shared" si="74"/>
        <v>N</v>
      </c>
      <c r="M411" s="7" t="s">
        <v>216</v>
      </c>
      <c r="N411" s="7">
        <f t="shared" si="77"/>
        <v>1.86953215608</v>
      </c>
      <c r="O411" s="15">
        <f t="shared" si="78"/>
        <v>140</v>
      </c>
      <c r="P411" s="7">
        <f t="shared" si="75"/>
        <v>3.7</v>
      </c>
      <c r="Q411" s="7">
        <v>50</v>
      </c>
      <c r="R411" s="7">
        <f t="shared" si="79"/>
        <v>7.4</v>
      </c>
      <c r="S411" s="63">
        <f t="shared" si="80"/>
        <v>5.4828109741200004</v>
      </c>
      <c r="T411" s="7">
        <f t="shared" si="81"/>
        <v>284.02138671900002</v>
      </c>
      <c r="U411" s="7">
        <f t="shared" si="82"/>
        <v>20</v>
      </c>
      <c r="V411" s="18" t="str">
        <f t="shared" si="76"/>
        <v>16N73I-200</v>
      </c>
      <c r="W411" s="4"/>
      <c r="X411" s="8">
        <v>60</v>
      </c>
      <c r="Y411" s="9" t="s">
        <v>271</v>
      </c>
      <c r="Z411" s="9" t="s">
        <v>272</v>
      </c>
      <c r="AA411" s="10">
        <v>1.869532156</v>
      </c>
      <c r="AB411" s="10">
        <v>140</v>
      </c>
      <c r="AC411" s="10">
        <v>3.7</v>
      </c>
      <c r="AD411" s="10">
        <v>50</v>
      </c>
      <c r="AE411" s="10">
        <v>7.4</v>
      </c>
      <c r="AF411" s="10">
        <v>5.5</v>
      </c>
      <c r="AG411" s="10">
        <v>284.02138669999999</v>
      </c>
      <c r="AH411" s="10">
        <v>20</v>
      </c>
      <c r="AI411" s="10">
        <v>0</v>
      </c>
      <c r="AJ411" s="10">
        <v>0</v>
      </c>
      <c r="AK411" s="10">
        <v>120</v>
      </c>
      <c r="AL411" s="10">
        <v>0</v>
      </c>
      <c r="AM411" s="11" t="s">
        <v>356</v>
      </c>
      <c r="AN411" s="21">
        <f t="shared" si="73"/>
        <v>131.23090779771431</v>
      </c>
      <c r="AO411" s="21">
        <f t="shared" si="83"/>
        <v>0</v>
      </c>
      <c r="AQ411" s="14">
        <v>1197</v>
      </c>
    </row>
    <row r="412" spans="1:43" ht="12" customHeight="1" x14ac:dyDescent="0.25">
      <c r="A412" s="14" t="s">
        <v>68</v>
      </c>
      <c r="B412" s="14">
        <v>200</v>
      </c>
      <c r="C412" s="14" t="s">
        <v>199</v>
      </c>
      <c r="D412" s="14" t="s">
        <v>53</v>
      </c>
      <c r="E412" s="14" t="s">
        <v>52</v>
      </c>
      <c r="F412" s="58">
        <v>103.871426187</v>
      </c>
      <c r="G412" s="13">
        <v>0.55328693472000001</v>
      </c>
      <c r="H412" s="13">
        <v>9.8866634368900002</v>
      </c>
      <c r="I412" s="58">
        <v>0</v>
      </c>
      <c r="J412" s="2"/>
      <c r="K412" s="7" t="s">
        <v>199</v>
      </c>
      <c r="L412" s="7" t="str">
        <f t="shared" si="74"/>
        <v>N</v>
      </c>
      <c r="M412" s="7" t="s">
        <v>216</v>
      </c>
      <c r="N412" s="7">
        <f t="shared" si="77"/>
        <v>0.55328693472000001</v>
      </c>
      <c r="O412" s="15">
        <f t="shared" si="78"/>
        <v>103.871426187</v>
      </c>
      <c r="P412" s="7">
        <f t="shared" si="75"/>
        <v>3.7</v>
      </c>
      <c r="Q412" s="7">
        <v>50</v>
      </c>
      <c r="R412" s="7">
        <f t="shared" si="79"/>
        <v>0.3</v>
      </c>
      <c r="S412" s="63">
        <f t="shared" si="80"/>
        <v>9.8866634368900002</v>
      </c>
      <c r="T412" s="7">
        <f t="shared" si="81"/>
        <v>0.3</v>
      </c>
      <c r="U412" s="7">
        <f t="shared" si="82"/>
        <v>20</v>
      </c>
      <c r="V412" s="18" t="str">
        <f t="shared" si="76"/>
        <v>16N73I-200</v>
      </c>
      <c r="W412" s="4"/>
      <c r="X412" s="8">
        <v>61</v>
      </c>
      <c r="Y412" s="9" t="s">
        <v>271</v>
      </c>
      <c r="Z412" s="9" t="s">
        <v>272</v>
      </c>
      <c r="AA412" s="10">
        <v>0.55328693500000004</v>
      </c>
      <c r="AB412" s="10">
        <v>103.871</v>
      </c>
      <c r="AC412" s="10">
        <v>3.7</v>
      </c>
      <c r="AD412" s="10">
        <v>50</v>
      </c>
      <c r="AE412" s="10">
        <v>0.3</v>
      </c>
      <c r="AF412" s="10">
        <v>9.9</v>
      </c>
      <c r="AG412" s="10">
        <v>0.3</v>
      </c>
      <c r="AH412" s="10">
        <v>20</v>
      </c>
      <c r="AI412" s="10">
        <v>25</v>
      </c>
      <c r="AJ412" s="10">
        <v>86</v>
      </c>
      <c r="AK412" s="10">
        <v>30</v>
      </c>
      <c r="AL412" s="10">
        <v>32</v>
      </c>
      <c r="AM412" s="11" t="s">
        <v>356</v>
      </c>
      <c r="AN412" s="21">
        <f t="shared" si="73"/>
        <v>30</v>
      </c>
      <c r="AO412" s="21">
        <f t="shared" si="83"/>
        <v>32</v>
      </c>
      <c r="AQ412" s="14">
        <v>1195</v>
      </c>
    </row>
    <row r="413" spans="1:43" ht="12" customHeight="1" x14ac:dyDescent="0.25">
      <c r="A413" s="14" t="s">
        <v>68</v>
      </c>
      <c r="B413" s="14">
        <v>200</v>
      </c>
      <c r="C413" s="14" t="s">
        <v>199</v>
      </c>
      <c r="D413" s="14" t="s">
        <v>53</v>
      </c>
      <c r="E413" s="14" t="s">
        <v>52</v>
      </c>
      <c r="F413" s="58">
        <v>203.85134677400001</v>
      </c>
      <c r="G413" s="13">
        <v>3.18177146858</v>
      </c>
      <c r="H413" s="13">
        <v>6.5894765853899999</v>
      </c>
      <c r="I413" s="58">
        <v>0</v>
      </c>
      <c r="J413" s="2"/>
      <c r="K413" s="7" t="s">
        <v>199</v>
      </c>
      <c r="L413" s="7" t="str">
        <f t="shared" si="74"/>
        <v>N</v>
      </c>
      <c r="M413" s="7" t="s">
        <v>216</v>
      </c>
      <c r="N413" s="7">
        <f t="shared" si="77"/>
        <v>3.18177146858</v>
      </c>
      <c r="O413" s="15">
        <f t="shared" si="78"/>
        <v>140</v>
      </c>
      <c r="P413" s="7">
        <f t="shared" si="75"/>
        <v>3.7</v>
      </c>
      <c r="Q413" s="7">
        <v>50</v>
      </c>
      <c r="R413" s="7">
        <f t="shared" si="79"/>
        <v>0.3</v>
      </c>
      <c r="S413" s="63">
        <f t="shared" si="80"/>
        <v>6.5894765853899999</v>
      </c>
      <c r="T413" s="7">
        <f t="shared" si="81"/>
        <v>0.3</v>
      </c>
      <c r="U413" s="7">
        <f t="shared" si="82"/>
        <v>20</v>
      </c>
      <c r="V413" s="18" t="str">
        <f t="shared" si="76"/>
        <v>16N73I-200</v>
      </c>
      <c r="W413" s="4"/>
      <c r="X413" s="8">
        <v>62</v>
      </c>
      <c r="Y413" s="9" t="s">
        <v>271</v>
      </c>
      <c r="Z413" s="9" t="s">
        <v>272</v>
      </c>
      <c r="AA413" s="10">
        <v>3.1817714690000001</v>
      </c>
      <c r="AB413" s="10">
        <v>140</v>
      </c>
      <c r="AC413" s="10">
        <v>3.7</v>
      </c>
      <c r="AD413" s="10">
        <v>50</v>
      </c>
      <c r="AE413" s="10">
        <v>0.3</v>
      </c>
      <c r="AF413" s="10">
        <v>6.6</v>
      </c>
      <c r="AG413" s="10">
        <v>0.3</v>
      </c>
      <c r="AH413" s="10">
        <v>20</v>
      </c>
      <c r="AI413" s="10">
        <v>26</v>
      </c>
      <c r="AJ413" s="10">
        <v>88</v>
      </c>
      <c r="AK413" s="10">
        <v>291</v>
      </c>
      <c r="AL413" s="10">
        <v>290</v>
      </c>
      <c r="AM413" s="11" t="s">
        <v>356</v>
      </c>
      <c r="AN413" s="21">
        <f t="shared" si="73"/>
        <v>423.71958508024284</v>
      </c>
      <c r="AO413" s="21">
        <f t="shared" si="83"/>
        <v>422.26350403185717</v>
      </c>
      <c r="AQ413" s="14">
        <v>1187</v>
      </c>
    </row>
    <row r="414" spans="1:43" ht="12" customHeight="1" x14ac:dyDescent="0.25">
      <c r="A414" s="14" t="s">
        <v>68</v>
      </c>
      <c r="B414" s="14">
        <v>200</v>
      </c>
      <c r="C414" s="14" t="s">
        <v>199</v>
      </c>
      <c r="D414" s="14" t="s">
        <v>53</v>
      </c>
      <c r="E414" s="14" t="s">
        <v>52</v>
      </c>
      <c r="F414" s="58">
        <v>24.394974050399998</v>
      </c>
      <c r="G414" s="13">
        <v>4.5294755167099998</v>
      </c>
      <c r="H414" s="13">
        <v>25.322536468500001</v>
      </c>
      <c r="I414" s="58">
        <v>0</v>
      </c>
      <c r="J414" s="2"/>
      <c r="K414" s="7" t="s">
        <v>199</v>
      </c>
      <c r="L414" s="7" t="str">
        <f t="shared" si="74"/>
        <v>N</v>
      </c>
      <c r="M414" s="7" t="s">
        <v>216</v>
      </c>
      <c r="N414" s="7">
        <f t="shared" si="77"/>
        <v>4.5294755167099998</v>
      </c>
      <c r="O414" s="15">
        <f t="shared" si="78"/>
        <v>24.394974050399998</v>
      </c>
      <c r="P414" s="7">
        <f t="shared" si="75"/>
        <v>3.7</v>
      </c>
      <c r="Q414" s="7">
        <v>50</v>
      </c>
      <c r="R414" s="7">
        <f t="shared" si="79"/>
        <v>0.3</v>
      </c>
      <c r="S414" s="63">
        <f t="shared" si="80"/>
        <v>25.322536468500001</v>
      </c>
      <c r="T414" s="7">
        <f t="shared" si="81"/>
        <v>0.3</v>
      </c>
      <c r="U414" s="7">
        <f t="shared" si="82"/>
        <v>20</v>
      </c>
      <c r="V414" s="18" t="str">
        <f t="shared" si="76"/>
        <v>16N73I-200</v>
      </c>
      <c r="W414" s="4"/>
      <c r="X414" s="8">
        <v>63</v>
      </c>
      <c r="Y414" s="9" t="s">
        <v>271</v>
      </c>
      <c r="Z414" s="9" t="s">
        <v>272</v>
      </c>
      <c r="AA414" s="10">
        <v>4.5294755169999998</v>
      </c>
      <c r="AB414" s="10">
        <v>24.395</v>
      </c>
      <c r="AC414" s="10">
        <v>3.7</v>
      </c>
      <c r="AD414" s="10">
        <v>50</v>
      </c>
      <c r="AE414" s="10">
        <v>0.3</v>
      </c>
      <c r="AF414" s="10">
        <v>25.3</v>
      </c>
      <c r="AG414" s="10">
        <v>0.3</v>
      </c>
      <c r="AH414" s="10">
        <v>20</v>
      </c>
      <c r="AI414" s="10">
        <v>25</v>
      </c>
      <c r="AJ414" s="10">
        <v>65</v>
      </c>
      <c r="AK414" s="10">
        <v>22</v>
      </c>
      <c r="AL414" s="10">
        <v>22</v>
      </c>
      <c r="AM414" s="11" t="s">
        <v>356</v>
      </c>
      <c r="AN414" s="21">
        <f t="shared" si="73"/>
        <v>22</v>
      </c>
      <c r="AO414" s="21">
        <f t="shared" si="83"/>
        <v>22</v>
      </c>
      <c r="AQ414" s="14">
        <v>1189</v>
      </c>
    </row>
    <row r="415" spans="1:43" ht="12" customHeight="1" x14ac:dyDescent="0.25">
      <c r="A415" s="14" t="s">
        <v>92</v>
      </c>
      <c r="B415" s="14">
        <v>204</v>
      </c>
      <c r="C415" s="14" t="s">
        <v>199</v>
      </c>
      <c r="D415" s="14" t="s">
        <v>51</v>
      </c>
      <c r="E415" s="14" t="s">
        <v>52</v>
      </c>
      <c r="F415" s="58">
        <v>185.46890349399999</v>
      </c>
      <c r="G415" s="13">
        <v>0.78750198145600003</v>
      </c>
      <c r="H415" s="13">
        <v>8.4507369995099992</v>
      </c>
      <c r="I415" s="58">
        <v>54.142135620099999</v>
      </c>
      <c r="J415" s="2"/>
      <c r="K415" s="7" t="s">
        <v>199</v>
      </c>
      <c r="L415" s="7" t="str">
        <f t="shared" si="74"/>
        <v>N</v>
      </c>
      <c r="M415" s="7" t="s">
        <v>216</v>
      </c>
      <c r="N415" s="7">
        <f t="shared" si="77"/>
        <v>0.78750198145600003</v>
      </c>
      <c r="O415" s="15">
        <f t="shared" si="78"/>
        <v>140</v>
      </c>
      <c r="P415" s="7">
        <f t="shared" si="75"/>
        <v>3.7</v>
      </c>
      <c r="Q415" s="7">
        <v>50</v>
      </c>
      <c r="R415" s="7">
        <f t="shared" si="79"/>
        <v>7.4</v>
      </c>
      <c r="S415" s="63">
        <f t="shared" si="80"/>
        <v>8.4507369995099992</v>
      </c>
      <c r="T415" s="7">
        <f t="shared" si="81"/>
        <v>46.742135620100001</v>
      </c>
      <c r="U415" s="7">
        <f t="shared" si="82"/>
        <v>20</v>
      </c>
      <c r="V415" s="18" t="str">
        <f t="shared" si="76"/>
        <v>16N74-204</v>
      </c>
      <c r="W415" s="4"/>
      <c r="X415" s="8">
        <v>64</v>
      </c>
      <c r="Y415" s="9" t="s">
        <v>271</v>
      </c>
      <c r="Z415" s="9" t="s">
        <v>272</v>
      </c>
      <c r="AA415" s="10">
        <v>0.78750198100000002</v>
      </c>
      <c r="AB415" s="10">
        <v>140</v>
      </c>
      <c r="AC415" s="10">
        <v>3.7</v>
      </c>
      <c r="AD415" s="10">
        <v>50</v>
      </c>
      <c r="AE415" s="10">
        <v>7.4</v>
      </c>
      <c r="AF415" s="10">
        <v>8.5</v>
      </c>
      <c r="AG415" s="10">
        <v>46.742135619999999</v>
      </c>
      <c r="AH415" s="10">
        <v>20</v>
      </c>
      <c r="AI415" s="10">
        <v>3</v>
      </c>
      <c r="AJ415" s="10">
        <v>7</v>
      </c>
      <c r="AK415" s="10">
        <v>40</v>
      </c>
      <c r="AL415" s="10">
        <v>44</v>
      </c>
      <c r="AM415" s="11" t="s">
        <v>357</v>
      </c>
      <c r="AN415" s="21">
        <f t="shared" si="73"/>
        <v>52.991115284000003</v>
      </c>
      <c r="AO415" s="21">
        <f t="shared" si="83"/>
        <v>58.2902268124</v>
      </c>
      <c r="AQ415" s="14">
        <v>275</v>
      </c>
    </row>
    <row r="416" spans="1:43" ht="12" customHeight="1" x14ac:dyDescent="0.25">
      <c r="A416" s="14" t="s">
        <v>92</v>
      </c>
      <c r="B416" s="14">
        <v>204</v>
      </c>
      <c r="C416" s="14" t="s">
        <v>199</v>
      </c>
      <c r="D416" s="14" t="s">
        <v>51</v>
      </c>
      <c r="E416" s="14" t="s">
        <v>52</v>
      </c>
      <c r="F416" s="58">
        <v>63.911858840100003</v>
      </c>
      <c r="G416" s="13">
        <v>0.103138871561</v>
      </c>
      <c r="H416" s="13">
        <v>1.00860071182</v>
      </c>
      <c r="I416" s="58">
        <v>0</v>
      </c>
      <c r="J416" s="2"/>
      <c r="K416" s="7" t="s">
        <v>199</v>
      </c>
      <c r="L416" s="7" t="str">
        <f t="shared" si="74"/>
        <v>N</v>
      </c>
      <c r="M416" s="7" t="s">
        <v>216</v>
      </c>
      <c r="N416" s="7">
        <f t="shared" si="77"/>
        <v>0.3</v>
      </c>
      <c r="O416" s="15">
        <f t="shared" si="78"/>
        <v>63.911858840100003</v>
      </c>
      <c r="P416" s="7">
        <f t="shared" si="75"/>
        <v>3.7</v>
      </c>
      <c r="Q416" s="7">
        <v>50</v>
      </c>
      <c r="R416" s="7">
        <f t="shared" si="79"/>
        <v>0.3</v>
      </c>
      <c r="S416" s="63">
        <f t="shared" si="80"/>
        <v>1.00860071182</v>
      </c>
      <c r="T416" s="7">
        <f t="shared" si="81"/>
        <v>0.3</v>
      </c>
      <c r="U416" s="7">
        <f t="shared" si="82"/>
        <v>20</v>
      </c>
      <c r="V416" s="18" t="str">
        <f t="shared" si="76"/>
        <v>16N74-204</v>
      </c>
      <c r="W416" s="4"/>
      <c r="X416" s="8">
        <v>65</v>
      </c>
      <c r="Y416" s="9" t="s">
        <v>271</v>
      </c>
      <c r="Z416" s="9" t="s">
        <v>272</v>
      </c>
      <c r="AA416" s="10">
        <v>0.3</v>
      </c>
      <c r="AB416" s="10">
        <v>63.911999999999999</v>
      </c>
      <c r="AC416" s="10">
        <v>3.7</v>
      </c>
      <c r="AD416" s="10">
        <v>50</v>
      </c>
      <c r="AE416" s="10">
        <v>0.3</v>
      </c>
      <c r="AF416" s="10">
        <v>1</v>
      </c>
      <c r="AG416" s="10">
        <v>0.3</v>
      </c>
      <c r="AH416" s="10">
        <v>20</v>
      </c>
      <c r="AI416" s="10">
        <v>25</v>
      </c>
      <c r="AJ416" s="10">
        <v>81</v>
      </c>
      <c r="AK416" s="10">
        <v>1</v>
      </c>
      <c r="AL416" s="10">
        <v>1</v>
      </c>
      <c r="AM416" s="11" t="s">
        <v>357</v>
      </c>
      <c r="AN416" s="21">
        <f t="shared" si="73"/>
        <v>1</v>
      </c>
      <c r="AO416" s="21">
        <f t="shared" si="83"/>
        <v>1</v>
      </c>
      <c r="AQ416" s="14">
        <v>276</v>
      </c>
    </row>
    <row r="417" spans="1:43" ht="12" customHeight="1" x14ac:dyDescent="0.25">
      <c r="A417" s="14" t="s">
        <v>93</v>
      </c>
      <c r="B417" s="14">
        <v>210</v>
      </c>
      <c r="C417" s="14" t="s">
        <v>199</v>
      </c>
      <c r="D417" s="14" t="s">
        <v>51</v>
      </c>
      <c r="E417" s="14" t="s">
        <v>52</v>
      </c>
      <c r="F417" s="58">
        <v>22.7455819445</v>
      </c>
      <c r="G417" s="13">
        <v>21.7609690295</v>
      </c>
      <c r="H417" s="13">
        <v>36.791320800800001</v>
      </c>
      <c r="I417" s="58">
        <v>34.142135620099999</v>
      </c>
      <c r="J417" s="2"/>
      <c r="K417" s="7" t="s">
        <v>199</v>
      </c>
      <c r="L417" s="7" t="str">
        <f t="shared" si="74"/>
        <v>N</v>
      </c>
      <c r="M417" s="7" t="s">
        <v>216</v>
      </c>
      <c r="N417" s="7">
        <f t="shared" si="77"/>
        <v>21.7609690295</v>
      </c>
      <c r="O417" s="15">
        <f t="shared" si="78"/>
        <v>22.7455819445</v>
      </c>
      <c r="P417" s="7">
        <f t="shared" si="75"/>
        <v>3.7</v>
      </c>
      <c r="Q417" s="7">
        <v>50</v>
      </c>
      <c r="R417" s="7">
        <f t="shared" si="79"/>
        <v>7.4</v>
      </c>
      <c r="S417" s="63">
        <f t="shared" si="80"/>
        <v>36.791320800800001</v>
      </c>
      <c r="T417" s="7">
        <f t="shared" si="81"/>
        <v>26.742135620100001</v>
      </c>
      <c r="U417" s="7">
        <f t="shared" si="82"/>
        <v>20</v>
      </c>
      <c r="V417" s="18" t="str">
        <f t="shared" si="76"/>
        <v>16N74A-210</v>
      </c>
      <c r="W417" s="4"/>
      <c r="X417" s="8">
        <v>66</v>
      </c>
      <c r="Y417" s="9" t="s">
        <v>271</v>
      </c>
      <c r="Z417" s="9" t="s">
        <v>272</v>
      </c>
      <c r="AA417" s="10">
        <v>21.760969029999998</v>
      </c>
      <c r="AB417" s="10">
        <v>22.745999999999999</v>
      </c>
      <c r="AC417" s="10">
        <v>3.7</v>
      </c>
      <c r="AD417" s="10">
        <v>50</v>
      </c>
      <c r="AE417" s="10">
        <v>7.4</v>
      </c>
      <c r="AF417" s="10">
        <v>36.799999999999997</v>
      </c>
      <c r="AG417" s="10">
        <v>26.742135619999999</v>
      </c>
      <c r="AH417" s="10">
        <v>20</v>
      </c>
      <c r="AI417" s="10">
        <v>5</v>
      </c>
      <c r="AJ417" s="10">
        <v>1</v>
      </c>
      <c r="AK417" s="10">
        <v>176</v>
      </c>
      <c r="AL417" s="10">
        <v>37</v>
      </c>
      <c r="AM417" s="11" t="s">
        <v>358</v>
      </c>
      <c r="AN417" s="21">
        <f t="shared" si="73"/>
        <v>176</v>
      </c>
      <c r="AO417" s="21">
        <f t="shared" si="83"/>
        <v>37</v>
      </c>
      <c r="AQ417" s="14">
        <v>309</v>
      </c>
    </row>
    <row r="418" spans="1:43" ht="12" customHeight="1" x14ac:dyDescent="0.25">
      <c r="A418" s="14" t="s">
        <v>74</v>
      </c>
      <c r="B418" s="14">
        <v>92</v>
      </c>
      <c r="C418" s="14" t="s">
        <v>199</v>
      </c>
      <c r="D418" s="14" t="s">
        <v>53</v>
      </c>
      <c r="E418" s="14" t="s">
        <v>52</v>
      </c>
      <c r="F418" s="58">
        <v>599.685993252</v>
      </c>
      <c r="G418" s="13">
        <v>12.833004679</v>
      </c>
      <c r="H418" s="13">
        <v>1.5965924263</v>
      </c>
      <c r="I418" s="58">
        <v>14.142135620099999</v>
      </c>
      <c r="J418" s="2"/>
      <c r="K418" s="7" t="s">
        <v>199</v>
      </c>
      <c r="L418" s="7" t="str">
        <f t="shared" si="74"/>
        <v>N</v>
      </c>
      <c r="M418" s="7" t="s">
        <v>216</v>
      </c>
      <c r="N418" s="7">
        <f t="shared" si="77"/>
        <v>12.833004679</v>
      </c>
      <c r="O418" s="15">
        <f t="shared" si="78"/>
        <v>140</v>
      </c>
      <c r="P418" s="7">
        <f t="shared" si="75"/>
        <v>3.7</v>
      </c>
      <c r="Q418" s="7">
        <v>50</v>
      </c>
      <c r="R418" s="7">
        <f t="shared" si="79"/>
        <v>7.4</v>
      </c>
      <c r="S418" s="63">
        <f t="shared" si="80"/>
        <v>1.5965924263</v>
      </c>
      <c r="T418" s="7">
        <f t="shared" si="81"/>
        <v>6.7421356200999991</v>
      </c>
      <c r="U418" s="7">
        <f t="shared" si="82"/>
        <v>20</v>
      </c>
      <c r="V418" s="18" t="str">
        <f t="shared" si="76"/>
        <v>16N94-92</v>
      </c>
      <c r="W418" s="4"/>
      <c r="X418" s="8">
        <v>67</v>
      </c>
      <c r="Y418" s="9" t="s">
        <v>271</v>
      </c>
      <c r="Z418" s="9" t="s">
        <v>272</v>
      </c>
      <c r="AA418" s="10">
        <v>12.83300468</v>
      </c>
      <c r="AB418" s="10">
        <v>140</v>
      </c>
      <c r="AC418" s="10">
        <v>3.7</v>
      </c>
      <c r="AD418" s="10">
        <v>50</v>
      </c>
      <c r="AE418" s="10">
        <v>7.4</v>
      </c>
      <c r="AF418" s="10">
        <v>1.6</v>
      </c>
      <c r="AG418" s="10">
        <v>6.74213562</v>
      </c>
      <c r="AH418" s="10">
        <v>20</v>
      </c>
      <c r="AI418" s="10">
        <v>16</v>
      </c>
      <c r="AJ418" s="10">
        <v>43</v>
      </c>
      <c r="AK418" s="12">
        <v>3098</v>
      </c>
      <c r="AL418" s="10">
        <v>474</v>
      </c>
      <c r="AM418" s="11" t="s">
        <v>359</v>
      </c>
      <c r="AN418" s="21">
        <f t="shared" si="73"/>
        <v>13270.194336390685</v>
      </c>
      <c r="AO418" s="21">
        <f t="shared" si="83"/>
        <v>2030.3654342960569</v>
      </c>
      <c r="AQ418" s="14">
        <v>69</v>
      </c>
    </row>
    <row r="419" spans="1:43" ht="12" customHeight="1" x14ac:dyDescent="0.25">
      <c r="A419" s="14" t="s">
        <v>75</v>
      </c>
      <c r="B419" s="14">
        <v>106</v>
      </c>
      <c r="C419" s="14" t="s">
        <v>199</v>
      </c>
      <c r="D419" s="14" t="s">
        <v>51</v>
      </c>
      <c r="E419" s="14" t="s">
        <v>52</v>
      </c>
      <c r="F419" s="58">
        <v>83.519532582099998</v>
      </c>
      <c r="G419" s="13">
        <v>16.751291760499999</v>
      </c>
      <c r="H419" s="13">
        <v>14.8745965958</v>
      </c>
      <c r="I419" s="58">
        <v>88.284271240199999</v>
      </c>
      <c r="J419" s="2"/>
      <c r="K419" s="7" t="s">
        <v>199</v>
      </c>
      <c r="L419" s="7" t="str">
        <f t="shared" si="74"/>
        <v>N</v>
      </c>
      <c r="M419" s="7" t="s">
        <v>216</v>
      </c>
      <c r="N419" s="7">
        <f t="shared" si="77"/>
        <v>16.751291760499999</v>
      </c>
      <c r="O419" s="15">
        <f t="shared" si="78"/>
        <v>83.519532582099998</v>
      </c>
      <c r="P419" s="7">
        <f t="shared" si="75"/>
        <v>3.7</v>
      </c>
      <c r="Q419" s="7">
        <v>50</v>
      </c>
      <c r="R419" s="7">
        <f t="shared" si="79"/>
        <v>7.4</v>
      </c>
      <c r="S419" s="63">
        <f t="shared" si="80"/>
        <v>14.8745965958</v>
      </c>
      <c r="T419" s="7">
        <f t="shared" si="81"/>
        <v>80.884271240199993</v>
      </c>
      <c r="U419" s="7">
        <f t="shared" si="82"/>
        <v>20</v>
      </c>
      <c r="V419" s="18" t="str">
        <f t="shared" si="76"/>
        <v>73-106</v>
      </c>
      <c r="W419" s="4"/>
      <c r="X419" s="8">
        <v>68</v>
      </c>
      <c r="Y419" s="9" t="s">
        <v>271</v>
      </c>
      <c r="Z419" s="9" t="s">
        <v>272</v>
      </c>
      <c r="AA419" s="10">
        <v>16.751291760000001</v>
      </c>
      <c r="AB419" s="10">
        <v>83.52</v>
      </c>
      <c r="AC419" s="10">
        <v>3.7</v>
      </c>
      <c r="AD419" s="10">
        <v>50</v>
      </c>
      <c r="AE419" s="10">
        <v>7.4</v>
      </c>
      <c r="AF419" s="10">
        <v>14.9</v>
      </c>
      <c r="AG419" s="10">
        <v>80.884271240000004</v>
      </c>
      <c r="AH419" s="10">
        <v>20</v>
      </c>
      <c r="AI419" s="10">
        <v>1</v>
      </c>
      <c r="AJ419" s="10">
        <v>0</v>
      </c>
      <c r="AK419" s="12">
        <v>1731</v>
      </c>
      <c r="AL419" s="10">
        <v>14</v>
      </c>
      <c r="AM419" s="11" t="s">
        <v>360</v>
      </c>
      <c r="AN419" s="21">
        <f t="shared" ref="AN419:AN476" si="84">F419/O419*AK419</f>
        <v>1731</v>
      </c>
      <c r="AO419" s="21">
        <f t="shared" si="83"/>
        <v>14</v>
      </c>
      <c r="AQ419" s="14">
        <v>72</v>
      </c>
    </row>
    <row r="420" spans="1:43" ht="12" customHeight="1" x14ac:dyDescent="0.25">
      <c r="A420" s="14" t="s">
        <v>75</v>
      </c>
      <c r="B420" s="14">
        <v>105</v>
      </c>
      <c r="C420" s="14" t="s">
        <v>199</v>
      </c>
      <c r="D420" s="14" t="s">
        <v>51</v>
      </c>
      <c r="E420" s="14" t="s">
        <v>52</v>
      </c>
      <c r="F420" s="58">
        <v>746.60177566200002</v>
      </c>
      <c r="G420" s="13">
        <v>14.0241712963</v>
      </c>
      <c r="H420" s="13">
        <v>20.3306694031</v>
      </c>
      <c r="I420" s="58">
        <v>78.284271240199999</v>
      </c>
      <c r="J420" s="2"/>
      <c r="K420" s="7" t="s">
        <v>199</v>
      </c>
      <c r="L420" s="7" t="str">
        <f t="shared" si="74"/>
        <v>N</v>
      </c>
      <c r="M420" s="7" t="s">
        <v>216</v>
      </c>
      <c r="N420" s="7">
        <f t="shared" si="77"/>
        <v>14.0241712963</v>
      </c>
      <c r="O420" s="15">
        <f t="shared" si="78"/>
        <v>140</v>
      </c>
      <c r="P420" s="7">
        <f t="shared" si="75"/>
        <v>3.7</v>
      </c>
      <c r="Q420" s="7">
        <v>50</v>
      </c>
      <c r="R420" s="7">
        <f t="shared" si="79"/>
        <v>7.4</v>
      </c>
      <c r="S420" s="63">
        <f t="shared" si="80"/>
        <v>20.3306694031</v>
      </c>
      <c r="T420" s="7">
        <f t="shared" si="81"/>
        <v>70.884271240199993</v>
      </c>
      <c r="U420" s="7">
        <f t="shared" si="82"/>
        <v>20</v>
      </c>
      <c r="V420" s="18" t="str">
        <f t="shared" si="76"/>
        <v>73-105</v>
      </c>
      <c r="W420" s="4"/>
      <c r="X420" s="8">
        <v>69</v>
      </c>
      <c r="Y420" s="9" t="s">
        <v>271</v>
      </c>
      <c r="Z420" s="9" t="s">
        <v>272</v>
      </c>
      <c r="AA420" s="10">
        <v>14.024171300000001</v>
      </c>
      <c r="AB420" s="10">
        <v>140</v>
      </c>
      <c r="AC420" s="10">
        <v>3.7</v>
      </c>
      <c r="AD420" s="10">
        <v>50</v>
      </c>
      <c r="AE420" s="10">
        <v>7.4</v>
      </c>
      <c r="AF420" s="10">
        <v>20.3</v>
      </c>
      <c r="AG420" s="10">
        <v>70.884271240000004</v>
      </c>
      <c r="AH420" s="10">
        <v>20</v>
      </c>
      <c r="AI420" s="10">
        <v>3</v>
      </c>
      <c r="AJ420" s="10">
        <v>4</v>
      </c>
      <c r="AK420" s="12">
        <v>3473</v>
      </c>
      <c r="AL420" s="10">
        <v>131</v>
      </c>
      <c r="AM420" s="11" t="s">
        <v>361</v>
      </c>
      <c r="AN420" s="21">
        <f t="shared" si="84"/>
        <v>18521.056906243757</v>
      </c>
      <c r="AO420" s="21">
        <f t="shared" si="83"/>
        <v>698.60594722658573</v>
      </c>
      <c r="AQ420" s="14">
        <v>279</v>
      </c>
    </row>
    <row r="421" spans="1:43" ht="12" customHeight="1" x14ac:dyDescent="0.25">
      <c r="A421" s="14" t="s">
        <v>75</v>
      </c>
      <c r="B421" s="14">
        <v>105</v>
      </c>
      <c r="C421" s="14" t="s">
        <v>199</v>
      </c>
      <c r="D421" s="14" t="s">
        <v>51</v>
      </c>
      <c r="E421" s="14" t="s">
        <v>52</v>
      </c>
      <c r="F421" s="58">
        <v>92.3283543111</v>
      </c>
      <c r="G421" s="13">
        <v>1.9653669042599999</v>
      </c>
      <c r="H421" s="13">
        <v>0.47257629036900001</v>
      </c>
      <c r="I421" s="58">
        <v>0</v>
      </c>
      <c r="J421" s="2"/>
      <c r="K421" s="7" t="s">
        <v>199</v>
      </c>
      <c r="L421" s="7" t="str">
        <f t="shared" si="74"/>
        <v>N</v>
      </c>
      <c r="M421" s="7" t="s">
        <v>216</v>
      </c>
      <c r="N421" s="7">
        <f t="shared" si="77"/>
        <v>1.9653669042599999</v>
      </c>
      <c r="O421" s="15">
        <f t="shared" si="78"/>
        <v>92.3283543111</v>
      </c>
      <c r="P421" s="7">
        <f t="shared" si="75"/>
        <v>3.7</v>
      </c>
      <c r="Q421" s="7">
        <v>50</v>
      </c>
      <c r="R421" s="7">
        <f t="shared" si="79"/>
        <v>0.3</v>
      </c>
      <c r="S421" s="63">
        <f t="shared" si="80"/>
        <v>0.47257629036900001</v>
      </c>
      <c r="T421" s="7">
        <f t="shared" si="81"/>
        <v>0.3</v>
      </c>
      <c r="U421" s="7">
        <f t="shared" si="82"/>
        <v>20</v>
      </c>
      <c r="V421" s="18" t="str">
        <f t="shared" si="76"/>
        <v>73-105</v>
      </c>
      <c r="W421" s="4"/>
      <c r="X421" s="8">
        <v>70</v>
      </c>
      <c r="Y421" s="9" t="s">
        <v>271</v>
      </c>
      <c r="Z421" s="9" t="s">
        <v>272</v>
      </c>
      <c r="AA421" s="10">
        <v>1.9653669039999999</v>
      </c>
      <c r="AB421" s="10">
        <v>92.328000000000003</v>
      </c>
      <c r="AC421" s="10">
        <v>3.7</v>
      </c>
      <c r="AD421" s="10">
        <v>50</v>
      </c>
      <c r="AE421" s="10">
        <v>0.3</v>
      </c>
      <c r="AF421" s="10">
        <v>0.5</v>
      </c>
      <c r="AG421" s="10">
        <v>0.3</v>
      </c>
      <c r="AH421" s="10">
        <v>20</v>
      </c>
      <c r="AI421" s="10">
        <v>26</v>
      </c>
      <c r="AJ421" s="10">
        <v>86</v>
      </c>
      <c r="AK421" s="10">
        <v>45</v>
      </c>
      <c r="AL421" s="10">
        <v>42</v>
      </c>
      <c r="AM421" s="11" t="s">
        <v>361</v>
      </c>
      <c r="AN421" s="21">
        <f t="shared" si="84"/>
        <v>45</v>
      </c>
      <c r="AO421" s="21">
        <f t="shared" si="83"/>
        <v>42</v>
      </c>
      <c r="AQ421" s="14">
        <v>280</v>
      </c>
    </row>
    <row r="422" spans="1:43" ht="12" customHeight="1" x14ac:dyDescent="0.25">
      <c r="A422" s="14" t="s">
        <v>174</v>
      </c>
      <c r="B422" s="14">
        <v>732</v>
      </c>
      <c r="C422" s="14" t="s">
        <v>199</v>
      </c>
      <c r="D422" s="14" t="s">
        <v>53</v>
      </c>
      <c r="E422" s="14" t="s">
        <v>52</v>
      </c>
      <c r="F422" s="58">
        <v>173.794047621</v>
      </c>
      <c r="G422" s="13">
        <v>2.6597208553899998</v>
      </c>
      <c r="H422" s="13">
        <v>3.72126793861</v>
      </c>
      <c r="I422" s="58">
        <v>24.142135620099999</v>
      </c>
      <c r="J422" s="2"/>
      <c r="K422" s="7" t="s">
        <v>199</v>
      </c>
      <c r="L422" s="7" t="str">
        <f t="shared" si="74"/>
        <v>N</v>
      </c>
      <c r="M422" s="7" t="s">
        <v>216</v>
      </c>
      <c r="N422" s="7">
        <f t="shared" si="77"/>
        <v>2.6597208553899998</v>
      </c>
      <c r="O422" s="15">
        <f t="shared" si="78"/>
        <v>140</v>
      </c>
      <c r="P422" s="7">
        <f t="shared" si="75"/>
        <v>3.7</v>
      </c>
      <c r="Q422" s="7">
        <v>50</v>
      </c>
      <c r="R422" s="7">
        <f t="shared" si="79"/>
        <v>7.4</v>
      </c>
      <c r="S422" s="63">
        <f t="shared" si="80"/>
        <v>3.72126793861</v>
      </c>
      <c r="T422" s="7">
        <f t="shared" si="81"/>
        <v>16.742135620100001</v>
      </c>
      <c r="U422" s="7">
        <f t="shared" si="82"/>
        <v>20</v>
      </c>
      <c r="V422" s="18" t="str">
        <f t="shared" si="76"/>
        <v>T14N34A.1-732</v>
      </c>
      <c r="W422" s="4"/>
      <c r="X422" s="8">
        <v>71</v>
      </c>
      <c r="Y422" s="9" t="s">
        <v>271</v>
      </c>
      <c r="Z422" s="9" t="s">
        <v>272</v>
      </c>
      <c r="AA422" s="10">
        <v>2.6597208550000002</v>
      </c>
      <c r="AB422" s="10">
        <v>140</v>
      </c>
      <c r="AC422" s="10">
        <v>3.7</v>
      </c>
      <c r="AD422" s="10">
        <v>50</v>
      </c>
      <c r="AE422" s="10">
        <v>7.4</v>
      </c>
      <c r="AF422" s="10">
        <v>3.7</v>
      </c>
      <c r="AG422" s="10">
        <v>16.742135619999999</v>
      </c>
      <c r="AH422" s="10">
        <v>20</v>
      </c>
      <c r="AI422" s="10">
        <v>8</v>
      </c>
      <c r="AJ422" s="10">
        <v>23</v>
      </c>
      <c r="AK422" s="10">
        <v>337</v>
      </c>
      <c r="AL422" s="10">
        <v>104</v>
      </c>
      <c r="AM422" s="11" t="s">
        <v>362</v>
      </c>
      <c r="AN422" s="21">
        <f t="shared" si="84"/>
        <v>418.34710034483572</v>
      </c>
      <c r="AO422" s="21">
        <f t="shared" si="83"/>
        <v>129.1041496613143</v>
      </c>
      <c r="AQ422" s="14">
        <v>642</v>
      </c>
    </row>
    <row r="423" spans="1:43" ht="12" customHeight="1" x14ac:dyDescent="0.25">
      <c r="A423" s="14" t="s">
        <v>176</v>
      </c>
      <c r="B423" s="14">
        <v>735</v>
      </c>
      <c r="C423" s="14" t="s">
        <v>199</v>
      </c>
      <c r="D423" s="14" t="s">
        <v>53</v>
      </c>
      <c r="E423" s="14" t="s">
        <v>52</v>
      </c>
      <c r="F423" s="58">
        <v>154.60820915599999</v>
      </c>
      <c r="G423" s="13">
        <v>5.0391991877900004</v>
      </c>
      <c r="H423" s="13">
        <v>10.2744436264</v>
      </c>
      <c r="I423" s="58">
        <v>52.4264068604</v>
      </c>
      <c r="J423" s="2"/>
      <c r="K423" s="7" t="s">
        <v>199</v>
      </c>
      <c r="L423" s="7" t="str">
        <f t="shared" si="74"/>
        <v>N</v>
      </c>
      <c r="M423" s="7" t="s">
        <v>216</v>
      </c>
      <c r="N423" s="7">
        <f t="shared" si="77"/>
        <v>5.0391991877900004</v>
      </c>
      <c r="O423" s="15">
        <f t="shared" si="78"/>
        <v>140</v>
      </c>
      <c r="P423" s="7">
        <f t="shared" si="75"/>
        <v>3.7</v>
      </c>
      <c r="Q423" s="7">
        <v>50</v>
      </c>
      <c r="R423" s="7">
        <f t="shared" si="79"/>
        <v>7.4</v>
      </c>
      <c r="S423" s="63">
        <f t="shared" si="80"/>
        <v>10.2744436264</v>
      </c>
      <c r="T423" s="7">
        <f t="shared" si="81"/>
        <v>45.026406860400002</v>
      </c>
      <c r="U423" s="7">
        <f t="shared" si="82"/>
        <v>20</v>
      </c>
      <c r="V423" s="18" t="str">
        <f t="shared" si="76"/>
        <v>T14N34A.2-735</v>
      </c>
      <c r="W423" s="4"/>
      <c r="X423" s="8">
        <v>72</v>
      </c>
      <c r="Y423" s="9" t="s">
        <v>271</v>
      </c>
      <c r="Z423" s="9" t="s">
        <v>272</v>
      </c>
      <c r="AA423" s="10">
        <v>5.0391991880000004</v>
      </c>
      <c r="AB423" s="10">
        <v>140</v>
      </c>
      <c r="AC423" s="10">
        <v>3.7</v>
      </c>
      <c r="AD423" s="10">
        <v>50</v>
      </c>
      <c r="AE423" s="10">
        <v>7.4</v>
      </c>
      <c r="AF423" s="10">
        <v>10.3</v>
      </c>
      <c r="AG423" s="10">
        <v>45.026406860000002</v>
      </c>
      <c r="AH423" s="10">
        <v>20</v>
      </c>
      <c r="AI423" s="10">
        <v>4</v>
      </c>
      <c r="AJ423" s="10">
        <v>7</v>
      </c>
      <c r="AK423" s="10">
        <v>747</v>
      </c>
      <c r="AL423" s="10">
        <v>87</v>
      </c>
      <c r="AM423" s="11" t="s">
        <v>363</v>
      </c>
      <c r="AN423" s="21">
        <f t="shared" si="84"/>
        <v>824.94523028237143</v>
      </c>
      <c r="AO423" s="21">
        <f t="shared" si="83"/>
        <v>96.077958546942853</v>
      </c>
      <c r="AQ423" s="14">
        <v>61</v>
      </c>
    </row>
    <row r="424" spans="1:43" ht="12" customHeight="1" x14ac:dyDescent="0.25">
      <c r="A424" s="14" t="s">
        <v>182</v>
      </c>
      <c r="B424" s="14">
        <v>756</v>
      </c>
      <c r="C424" s="14" t="s">
        <v>199</v>
      </c>
      <c r="D424" s="14" t="s">
        <v>53</v>
      </c>
      <c r="E424" s="14" t="s">
        <v>52</v>
      </c>
      <c r="F424" s="58">
        <v>102.32217058099999</v>
      </c>
      <c r="G424" s="13">
        <v>3.87939622217</v>
      </c>
      <c r="H424" s="13">
        <v>3.4293825626399999</v>
      </c>
      <c r="I424" s="58">
        <v>0</v>
      </c>
      <c r="J424" s="2"/>
      <c r="K424" s="7" t="s">
        <v>199</v>
      </c>
      <c r="L424" s="7" t="str">
        <f t="shared" si="74"/>
        <v>N</v>
      </c>
      <c r="M424" s="7" t="s">
        <v>216</v>
      </c>
      <c r="N424" s="7">
        <f t="shared" si="77"/>
        <v>3.87939622217</v>
      </c>
      <c r="O424" s="15">
        <f t="shared" si="78"/>
        <v>102.32217058099999</v>
      </c>
      <c r="P424" s="7">
        <f t="shared" si="75"/>
        <v>3.7</v>
      </c>
      <c r="Q424" s="7">
        <v>50</v>
      </c>
      <c r="R424" s="7">
        <f t="shared" si="79"/>
        <v>0.3</v>
      </c>
      <c r="S424" s="63">
        <f t="shared" si="80"/>
        <v>3.4293825626399999</v>
      </c>
      <c r="T424" s="7">
        <f t="shared" si="81"/>
        <v>0.3</v>
      </c>
      <c r="U424" s="7">
        <f t="shared" si="82"/>
        <v>20</v>
      </c>
      <c r="V424" s="18" t="str">
        <f t="shared" si="76"/>
        <v>T15N38.1-756</v>
      </c>
      <c r="W424" s="4"/>
      <c r="X424" s="8">
        <v>73</v>
      </c>
      <c r="Y424" s="9" t="s">
        <v>271</v>
      </c>
      <c r="Z424" s="9" t="s">
        <v>272</v>
      </c>
      <c r="AA424" s="10">
        <v>3.879396222</v>
      </c>
      <c r="AB424" s="10">
        <v>102.322</v>
      </c>
      <c r="AC424" s="10">
        <v>3.7</v>
      </c>
      <c r="AD424" s="10">
        <v>50</v>
      </c>
      <c r="AE424" s="10">
        <v>0.3</v>
      </c>
      <c r="AF424" s="10">
        <v>3.4</v>
      </c>
      <c r="AG424" s="10">
        <v>0.3</v>
      </c>
      <c r="AH424" s="10">
        <v>20</v>
      </c>
      <c r="AI424" s="10">
        <v>27</v>
      </c>
      <c r="AJ424" s="10">
        <v>87</v>
      </c>
      <c r="AK424" s="10">
        <v>251</v>
      </c>
      <c r="AL424" s="10">
        <v>237</v>
      </c>
      <c r="AM424" s="11" t="s">
        <v>364</v>
      </c>
      <c r="AN424" s="21">
        <f t="shared" si="84"/>
        <v>251</v>
      </c>
      <c r="AO424" s="21">
        <f t="shared" si="83"/>
        <v>237</v>
      </c>
      <c r="AQ424" s="14">
        <v>779</v>
      </c>
    </row>
    <row r="425" spans="1:43" ht="12" customHeight="1" x14ac:dyDescent="0.25">
      <c r="A425" s="14" t="s">
        <v>182</v>
      </c>
      <c r="B425" s="14">
        <v>756</v>
      </c>
      <c r="C425" s="14" t="s">
        <v>199</v>
      </c>
      <c r="D425" s="14" t="s">
        <v>53</v>
      </c>
      <c r="E425" s="14" t="s">
        <v>52</v>
      </c>
      <c r="F425" s="58">
        <v>95.597405279599997</v>
      </c>
      <c r="G425" s="13">
        <v>1.04005196278</v>
      </c>
      <c r="H425" s="13">
        <v>6.3079562187200002</v>
      </c>
      <c r="I425" s="58">
        <v>38.284271240199999</v>
      </c>
      <c r="J425" s="2"/>
      <c r="K425" s="7" t="s">
        <v>199</v>
      </c>
      <c r="L425" s="7" t="str">
        <f t="shared" si="74"/>
        <v>N</v>
      </c>
      <c r="M425" s="7" t="s">
        <v>216</v>
      </c>
      <c r="N425" s="7">
        <f t="shared" si="77"/>
        <v>1.04005196278</v>
      </c>
      <c r="O425" s="15">
        <f t="shared" si="78"/>
        <v>95.597405279599997</v>
      </c>
      <c r="P425" s="7">
        <f t="shared" si="75"/>
        <v>3.7</v>
      </c>
      <c r="Q425" s="7">
        <v>50</v>
      </c>
      <c r="R425" s="7">
        <f t="shared" si="79"/>
        <v>7.4</v>
      </c>
      <c r="S425" s="63">
        <f t="shared" si="80"/>
        <v>6.3079562187200002</v>
      </c>
      <c r="T425" s="7">
        <f t="shared" si="81"/>
        <v>30.8842712402</v>
      </c>
      <c r="U425" s="7">
        <f t="shared" si="82"/>
        <v>20</v>
      </c>
      <c r="V425" s="18" t="str">
        <f t="shared" si="76"/>
        <v>T15N38.1-756</v>
      </c>
      <c r="W425" s="4"/>
      <c r="X425" s="8">
        <v>74</v>
      </c>
      <c r="Y425" s="9" t="s">
        <v>271</v>
      </c>
      <c r="Z425" s="9" t="s">
        <v>272</v>
      </c>
      <c r="AA425" s="10">
        <v>1.040051963</v>
      </c>
      <c r="AB425" s="10">
        <v>95.596999999999994</v>
      </c>
      <c r="AC425" s="10">
        <v>3.7</v>
      </c>
      <c r="AD425" s="10">
        <v>50</v>
      </c>
      <c r="AE425" s="10">
        <v>7.4</v>
      </c>
      <c r="AF425" s="10">
        <v>6.3</v>
      </c>
      <c r="AG425" s="10">
        <v>30.88427124</v>
      </c>
      <c r="AH425" s="10">
        <v>20</v>
      </c>
      <c r="AI425" s="10">
        <v>3</v>
      </c>
      <c r="AJ425" s="10">
        <v>7</v>
      </c>
      <c r="AK425" s="10">
        <v>29</v>
      </c>
      <c r="AL425" s="10">
        <v>21</v>
      </c>
      <c r="AM425" s="11" t="s">
        <v>364</v>
      </c>
      <c r="AN425" s="21">
        <f t="shared" si="84"/>
        <v>29</v>
      </c>
      <c r="AO425" s="21">
        <f t="shared" si="83"/>
        <v>21</v>
      </c>
      <c r="AQ425" s="14">
        <v>777</v>
      </c>
    </row>
    <row r="426" spans="1:43" ht="12" customHeight="1" x14ac:dyDescent="0.25">
      <c r="A426" s="14" t="s">
        <v>182</v>
      </c>
      <c r="B426" s="14">
        <v>756</v>
      </c>
      <c r="C426" s="14" t="s">
        <v>199</v>
      </c>
      <c r="D426" s="14" t="s">
        <v>53</v>
      </c>
      <c r="E426" s="14" t="s">
        <v>52</v>
      </c>
      <c r="F426" s="58">
        <v>40.353174446700002</v>
      </c>
      <c r="G426" s="13">
        <v>3.3702066037999998</v>
      </c>
      <c r="H426" s="13">
        <v>9.28987026215</v>
      </c>
      <c r="I426" s="58">
        <v>0</v>
      </c>
      <c r="J426" s="2"/>
      <c r="K426" s="7" t="s">
        <v>199</v>
      </c>
      <c r="L426" s="7" t="str">
        <f t="shared" si="74"/>
        <v>N</v>
      </c>
      <c r="M426" s="7" t="s">
        <v>216</v>
      </c>
      <c r="N426" s="7">
        <f t="shared" si="77"/>
        <v>3.3702066037999998</v>
      </c>
      <c r="O426" s="15">
        <f t="shared" si="78"/>
        <v>40.353174446700002</v>
      </c>
      <c r="P426" s="7">
        <f t="shared" si="75"/>
        <v>3.7</v>
      </c>
      <c r="Q426" s="7">
        <v>50</v>
      </c>
      <c r="R426" s="7">
        <f t="shared" si="79"/>
        <v>0.3</v>
      </c>
      <c r="S426" s="63">
        <f t="shared" si="80"/>
        <v>9.28987026215</v>
      </c>
      <c r="T426" s="7">
        <f t="shared" si="81"/>
        <v>0.3</v>
      </c>
      <c r="U426" s="7">
        <f t="shared" si="82"/>
        <v>20</v>
      </c>
      <c r="V426" s="18" t="str">
        <f t="shared" si="76"/>
        <v>T15N38.1-756</v>
      </c>
      <c r="W426" s="4"/>
      <c r="X426" s="8">
        <v>75</v>
      </c>
      <c r="Y426" s="9" t="s">
        <v>271</v>
      </c>
      <c r="Z426" s="9" t="s">
        <v>272</v>
      </c>
      <c r="AA426" s="10">
        <v>3.3702066039999998</v>
      </c>
      <c r="AB426" s="10">
        <v>40.353000000000002</v>
      </c>
      <c r="AC426" s="10">
        <v>3.7</v>
      </c>
      <c r="AD426" s="10">
        <v>50</v>
      </c>
      <c r="AE426" s="10">
        <v>0.3</v>
      </c>
      <c r="AF426" s="10">
        <v>9.3000000000000007</v>
      </c>
      <c r="AG426" s="10">
        <v>0.3</v>
      </c>
      <c r="AH426" s="10">
        <v>20</v>
      </c>
      <c r="AI426" s="10">
        <v>26</v>
      </c>
      <c r="AJ426" s="10">
        <v>75</v>
      </c>
      <c r="AK426" s="10">
        <v>26</v>
      </c>
      <c r="AL426" s="10">
        <v>26</v>
      </c>
      <c r="AM426" s="11" t="s">
        <v>364</v>
      </c>
      <c r="AN426" s="21">
        <f t="shared" si="84"/>
        <v>26</v>
      </c>
      <c r="AO426" s="21">
        <f t="shared" si="83"/>
        <v>26</v>
      </c>
      <c r="AQ426" s="14">
        <v>776</v>
      </c>
    </row>
    <row r="427" spans="1:43" ht="12" customHeight="1" x14ac:dyDescent="0.25">
      <c r="A427" s="14" t="s">
        <v>182</v>
      </c>
      <c r="B427" s="14">
        <v>756</v>
      </c>
      <c r="C427" s="14" t="s">
        <v>199</v>
      </c>
      <c r="D427" s="14" t="s">
        <v>53</v>
      </c>
      <c r="E427" s="14" t="s">
        <v>52</v>
      </c>
      <c r="F427" s="58">
        <v>145.50716823499999</v>
      </c>
      <c r="G427" s="13">
        <v>4.7006919541999999</v>
      </c>
      <c r="H427" s="13">
        <v>13.6480731964</v>
      </c>
      <c r="I427" s="58">
        <v>20</v>
      </c>
      <c r="J427" s="2"/>
      <c r="K427" s="7" t="s">
        <v>199</v>
      </c>
      <c r="L427" s="7" t="str">
        <f t="shared" si="74"/>
        <v>N</v>
      </c>
      <c r="M427" s="7" t="s">
        <v>216</v>
      </c>
      <c r="N427" s="7">
        <f t="shared" si="77"/>
        <v>4.7006919541999999</v>
      </c>
      <c r="O427" s="15">
        <f t="shared" si="78"/>
        <v>140</v>
      </c>
      <c r="P427" s="7">
        <f t="shared" si="75"/>
        <v>3.7</v>
      </c>
      <c r="Q427" s="7">
        <v>50</v>
      </c>
      <c r="R427" s="7">
        <f t="shared" si="79"/>
        <v>7.4</v>
      </c>
      <c r="S427" s="63">
        <f t="shared" si="80"/>
        <v>13.6480731964</v>
      </c>
      <c r="T427" s="7">
        <f t="shared" si="81"/>
        <v>12.6</v>
      </c>
      <c r="U427" s="7">
        <f t="shared" si="82"/>
        <v>20</v>
      </c>
      <c r="V427" s="18" t="str">
        <f t="shared" si="76"/>
        <v>T15N38.1-756</v>
      </c>
      <c r="W427" s="4"/>
      <c r="X427" s="8">
        <v>76</v>
      </c>
      <c r="Y427" s="9" t="s">
        <v>271</v>
      </c>
      <c r="Z427" s="9" t="s">
        <v>272</v>
      </c>
      <c r="AA427" s="10">
        <v>4.7006919539999998</v>
      </c>
      <c r="AB427" s="10">
        <v>140</v>
      </c>
      <c r="AC427" s="10">
        <v>3.7</v>
      </c>
      <c r="AD427" s="10">
        <v>50</v>
      </c>
      <c r="AE427" s="10">
        <v>7.4</v>
      </c>
      <c r="AF427" s="10">
        <v>13.6</v>
      </c>
      <c r="AG427" s="10">
        <v>12.6</v>
      </c>
      <c r="AH427" s="10">
        <v>20</v>
      </c>
      <c r="AI427" s="10">
        <v>12</v>
      </c>
      <c r="AJ427" s="10">
        <v>30</v>
      </c>
      <c r="AK427" s="10">
        <v>836</v>
      </c>
      <c r="AL427" s="10">
        <v>437</v>
      </c>
      <c r="AM427" s="11" t="s">
        <v>364</v>
      </c>
      <c r="AN427" s="21">
        <f t="shared" si="84"/>
        <v>868.88566174614277</v>
      </c>
      <c r="AO427" s="21">
        <f t="shared" si="83"/>
        <v>454.19023227639281</v>
      </c>
      <c r="AQ427" s="14">
        <v>775</v>
      </c>
    </row>
    <row r="428" spans="1:43" ht="12" customHeight="1" x14ac:dyDescent="0.25">
      <c r="A428" s="14" t="s">
        <v>182</v>
      </c>
      <c r="B428" s="14">
        <v>756</v>
      </c>
      <c r="C428" s="14" t="s">
        <v>199</v>
      </c>
      <c r="D428" s="14" t="s">
        <v>53</v>
      </c>
      <c r="E428" s="14" t="s">
        <v>52</v>
      </c>
      <c r="F428" s="58">
        <v>87.211077791700006</v>
      </c>
      <c r="G428" s="13">
        <v>0.103998531261</v>
      </c>
      <c r="H428" s="13">
        <v>13.6480731964</v>
      </c>
      <c r="I428" s="58">
        <v>20</v>
      </c>
      <c r="J428" s="2"/>
      <c r="K428" s="7" t="s">
        <v>199</v>
      </c>
      <c r="L428" s="7" t="str">
        <f t="shared" si="74"/>
        <v>N</v>
      </c>
      <c r="M428" s="7" t="s">
        <v>216</v>
      </c>
      <c r="N428" s="7">
        <f t="shared" si="77"/>
        <v>0.3</v>
      </c>
      <c r="O428" s="15">
        <f t="shared" si="78"/>
        <v>87.211077791700006</v>
      </c>
      <c r="P428" s="7">
        <f t="shared" si="75"/>
        <v>3.7</v>
      </c>
      <c r="Q428" s="7">
        <v>50</v>
      </c>
      <c r="R428" s="7">
        <f t="shared" si="79"/>
        <v>7.4</v>
      </c>
      <c r="S428" s="63">
        <f t="shared" si="80"/>
        <v>13.6480731964</v>
      </c>
      <c r="T428" s="7">
        <f t="shared" si="81"/>
        <v>12.6</v>
      </c>
      <c r="U428" s="7">
        <f t="shared" si="82"/>
        <v>20</v>
      </c>
      <c r="V428" s="18" t="str">
        <f t="shared" si="76"/>
        <v>T15N38.1-756</v>
      </c>
      <c r="W428" s="4"/>
      <c r="X428" s="8">
        <v>77</v>
      </c>
      <c r="Y428" s="9" t="s">
        <v>271</v>
      </c>
      <c r="Z428" s="9" t="s">
        <v>272</v>
      </c>
      <c r="AA428" s="10">
        <v>0.3</v>
      </c>
      <c r="AB428" s="10">
        <v>87.210999999999999</v>
      </c>
      <c r="AC428" s="10">
        <v>3.7</v>
      </c>
      <c r="AD428" s="10">
        <v>50</v>
      </c>
      <c r="AE428" s="10">
        <v>7.4</v>
      </c>
      <c r="AF428" s="10">
        <v>13.6</v>
      </c>
      <c r="AG428" s="10">
        <v>12.6</v>
      </c>
      <c r="AH428" s="10">
        <v>20</v>
      </c>
      <c r="AI428" s="10">
        <v>10</v>
      </c>
      <c r="AJ428" s="10">
        <v>19</v>
      </c>
      <c r="AK428" s="10">
        <v>28</v>
      </c>
      <c r="AL428" s="10">
        <v>25</v>
      </c>
      <c r="AM428" s="11" t="s">
        <v>364</v>
      </c>
      <c r="AN428" s="21">
        <f t="shared" si="84"/>
        <v>28</v>
      </c>
      <c r="AO428" s="21">
        <f t="shared" si="83"/>
        <v>25</v>
      </c>
      <c r="AQ428" s="14">
        <v>780</v>
      </c>
    </row>
    <row r="429" spans="1:43" ht="12" customHeight="1" x14ac:dyDescent="0.25">
      <c r="A429" s="14" t="s">
        <v>182</v>
      </c>
      <c r="B429" s="14">
        <v>756</v>
      </c>
      <c r="C429" s="14" t="s">
        <v>199</v>
      </c>
      <c r="D429" s="14" t="s">
        <v>53</v>
      </c>
      <c r="E429" s="14" t="s">
        <v>52</v>
      </c>
      <c r="F429" s="58">
        <v>58.169096514800003</v>
      </c>
      <c r="G429" s="13">
        <v>2.0118725579999999</v>
      </c>
      <c r="H429" s="13">
        <v>6.3531579971300003</v>
      </c>
      <c r="I429" s="58">
        <v>14.142135620099999</v>
      </c>
      <c r="J429" s="2"/>
      <c r="K429" s="7" t="s">
        <v>199</v>
      </c>
      <c r="L429" s="7" t="str">
        <f t="shared" si="74"/>
        <v>N</v>
      </c>
      <c r="M429" s="7" t="s">
        <v>216</v>
      </c>
      <c r="N429" s="7">
        <f t="shared" si="77"/>
        <v>2.0118725579999999</v>
      </c>
      <c r="O429" s="15">
        <f t="shared" si="78"/>
        <v>58.169096514800003</v>
      </c>
      <c r="P429" s="7">
        <f t="shared" si="75"/>
        <v>3.7</v>
      </c>
      <c r="Q429" s="7">
        <v>50</v>
      </c>
      <c r="R429" s="7">
        <f t="shared" si="79"/>
        <v>7.4</v>
      </c>
      <c r="S429" s="63">
        <f t="shared" si="80"/>
        <v>6.3531579971300003</v>
      </c>
      <c r="T429" s="7">
        <f t="shared" si="81"/>
        <v>6.7421356200999991</v>
      </c>
      <c r="U429" s="7">
        <f t="shared" si="82"/>
        <v>20</v>
      </c>
      <c r="V429" s="18" t="str">
        <f t="shared" si="76"/>
        <v>T15N38.1-756</v>
      </c>
      <c r="W429" s="4"/>
      <c r="X429" s="8">
        <v>78</v>
      </c>
      <c r="Y429" s="9" t="s">
        <v>271</v>
      </c>
      <c r="Z429" s="9" t="s">
        <v>272</v>
      </c>
      <c r="AA429" s="10">
        <v>2.0118725579999999</v>
      </c>
      <c r="AB429" s="10">
        <v>58.168999999999997</v>
      </c>
      <c r="AC429" s="10">
        <v>3.7</v>
      </c>
      <c r="AD429" s="10">
        <v>50</v>
      </c>
      <c r="AE429" s="10">
        <v>7.4</v>
      </c>
      <c r="AF429" s="10">
        <v>6.4</v>
      </c>
      <c r="AG429" s="10">
        <v>6.74213562</v>
      </c>
      <c r="AH429" s="10">
        <v>20</v>
      </c>
      <c r="AI429" s="10">
        <v>10</v>
      </c>
      <c r="AJ429" s="10">
        <v>20</v>
      </c>
      <c r="AK429" s="10">
        <v>31</v>
      </c>
      <c r="AL429" s="10">
        <v>37</v>
      </c>
      <c r="AM429" s="11" t="s">
        <v>364</v>
      </c>
      <c r="AN429" s="21">
        <f t="shared" si="84"/>
        <v>31</v>
      </c>
      <c r="AO429" s="21">
        <f t="shared" si="83"/>
        <v>37</v>
      </c>
      <c r="AQ429" s="14">
        <v>778</v>
      </c>
    </row>
    <row r="430" spans="1:43" ht="12" customHeight="1" x14ac:dyDescent="0.25">
      <c r="A430" s="14" t="s">
        <v>181</v>
      </c>
      <c r="B430" s="14">
        <v>755</v>
      </c>
      <c r="C430" s="14" t="s">
        <v>199</v>
      </c>
      <c r="D430" s="14" t="s">
        <v>53</v>
      </c>
      <c r="E430" s="14" t="s">
        <v>52</v>
      </c>
      <c r="F430" s="58">
        <v>105.94939797799999</v>
      </c>
      <c r="G430" s="13">
        <v>2.8575791347699999</v>
      </c>
      <c r="H430" s="13">
        <v>7.2471942901600004</v>
      </c>
      <c r="I430" s="58">
        <v>0</v>
      </c>
      <c r="J430" s="2"/>
      <c r="K430" s="7" t="s">
        <v>199</v>
      </c>
      <c r="L430" s="7" t="str">
        <f t="shared" si="74"/>
        <v>N</v>
      </c>
      <c r="M430" s="7" t="s">
        <v>216</v>
      </c>
      <c r="N430" s="7">
        <f t="shared" si="77"/>
        <v>2.8575791347699999</v>
      </c>
      <c r="O430" s="15">
        <f t="shared" si="78"/>
        <v>105.94939797799999</v>
      </c>
      <c r="P430" s="7">
        <f t="shared" si="75"/>
        <v>3.7</v>
      </c>
      <c r="Q430" s="7">
        <v>50</v>
      </c>
      <c r="R430" s="7">
        <f t="shared" si="79"/>
        <v>0.3</v>
      </c>
      <c r="S430" s="63">
        <f t="shared" si="80"/>
        <v>7.2471942901600004</v>
      </c>
      <c r="T430" s="7">
        <f t="shared" si="81"/>
        <v>0.3</v>
      </c>
      <c r="U430" s="7">
        <f t="shared" si="82"/>
        <v>20</v>
      </c>
      <c r="V430" s="18" t="str">
        <f t="shared" si="76"/>
        <v>T15N38.1A-755</v>
      </c>
      <c r="W430" s="4"/>
      <c r="X430" s="8">
        <v>79</v>
      </c>
      <c r="Y430" s="9" t="s">
        <v>271</v>
      </c>
      <c r="Z430" s="9" t="s">
        <v>272</v>
      </c>
      <c r="AA430" s="10">
        <v>2.8575791349999999</v>
      </c>
      <c r="AB430" s="10">
        <v>105.949</v>
      </c>
      <c r="AC430" s="10">
        <v>3.7</v>
      </c>
      <c r="AD430" s="10">
        <v>50</v>
      </c>
      <c r="AE430" s="10">
        <v>0.3</v>
      </c>
      <c r="AF430" s="10">
        <v>7.2</v>
      </c>
      <c r="AG430" s="10">
        <v>0.3</v>
      </c>
      <c r="AH430" s="10">
        <v>20</v>
      </c>
      <c r="AI430" s="10">
        <v>27</v>
      </c>
      <c r="AJ430" s="10">
        <v>87</v>
      </c>
      <c r="AK430" s="10">
        <v>153</v>
      </c>
      <c r="AL430" s="10">
        <v>153</v>
      </c>
      <c r="AM430" s="11" t="s">
        <v>365</v>
      </c>
      <c r="AN430" s="21">
        <f t="shared" si="84"/>
        <v>153</v>
      </c>
      <c r="AO430" s="21">
        <f t="shared" si="83"/>
        <v>153</v>
      </c>
      <c r="AQ430" s="14">
        <v>261</v>
      </c>
    </row>
    <row r="431" spans="1:43" ht="12" customHeight="1" x14ac:dyDescent="0.25">
      <c r="A431" s="14" t="s">
        <v>183</v>
      </c>
      <c r="B431" s="14">
        <v>757</v>
      </c>
      <c r="C431" s="14" t="s">
        <v>199</v>
      </c>
      <c r="D431" s="14" t="s">
        <v>53</v>
      </c>
      <c r="E431" s="14" t="s">
        <v>52</v>
      </c>
      <c r="F431" s="58">
        <v>166.543282105</v>
      </c>
      <c r="G431" s="13">
        <v>7.1975647402199998</v>
      </c>
      <c r="H431" s="13">
        <v>4.1914553642300003</v>
      </c>
      <c r="I431" s="58">
        <v>0</v>
      </c>
      <c r="J431" s="2"/>
      <c r="K431" s="7" t="s">
        <v>199</v>
      </c>
      <c r="L431" s="7" t="str">
        <f t="shared" si="74"/>
        <v>N</v>
      </c>
      <c r="M431" s="7" t="s">
        <v>216</v>
      </c>
      <c r="N431" s="7">
        <f t="shared" si="77"/>
        <v>7.1975647402199998</v>
      </c>
      <c r="O431" s="15">
        <f t="shared" si="78"/>
        <v>140</v>
      </c>
      <c r="P431" s="7">
        <f t="shared" si="75"/>
        <v>3.7</v>
      </c>
      <c r="Q431" s="7">
        <v>50</v>
      </c>
      <c r="R431" s="7">
        <f t="shared" si="79"/>
        <v>0.3</v>
      </c>
      <c r="S431" s="63">
        <f t="shared" si="80"/>
        <v>4.1914553642300003</v>
      </c>
      <c r="T431" s="7">
        <f t="shared" si="81"/>
        <v>0.3</v>
      </c>
      <c r="U431" s="7">
        <f t="shared" si="82"/>
        <v>20</v>
      </c>
      <c r="V431" s="18" t="str">
        <f t="shared" si="76"/>
        <v>T15N38.3-757</v>
      </c>
      <c r="W431" s="4"/>
      <c r="X431" s="8">
        <v>80</v>
      </c>
      <c r="Y431" s="9" t="s">
        <v>271</v>
      </c>
      <c r="Z431" s="9" t="s">
        <v>272</v>
      </c>
      <c r="AA431" s="10">
        <v>7.1975647399999998</v>
      </c>
      <c r="AB431" s="10">
        <v>140</v>
      </c>
      <c r="AC431" s="10">
        <v>3.7</v>
      </c>
      <c r="AD431" s="10">
        <v>50</v>
      </c>
      <c r="AE431" s="10">
        <v>0.3</v>
      </c>
      <c r="AF431" s="10">
        <v>4.2</v>
      </c>
      <c r="AG431" s="10">
        <v>0.3</v>
      </c>
      <c r="AH431" s="10">
        <v>20</v>
      </c>
      <c r="AI431" s="10">
        <v>28</v>
      </c>
      <c r="AJ431" s="10">
        <v>90</v>
      </c>
      <c r="AK431" s="12">
        <v>1383</v>
      </c>
      <c r="AL431" s="12">
        <v>1262</v>
      </c>
      <c r="AM431" s="11" t="s">
        <v>366</v>
      </c>
      <c r="AN431" s="21">
        <f t="shared" si="84"/>
        <v>1645.2097082229643</v>
      </c>
      <c r="AO431" s="21">
        <f t="shared" si="83"/>
        <v>1501.2687286893572</v>
      </c>
      <c r="AQ431" s="14">
        <v>716</v>
      </c>
    </row>
    <row r="432" spans="1:43" ht="12" customHeight="1" x14ac:dyDescent="0.25">
      <c r="A432" s="14" t="s">
        <v>183</v>
      </c>
      <c r="B432" s="14">
        <v>757</v>
      </c>
      <c r="C432" s="14" t="s">
        <v>199</v>
      </c>
      <c r="D432" s="14" t="s">
        <v>53</v>
      </c>
      <c r="E432" s="14" t="s">
        <v>52</v>
      </c>
      <c r="F432" s="58">
        <v>58.902667034899999</v>
      </c>
      <c r="G432" s="13">
        <v>1.0992047942800001</v>
      </c>
      <c r="H432" s="13">
        <v>4.1914553642300003</v>
      </c>
      <c r="I432" s="58">
        <v>0</v>
      </c>
      <c r="J432" s="2"/>
      <c r="K432" s="7" t="s">
        <v>199</v>
      </c>
      <c r="L432" s="7" t="str">
        <f t="shared" si="74"/>
        <v>N</v>
      </c>
      <c r="M432" s="7" t="s">
        <v>216</v>
      </c>
      <c r="N432" s="7">
        <f t="shared" si="77"/>
        <v>1.0992047942800001</v>
      </c>
      <c r="O432" s="15">
        <f t="shared" si="78"/>
        <v>58.902667034899999</v>
      </c>
      <c r="P432" s="7">
        <f t="shared" si="75"/>
        <v>3.7</v>
      </c>
      <c r="Q432" s="7">
        <v>50</v>
      </c>
      <c r="R432" s="7">
        <f t="shared" si="79"/>
        <v>0.3</v>
      </c>
      <c r="S432" s="63">
        <f t="shared" si="80"/>
        <v>4.1914553642300003</v>
      </c>
      <c r="T432" s="7">
        <f t="shared" si="81"/>
        <v>0.3</v>
      </c>
      <c r="U432" s="7">
        <f t="shared" si="82"/>
        <v>20</v>
      </c>
      <c r="V432" s="18" t="str">
        <f t="shared" si="76"/>
        <v>T15N38.3-757</v>
      </c>
      <c r="W432" s="4"/>
      <c r="X432" s="8">
        <v>81</v>
      </c>
      <c r="Y432" s="9" t="s">
        <v>271</v>
      </c>
      <c r="Z432" s="9" t="s">
        <v>272</v>
      </c>
      <c r="AA432" s="10">
        <v>1.099204794</v>
      </c>
      <c r="AB432" s="10">
        <v>58.902999999999999</v>
      </c>
      <c r="AC432" s="10">
        <v>3.7</v>
      </c>
      <c r="AD432" s="10">
        <v>50</v>
      </c>
      <c r="AE432" s="10">
        <v>0.3</v>
      </c>
      <c r="AF432" s="10">
        <v>4.2</v>
      </c>
      <c r="AG432" s="10">
        <v>0.3</v>
      </c>
      <c r="AH432" s="10">
        <v>20</v>
      </c>
      <c r="AI432" s="10">
        <v>26</v>
      </c>
      <c r="AJ432" s="10">
        <v>81</v>
      </c>
      <c r="AK432" s="10">
        <v>19</v>
      </c>
      <c r="AL432" s="10">
        <v>19</v>
      </c>
      <c r="AM432" s="11" t="s">
        <v>366</v>
      </c>
      <c r="AN432" s="21">
        <f t="shared" si="84"/>
        <v>19</v>
      </c>
      <c r="AO432" s="21">
        <f t="shared" si="83"/>
        <v>19</v>
      </c>
      <c r="AQ432" s="14">
        <v>715</v>
      </c>
    </row>
    <row r="433" spans="1:43" ht="12" customHeight="1" x14ac:dyDescent="0.25">
      <c r="A433" s="14" t="s">
        <v>183</v>
      </c>
      <c r="B433" s="14">
        <v>757</v>
      </c>
      <c r="C433" s="14" t="s">
        <v>199</v>
      </c>
      <c r="D433" s="14" t="s">
        <v>53</v>
      </c>
      <c r="E433" s="14" t="s">
        <v>52</v>
      </c>
      <c r="F433" s="58">
        <v>96.155621824199997</v>
      </c>
      <c r="G433" s="13">
        <v>2.6676167564000002</v>
      </c>
      <c r="H433" s="13">
        <v>1.5168744325600001</v>
      </c>
      <c r="I433" s="58">
        <v>96.5685424805</v>
      </c>
      <c r="J433" s="2"/>
      <c r="K433" s="7" t="s">
        <v>199</v>
      </c>
      <c r="L433" s="7" t="str">
        <f t="shared" si="74"/>
        <v>N</v>
      </c>
      <c r="M433" s="7" t="s">
        <v>216</v>
      </c>
      <c r="N433" s="7">
        <f t="shared" si="77"/>
        <v>2.6676167564000002</v>
      </c>
      <c r="O433" s="15">
        <f t="shared" si="78"/>
        <v>96.155621824199997</v>
      </c>
      <c r="P433" s="7">
        <f t="shared" si="75"/>
        <v>3.7</v>
      </c>
      <c r="Q433" s="7">
        <v>50</v>
      </c>
      <c r="R433" s="7">
        <f t="shared" si="79"/>
        <v>7.4</v>
      </c>
      <c r="S433" s="63">
        <f t="shared" si="80"/>
        <v>1.5168744325600001</v>
      </c>
      <c r="T433" s="7">
        <f t="shared" si="81"/>
        <v>89.168542480499994</v>
      </c>
      <c r="U433" s="7">
        <f t="shared" si="82"/>
        <v>20</v>
      </c>
      <c r="V433" s="18" t="str">
        <f t="shared" si="76"/>
        <v>T15N38.3-757</v>
      </c>
      <c r="W433" s="4"/>
      <c r="X433" s="8">
        <v>82</v>
      </c>
      <c r="Y433" s="9" t="s">
        <v>271</v>
      </c>
      <c r="Z433" s="9" t="s">
        <v>272</v>
      </c>
      <c r="AA433" s="10">
        <v>2.6676167560000001</v>
      </c>
      <c r="AB433" s="10">
        <v>96.156000000000006</v>
      </c>
      <c r="AC433" s="10">
        <v>3.7</v>
      </c>
      <c r="AD433" s="10">
        <v>50</v>
      </c>
      <c r="AE433" s="10">
        <v>7.4</v>
      </c>
      <c r="AF433" s="10">
        <v>1.5</v>
      </c>
      <c r="AG433" s="10">
        <v>89.168542479999999</v>
      </c>
      <c r="AH433" s="10">
        <v>20</v>
      </c>
      <c r="AI433" s="10">
        <v>1</v>
      </c>
      <c r="AJ433" s="10">
        <v>1</v>
      </c>
      <c r="AK433" s="10">
        <v>132</v>
      </c>
      <c r="AL433" s="10">
        <v>1</v>
      </c>
      <c r="AM433" s="11" t="s">
        <v>366</v>
      </c>
      <c r="AN433" s="21">
        <f t="shared" si="84"/>
        <v>132</v>
      </c>
      <c r="AO433" s="21">
        <f t="shared" si="83"/>
        <v>1</v>
      </c>
      <c r="AQ433" s="14">
        <v>714</v>
      </c>
    </row>
    <row r="434" spans="1:43" ht="12" customHeight="1" x14ac:dyDescent="0.25">
      <c r="A434" s="14" t="s">
        <v>184</v>
      </c>
      <c r="B434" s="14">
        <v>758</v>
      </c>
      <c r="C434" s="14" t="s">
        <v>199</v>
      </c>
      <c r="D434" s="14" t="s">
        <v>53</v>
      </c>
      <c r="E434" s="14" t="s">
        <v>52</v>
      </c>
      <c r="F434" s="58">
        <v>67.2090518567</v>
      </c>
      <c r="G434" s="13">
        <v>0.54379359611099998</v>
      </c>
      <c r="H434" s="13">
        <v>2.82135987282</v>
      </c>
      <c r="I434" s="58">
        <v>38.284271240199999</v>
      </c>
      <c r="J434" s="2"/>
      <c r="K434" s="7" t="s">
        <v>199</v>
      </c>
      <c r="L434" s="7" t="str">
        <f t="shared" si="74"/>
        <v>N</v>
      </c>
      <c r="M434" s="7" t="s">
        <v>216</v>
      </c>
      <c r="N434" s="7">
        <f t="shared" si="77"/>
        <v>0.54379359611099998</v>
      </c>
      <c r="O434" s="15">
        <f t="shared" si="78"/>
        <v>67.2090518567</v>
      </c>
      <c r="P434" s="7">
        <f t="shared" si="75"/>
        <v>3.7</v>
      </c>
      <c r="Q434" s="7">
        <v>50</v>
      </c>
      <c r="R434" s="7">
        <f t="shared" si="79"/>
        <v>7.4</v>
      </c>
      <c r="S434" s="63">
        <f t="shared" si="80"/>
        <v>2.82135987282</v>
      </c>
      <c r="T434" s="7">
        <f t="shared" si="81"/>
        <v>30.8842712402</v>
      </c>
      <c r="U434" s="7">
        <f t="shared" si="82"/>
        <v>20</v>
      </c>
      <c r="V434" s="18" t="str">
        <f t="shared" si="76"/>
        <v>T15N38.3A-758</v>
      </c>
      <c r="W434" s="4"/>
      <c r="X434" s="8">
        <v>83</v>
      </c>
      <c r="Y434" s="9" t="s">
        <v>271</v>
      </c>
      <c r="Z434" s="9" t="s">
        <v>272</v>
      </c>
      <c r="AA434" s="10">
        <v>0.54379359599999999</v>
      </c>
      <c r="AB434" s="10">
        <v>67.209000000000003</v>
      </c>
      <c r="AC434" s="10">
        <v>3.7</v>
      </c>
      <c r="AD434" s="10">
        <v>50</v>
      </c>
      <c r="AE434" s="10">
        <v>7.4</v>
      </c>
      <c r="AF434" s="10">
        <v>2.8</v>
      </c>
      <c r="AG434" s="10">
        <v>30.88427124</v>
      </c>
      <c r="AH434" s="10">
        <v>20</v>
      </c>
      <c r="AI434" s="10">
        <v>2</v>
      </c>
      <c r="AJ434" s="10">
        <v>3</v>
      </c>
      <c r="AK434" s="10">
        <v>21</v>
      </c>
      <c r="AL434" s="10">
        <v>5</v>
      </c>
      <c r="AM434" s="11" t="s">
        <v>367</v>
      </c>
      <c r="AN434" s="21">
        <f t="shared" si="84"/>
        <v>21</v>
      </c>
      <c r="AO434" s="21">
        <f t="shared" si="83"/>
        <v>5</v>
      </c>
      <c r="AQ434" s="14">
        <v>1121</v>
      </c>
    </row>
    <row r="435" spans="1:43" ht="12" customHeight="1" x14ac:dyDescent="0.25">
      <c r="A435" s="14" t="s">
        <v>184</v>
      </c>
      <c r="B435" s="14">
        <v>758</v>
      </c>
      <c r="C435" s="14" t="s">
        <v>199</v>
      </c>
      <c r="D435" s="14" t="s">
        <v>53</v>
      </c>
      <c r="E435" s="14" t="s">
        <v>52</v>
      </c>
      <c r="F435" s="58">
        <v>94.426876114099997</v>
      </c>
      <c r="G435" s="13">
        <v>0.58496921928099999</v>
      </c>
      <c r="H435" s="13">
        <v>2.1191775798800001</v>
      </c>
      <c r="I435" s="58">
        <v>181.42135620100001</v>
      </c>
      <c r="J435" s="2"/>
      <c r="K435" s="7" t="s">
        <v>199</v>
      </c>
      <c r="L435" s="7" t="str">
        <f t="shared" si="74"/>
        <v>N</v>
      </c>
      <c r="M435" s="7" t="s">
        <v>216</v>
      </c>
      <c r="N435" s="7">
        <f t="shared" si="77"/>
        <v>0.58496921928099999</v>
      </c>
      <c r="O435" s="15">
        <f t="shared" si="78"/>
        <v>94.426876114099997</v>
      </c>
      <c r="P435" s="7">
        <f t="shared" si="75"/>
        <v>3.7</v>
      </c>
      <c r="Q435" s="7">
        <v>50</v>
      </c>
      <c r="R435" s="7">
        <f t="shared" si="79"/>
        <v>7.4</v>
      </c>
      <c r="S435" s="63">
        <f t="shared" si="80"/>
        <v>2.1191775798800001</v>
      </c>
      <c r="T435" s="7">
        <f t="shared" si="81"/>
        <v>174.021356201</v>
      </c>
      <c r="U435" s="7">
        <f t="shared" si="82"/>
        <v>20</v>
      </c>
      <c r="V435" s="18" t="str">
        <f t="shared" si="76"/>
        <v>T15N38.3A-758</v>
      </c>
      <c r="W435" s="4"/>
      <c r="X435" s="8">
        <v>84</v>
      </c>
      <c r="Y435" s="9" t="s">
        <v>271</v>
      </c>
      <c r="Z435" s="9" t="s">
        <v>272</v>
      </c>
      <c r="AA435" s="10">
        <v>0.58496921899999998</v>
      </c>
      <c r="AB435" s="10">
        <v>94.427000000000007</v>
      </c>
      <c r="AC435" s="10">
        <v>3.7</v>
      </c>
      <c r="AD435" s="10">
        <v>50</v>
      </c>
      <c r="AE435" s="10">
        <v>7.4</v>
      </c>
      <c r="AF435" s="10">
        <v>2.1</v>
      </c>
      <c r="AG435" s="10">
        <v>174.02135620000001</v>
      </c>
      <c r="AH435" s="10">
        <v>20</v>
      </c>
      <c r="AI435" s="10">
        <v>0</v>
      </c>
      <c r="AJ435" s="10">
        <v>0</v>
      </c>
      <c r="AK435" s="10">
        <v>28</v>
      </c>
      <c r="AL435" s="10">
        <v>0</v>
      </c>
      <c r="AM435" s="11" t="s">
        <v>367</v>
      </c>
      <c r="AN435" s="21">
        <f t="shared" si="84"/>
        <v>28</v>
      </c>
      <c r="AO435" s="21">
        <f t="shared" si="83"/>
        <v>0</v>
      </c>
      <c r="AQ435" s="14">
        <v>1122</v>
      </c>
    </row>
    <row r="436" spans="1:43" ht="12" customHeight="1" x14ac:dyDescent="0.25">
      <c r="A436" s="14" t="s">
        <v>185</v>
      </c>
      <c r="B436" s="14">
        <v>759</v>
      </c>
      <c r="C436" s="14" t="s">
        <v>199</v>
      </c>
      <c r="D436" s="14" t="s">
        <v>53</v>
      </c>
      <c r="E436" s="14" t="s">
        <v>52</v>
      </c>
      <c r="F436" s="58">
        <v>89.596129476300007</v>
      </c>
      <c r="G436" s="13">
        <v>5.2732293209499996</v>
      </c>
      <c r="H436" s="13">
        <v>5.30603790283</v>
      </c>
      <c r="I436" s="58">
        <v>0</v>
      </c>
      <c r="J436" s="2"/>
      <c r="K436" s="7" t="s">
        <v>199</v>
      </c>
      <c r="L436" s="7" t="str">
        <f t="shared" si="74"/>
        <v>N</v>
      </c>
      <c r="M436" s="7" t="s">
        <v>216</v>
      </c>
      <c r="N436" s="7">
        <f t="shared" si="77"/>
        <v>5.2732293209499996</v>
      </c>
      <c r="O436" s="15">
        <f t="shared" si="78"/>
        <v>89.596129476300007</v>
      </c>
      <c r="P436" s="7">
        <f t="shared" si="75"/>
        <v>3.7</v>
      </c>
      <c r="Q436" s="7">
        <v>50</v>
      </c>
      <c r="R436" s="7">
        <f t="shared" si="79"/>
        <v>0.3</v>
      </c>
      <c r="S436" s="63">
        <f t="shared" si="80"/>
        <v>5.30603790283</v>
      </c>
      <c r="T436" s="7">
        <f t="shared" si="81"/>
        <v>0.3</v>
      </c>
      <c r="U436" s="7">
        <f t="shared" si="82"/>
        <v>20</v>
      </c>
      <c r="V436" s="18" t="str">
        <f t="shared" si="76"/>
        <v>T15N38.4-759</v>
      </c>
      <c r="W436" s="4"/>
      <c r="X436" s="8">
        <v>85</v>
      </c>
      <c r="Y436" s="9" t="s">
        <v>271</v>
      </c>
      <c r="Z436" s="9" t="s">
        <v>272</v>
      </c>
      <c r="AA436" s="10">
        <v>5.2732293209999996</v>
      </c>
      <c r="AB436" s="10">
        <v>89.596000000000004</v>
      </c>
      <c r="AC436" s="10">
        <v>3.7</v>
      </c>
      <c r="AD436" s="10">
        <v>50</v>
      </c>
      <c r="AE436" s="10">
        <v>0.3</v>
      </c>
      <c r="AF436" s="10">
        <v>5.3</v>
      </c>
      <c r="AG436" s="10">
        <v>0.3</v>
      </c>
      <c r="AH436" s="10">
        <v>20</v>
      </c>
      <c r="AI436" s="10">
        <v>28</v>
      </c>
      <c r="AJ436" s="10">
        <v>86</v>
      </c>
      <c r="AK436" s="10">
        <v>303</v>
      </c>
      <c r="AL436" s="10">
        <v>288</v>
      </c>
      <c r="AM436" s="11" t="s">
        <v>368</v>
      </c>
      <c r="AN436" s="21">
        <f t="shared" si="84"/>
        <v>303</v>
      </c>
      <c r="AO436" s="21">
        <f t="shared" si="83"/>
        <v>288</v>
      </c>
      <c r="AQ436" s="14">
        <v>246</v>
      </c>
    </row>
    <row r="437" spans="1:43" ht="12" customHeight="1" x14ac:dyDescent="0.25">
      <c r="A437" s="14" t="s">
        <v>185</v>
      </c>
      <c r="B437" s="14">
        <v>759</v>
      </c>
      <c r="C437" s="14" t="s">
        <v>199</v>
      </c>
      <c r="D437" s="14" t="s">
        <v>53</v>
      </c>
      <c r="E437" s="14" t="s">
        <v>52</v>
      </c>
      <c r="F437" s="58">
        <v>95.677817517099996</v>
      </c>
      <c r="G437" s="13">
        <v>2.0278321562500001</v>
      </c>
      <c r="H437" s="13">
        <v>34.824310302699999</v>
      </c>
      <c r="I437" s="58">
        <v>86.5685424805</v>
      </c>
      <c r="J437" s="2"/>
      <c r="K437" s="7" t="s">
        <v>199</v>
      </c>
      <c r="L437" s="7" t="str">
        <f t="shared" si="74"/>
        <v>N</v>
      </c>
      <c r="M437" s="7" t="s">
        <v>216</v>
      </c>
      <c r="N437" s="7">
        <f t="shared" si="77"/>
        <v>2.0278321562500001</v>
      </c>
      <c r="O437" s="15">
        <f t="shared" si="78"/>
        <v>95.677817517099996</v>
      </c>
      <c r="P437" s="7">
        <f t="shared" si="75"/>
        <v>3.7</v>
      </c>
      <c r="Q437" s="7">
        <v>50</v>
      </c>
      <c r="R437" s="7">
        <f t="shared" si="79"/>
        <v>7.4</v>
      </c>
      <c r="S437" s="63">
        <f t="shared" si="80"/>
        <v>34.824310302699999</v>
      </c>
      <c r="T437" s="7">
        <f t="shared" si="81"/>
        <v>79.168542480499994</v>
      </c>
      <c r="U437" s="7">
        <f t="shared" si="82"/>
        <v>20</v>
      </c>
      <c r="V437" s="18" t="str">
        <f t="shared" si="76"/>
        <v>T15N38.4-759</v>
      </c>
      <c r="W437" s="4"/>
      <c r="X437" s="8">
        <v>86</v>
      </c>
      <c r="Y437" s="9" t="s">
        <v>271</v>
      </c>
      <c r="Z437" s="9" t="s">
        <v>272</v>
      </c>
      <c r="AA437" s="10">
        <v>2.0278321560000001</v>
      </c>
      <c r="AB437" s="10">
        <v>95.677999999999997</v>
      </c>
      <c r="AC437" s="10">
        <v>3.7</v>
      </c>
      <c r="AD437" s="10">
        <v>50</v>
      </c>
      <c r="AE437" s="10">
        <v>7.4</v>
      </c>
      <c r="AF437" s="10">
        <v>34.799999999999997</v>
      </c>
      <c r="AG437" s="10">
        <v>79.168542479999999</v>
      </c>
      <c r="AH437" s="10">
        <v>20</v>
      </c>
      <c r="AI437" s="10">
        <v>4</v>
      </c>
      <c r="AJ437" s="10">
        <v>1</v>
      </c>
      <c r="AK437" s="10">
        <v>61</v>
      </c>
      <c r="AL437" s="10">
        <v>66</v>
      </c>
      <c r="AM437" s="11" t="s">
        <v>368</v>
      </c>
      <c r="AN437" s="21">
        <f t="shared" si="84"/>
        <v>61</v>
      </c>
      <c r="AO437" s="21">
        <f t="shared" si="83"/>
        <v>66</v>
      </c>
      <c r="AQ437" s="14">
        <v>248</v>
      </c>
    </row>
    <row r="438" spans="1:43" ht="12" customHeight="1" x14ac:dyDescent="0.25">
      <c r="A438" s="14" t="s">
        <v>185</v>
      </c>
      <c r="B438" s="14">
        <v>759</v>
      </c>
      <c r="C438" s="14" t="s">
        <v>199</v>
      </c>
      <c r="D438" s="14" t="s">
        <v>53</v>
      </c>
      <c r="E438" s="14" t="s">
        <v>52</v>
      </c>
      <c r="F438" s="58">
        <v>132.70578823700001</v>
      </c>
      <c r="G438" s="13">
        <v>6.0745498723900004</v>
      </c>
      <c r="H438" s="13">
        <v>14.250848770099999</v>
      </c>
      <c r="I438" s="58">
        <v>58.284271240199999</v>
      </c>
      <c r="J438" s="2"/>
      <c r="K438" s="7" t="s">
        <v>199</v>
      </c>
      <c r="L438" s="7" t="str">
        <f t="shared" si="74"/>
        <v>N</v>
      </c>
      <c r="M438" s="7" t="s">
        <v>216</v>
      </c>
      <c r="N438" s="7">
        <f t="shared" si="77"/>
        <v>6.0745498723900004</v>
      </c>
      <c r="O438" s="15">
        <f t="shared" si="78"/>
        <v>132.70578823700001</v>
      </c>
      <c r="P438" s="7">
        <f t="shared" si="75"/>
        <v>3.7</v>
      </c>
      <c r="Q438" s="7">
        <v>50</v>
      </c>
      <c r="R438" s="7">
        <f t="shared" si="79"/>
        <v>7.4</v>
      </c>
      <c r="S438" s="63">
        <f t="shared" si="80"/>
        <v>14.250848770099999</v>
      </c>
      <c r="T438" s="7">
        <f t="shared" si="81"/>
        <v>50.8842712402</v>
      </c>
      <c r="U438" s="7">
        <f t="shared" si="82"/>
        <v>20</v>
      </c>
      <c r="V438" s="18" t="str">
        <f t="shared" si="76"/>
        <v>T15N38.4-759</v>
      </c>
      <c r="W438" s="4"/>
      <c r="X438" s="8">
        <v>87</v>
      </c>
      <c r="Y438" s="9" t="s">
        <v>271</v>
      </c>
      <c r="Z438" s="9" t="s">
        <v>272</v>
      </c>
      <c r="AA438" s="10">
        <v>6.0745498720000004</v>
      </c>
      <c r="AB438" s="10">
        <v>132.70599999999999</v>
      </c>
      <c r="AC438" s="10">
        <v>3.7</v>
      </c>
      <c r="AD438" s="10">
        <v>50</v>
      </c>
      <c r="AE438" s="10">
        <v>7.4</v>
      </c>
      <c r="AF438" s="10">
        <v>14.3</v>
      </c>
      <c r="AG438" s="10">
        <v>50.884271239999997</v>
      </c>
      <c r="AH438" s="10">
        <v>20</v>
      </c>
      <c r="AI438" s="10">
        <v>3</v>
      </c>
      <c r="AJ438" s="10">
        <v>6</v>
      </c>
      <c r="AK438" s="10">
        <v>948</v>
      </c>
      <c r="AL438" s="10">
        <v>102</v>
      </c>
      <c r="AM438" s="11" t="s">
        <v>368</v>
      </c>
      <c r="AN438" s="21">
        <f t="shared" si="84"/>
        <v>948</v>
      </c>
      <c r="AO438" s="21">
        <f t="shared" si="83"/>
        <v>102</v>
      </c>
      <c r="AQ438" s="14">
        <v>247</v>
      </c>
    </row>
    <row r="439" spans="1:43" ht="12" customHeight="1" x14ac:dyDescent="0.25">
      <c r="A439" s="14" t="s">
        <v>185</v>
      </c>
      <c r="B439" s="14">
        <v>759</v>
      </c>
      <c r="C439" s="14" t="s">
        <v>199</v>
      </c>
      <c r="D439" s="14" t="s">
        <v>53</v>
      </c>
      <c r="E439" s="14" t="s">
        <v>52</v>
      </c>
      <c r="F439" s="58">
        <v>177.52902036399999</v>
      </c>
      <c r="G439" s="13">
        <v>7.5378301039000002</v>
      </c>
      <c r="H439" s="13">
        <v>5.9796319007900003</v>
      </c>
      <c r="I439" s="58">
        <v>10</v>
      </c>
      <c r="J439" s="2"/>
      <c r="K439" s="7" t="s">
        <v>199</v>
      </c>
      <c r="L439" s="7" t="str">
        <f t="shared" si="74"/>
        <v>N</v>
      </c>
      <c r="M439" s="7" t="s">
        <v>216</v>
      </c>
      <c r="N439" s="7">
        <f t="shared" si="77"/>
        <v>7.5378301039000002</v>
      </c>
      <c r="O439" s="15">
        <f t="shared" si="78"/>
        <v>140</v>
      </c>
      <c r="P439" s="7">
        <f t="shared" si="75"/>
        <v>3.7</v>
      </c>
      <c r="Q439" s="7">
        <v>50</v>
      </c>
      <c r="R439" s="7">
        <f t="shared" si="79"/>
        <v>7.4</v>
      </c>
      <c r="S439" s="63">
        <f t="shared" si="80"/>
        <v>5.9796319007900003</v>
      </c>
      <c r="T439" s="7">
        <f t="shared" si="81"/>
        <v>2.5999999999999996</v>
      </c>
      <c r="U439" s="7">
        <f t="shared" si="82"/>
        <v>20</v>
      </c>
      <c r="V439" s="18" t="str">
        <f t="shared" si="76"/>
        <v>T15N38.4-759</v>
      </c>
      <c r="W439" s="4"/>
      <c r="X439" s="8">
        <v>88</v>
      </c>
      <c r="Y439" s="9" t="s">
        <v>271</v>
      </c>
      <c r="Z439" s="9" t="s">
        <v>272</v>
      </c>
      <c r="AA439" s="10">
        <v>7.5378301040000002</v>
      </c>
      <c r="AB439" s="10">
        <v>140</v>
      </c>
      <c r="AC439" s="10">
        <v>3.7</v>
      </c>
      <c r="AD439" s="10">
        <v>50</v>
      </c>
      <c r="AE439" s="10">
        <v>7.4</v>
      </c>
      <c r="AF439" s="10">
        <v>6</v>
      </c>
      <c r="AG439" s="10">
        <v>2.6</v>
      </c>
      <c r="AH439" s="10">
        <v>20</v>
      </c>
      <c r="AI439" s="10">
        <v>20</v>
      </c>
      <c r="AJ439" s="10">
        <v>55</v>
      </c>
      <c r="AK439" s="12">
        <v>1686</v>
      </c>
      <c r="AL439" s="10">
        <v>839</v>
      </c>
      <c r="AM439" s="11" t="s">
        <v>368</v>
      </c>
      <c r="AN439" s="21">
        <f t="shared" si="84"/>
        <v>2137.9566309550282</v>
      </c>
      <c r="AO439" s="21">
        <f t="shared" si="83"/>
        <v>1063.9060577528285</v>
      </c>
      <c r="AQ439" s="14">
        <v>249</v>
      </c>
    </row>
    <row r="440" spans="1:43" ht="12" customHeight="1" x14ac:dyDescent="0.25">
      <c r="A440" s="14" t="s">
        <v>185</v>
      </c>
      <c r="B440" s="14">
        <v>759</v>
      </c>
      <c r="C440" s="14" t="s">
        <v>199</v>
      </c>
      <c r="D440" s="14" t="s">
        <v>53</v>
      </c>
      <c r="E440" s="14" t="s">
        <v>52</v>
      </c>
      <c r="F440" s="58">
        <v>171.72801865</v>
      </c>
      <c r="G440" s="13">
        <v>8.0488575239499998</v>
      </c>
      <c r="H440" s="13">
        <v>13.051582336399999</v>
      </c>
      <c r="I440" s="58">
        <v>195.56349182100001</v>
      </c>
      <c r="J440" s="2"/>
      <c r="K440" s="7" t="s">
        <v>199</v>
      </c>
      <c r="L440" s="7" t="str">
        <f t="shared" si="74"/>
        <v>N</v>
      </c>
      <c r="M440" s="7" t="s">
        <v>216</v>
      </c>
      <c r="N440" s="7">
        <f t="shared" si="77"/>
        <v>8.0488575239499998</v>
      </c>
      <c r="O440" s="15">
        <f t="shared" si="78"/>
        <v>140</v>
      </c>
      <c r="P440" s="7">
        <f t="shared" si="75"/>
        <v>3.7</v>
      </c>
      <c r="Q440" s="7">
        <v>50</v>
      </c>
      <c r="R440" s="7">
        <f t="shared" si="79"/>
        <v>7.4</v>
      </c>
      <c r="S440" s="63">
        <f t="shared" si="80"/>
        <v>13.051582336399999</v>
      </c>
      <c r="T440" s="7">
        <f t="shared" si="81"/>
        <v>188.16349182100001</v>
      </c>
      <c r="U440" s="7">
        <f t="shared" si="82"/>
        <v>20</v>
      </c>
      <c r="V440" s="18" t="str">
        <f t="shared" si="76"/>
        <v>T15N38.4-759</v>
      </c>
      <c r="W440" s="4"/>
      <c r="X440" s="8">
        <v>89</v>
      </c>
      <c r="Y440" s="9" t="s">
        <v>271</v>
      </c>
      <c r="Z440" s="9" t="s">
        <v>272</v>
      </c>
      <c r="AA440" s="10">
        <v>8.0488575240000007</v>
      </c>
      <c r="AB440" s="10">
        <v>140</v>
      </c>
      <c r="AC440" s="10">
        <v>3.7</v>
      </c>
      <c r="AD440" s="10">
        <v>50</v>
      </c>
      <c r="AE440" s="10">
        <v>7.4</v>
      </c>
      <c r="AF440" s="10">
        <v>13.1</v>
      </c>
      <c r="AG440" s="10">
        <v>188.1634918</v>
      </c>
      <c r="AH440" s="10">
        <v>20</v>
      </c>
      <c r="AI440" s="10">
        <v>1</v>
      </c>
      <c r="AJ440" s="10">
        <v>0</v>
      </c>
      <c r="AK440" s="12">
        <v>1731</v>
      </c>
      <c r="AL440" s="10">
        <v>10</v>
      </c>
      <c r="AM440" s="11" t="s">
        <v>368</v>
      </c>
      <c r="AN440" s="21">
        <f t="shared" si="84"/>
        <v>2123.2942877367855</v>
      </c>
      <c r="AO440" s="21">
        <f t="shared" si="83"/>
        <v>12.26628704642857</v>
      </c>
      <c r="AQ440" s="14">
        <v>250</v>
      </c>
    </row>
    <row r="441" spans="1:43" ht="12" customHeight="1" x14ac:dyDescent="0.25">
      <c r="A441" s="14" t="s">
        <v>185</v>
      </c>
      <c r="B441" s="14">
        <v>759</v>
      </c>
      <c r="C441" s="14" t="s">
        <v>199</v>
      </c>
      <c r="D441" s="14" t="s">
        <v>53</v>
      </c>
      <c r="E441" s="14" t="s">
        <v>52</v>
      </c>
      <c r="F441" s="58">
        <v>158.64586545200001</v>
      </c>
      <c r="G441" s="13">
        <v>15.473363576400001</v>
      </c>
      <c r="H441" s="13">
        <v>14.250848770099999</v>
      </c>
      <c r="I441" s="58">
        <v>58.284271240199999</v>
      </c>
      <c r="J441" s="2"/>
      <c r="K441" s="7" t="s">
        <v>199</v>
      </c>
      <c r="L441" s="7" t="str">
        <f t="shared" si="74"/>
        <v>N</v>
      </c>
      <c r="M441" s="7" t="s">
        <v>216</v>
      </c>
      <c r="N441" s="7">
        <f t="shared" si="77"/>
        <v>15.473363576400001</v>
      </c>
      <c r="O441" s="15">
        <f t="shared" si="78"/>
        <v>140</v>
      </c>
      <c r="P441" s="7">
        <f t="shared" si="75"/>
        <v>3.7</v>
      </c>
      <c r="Q441" s="7">
        <v>50</v>
      </c>
      <c r="R441" s="7">
        <f t="shared" si="79"/>
        <v>7.4</v>
      </c>
      <c r="S441" s="63">
        <f t="shared" si="80"/>
        <v>14.250848770099999</v>
      </c>
      <c r="T441" s="7">
        <f t="shared" si="81"/>
        <v>50.8842712402</v>
      </c>
      <c r="U441" s="7">
        <f t="shared" si="82"/>
        <v>20</v>
      </c>
      <c r="V441" s="18" t="str">
        <f t="shared" si="76"/>
        <v>T15N38.4-759</v>
      </c>
      <c r="W441" s="4"/>
      <c r="X441" s="8">
        <v>90</v>
      </c>
      <c r="Y441" s="9" t="s">
        <v>271</v>
      </c>
      <c r="Z441" s="9" t="s">
        <v>272</v>
      </c>
      <c r="AA441" s="10">
        <v>15.473363579999999</v>
      </c>
      <c r="AB441" s="10">
        <v>140</v>
      </c>
      <c r="AC441" s="10">
        <v>3.7</v>
      </c>
      <c r="AD441" s="10">
        <v>50</v>
      </c>
      <c r="AE441" s="10">
        <v>7.4</v>
      </c>
      <c r="AF441" s="10">
        <v>14.3</v>
      </c>
      <c r="AG441" s="10">
        <v>50.884271239999997</v>
      </c>
      <c r="AH441" s="10">
        <v>20</v>
      </c>
      <c r="AI441" s="10">
        <v>4</v>
      </c>
      <c r="AJ441" s="10">
        <v>6</v>
      </c>
      <c r="AK441" s="12">
        <v>3587</v>
      </c>
      <c r="AL441" s="10">
        <v>131</v>
      </c>
      <c r="AM441" s="11" t="s">
        <v>368</v>
      </c>
      <c r="AN441" s="21">
        <f t="shared" si="84"/>
        <v>4064.7337098308858</v>
      </c>
      <c r="AO441" s="21">
        <f t="shared" si="83"/>
        <v>148.44720267294286</v>
      </c>
      <c r="AQ441" s="14">
        <v>252</v>
      </c>
    </row>
    <row r="442" spans="1:43" ht="12" customHeight="1" x14ac:dyDescent="0.25">
      <c r="A442" s="14" t="s">
        <v>185</v>
      </c>
      <c r="B442" s="14">
        <v>759</v>
      </c>
      <c r="C442" s="14" t="s">
        <v>199</v>
      </c>
      <c r="D442" s="14" t="s">
        <v>53</v>
      </c>
      <c r="E442" s="14" t="s">
        <v>52</v>
      </c>
      <c r="F442" s="58">
        <v>53.731259863799998</v>
      </c>
      <c r="G442" s="13">
        <v>0.92124234802299998</v>
      </c>
      <c r="H442" s="13">
        <v>13.722818374599999</v>
      </c>
      <c r="I442" s="58">
        <v>28.284271240199999</v>
      </c>
      <c r="J442" s="2"/>
      <c r="K442" s="7" t="s">
        <v>199</v>
      </c>
      <c r="L442" s="7" t="str">
        <f t="shared" si="74"/>
        <v>N</v>
      </c>
      <c r="M442" s="7" t="s">
        <v>216</v>
      </c>
      <c r="N442" s="7">
        <f t="shared" si="77"/>
        <v>0.92124234802299998</v>
      </c>
      <c r="O442" s="15">
        <f t="shared" si="78"/>
        <v>53.731259863799998</v>
      </c>
      <c r="P442" s="7">
        <f t="shared" si="75"/>
        <v>3.7</v>
      </c>
      <c r="Q442" s="7">
        <v>50</v>
      </c>
      <c r="R442" s="7">
        <f t="shared" si="79"/>
        <v>7.4</v>
      </c>
      <c r="S442" s="63">
        <f t="shared" si="80"/>
        <v>13.722818374599999</v>
      </c>
      <c r="T442" s="7">
        <f t="shared" si="81"/>
        <v>20.8842712402</v>
      </c>
      <c r="U442" s="7">
        <f t="shared" si="82"/>
        <v>20</v>
      </c>
      <c r="V442" s="18" t="str">
        <f t="shared" si="76"/>
        <v>T15N38.4-759</v>
      </c>
      <c r="W442" s="4"/>
      <c r="X442" s="8">
        <v>91</v>
      </c>
      <c r="Y442" s="9" t="s">
        <v>271</v>
      </c>
      <c r="Z442" s="9" t="s">
        <v>272</v>
      </c>
      <c r="AA442" s="10">
        <v>0.92124234800000004</v>
      </c>
      <c r="AB442" s="10">
        <v>53.731000000000002</v>
      </c>
      <c r="AC442" s="10">
        <v>3.7</v>
      </c>
      <c r="AD442" s="10">
        <v>50</v>
      </c>
      <c r="AE442" s="10">
        <v>7.4</v>
      </c>
      <c r="AF442" s="10">
        <v>13.7</v>
      </c>
      <c r="AG442" s="10">
        <v>20.88427124</v>
      </c>
      <c r="AH442" s="10">
        <v>20</v>
      </c>
      <c r="AI442" s="10">
        <v>4</v>
      </c>
      <c r="AJ442" s="10">
        <v>5</v>
      </c>
      <c r="AK442" s="10">
        <v>18</v>
      </c>
      <c r="AL442" s="10">
        <v>17</v>
      </c>
      <c r="AM442" s="11" t="s">
        <v>368</v>
      </c>
      <c r="AN442" s="21">
        <f t="shared" si="84"/>
        <v>18</v>
      </c>
      <c r="AO442" s="21">
        <f t="shared" si="83"/>
        <v>17</v>
      </c>
      <c r="AQ442" s="14">
        <v>251</v>
      </c>
    </row>
    <row r="443" spans="1:43" ht="12" customHeight="1" x14ac:dyDescent="0.25">
      <c r="A443" s="14" t="s">
        <v>186</v>
      </c>
      <c r="B443" s="14">
        <v>760</v>
      </c>
      <c r="C443" s="14" t="s">
        <v>199</v>
      </c>
      <c r="D443" s="14" t="s">
        <v>53</v>
      </c>
      <c r="E443" s="14" t="s">
        <v>52</v>
      </c>
      <c r="F443" s="58">
        <v>143.08159492999999</v>
      </c>
      <c r="G443" s="13">
        <v>4.9697795537399996</v>
      </c>
      <c r="H443" s="13">
        <v>11.329043388400001</v>
      </c>
      <c r="I443" s="58">
        <v>0</v>
      </c>
      <c r="J443" s="2"/>
      <c r="K443" s="7" t="s">
        <v>199</v>
      </c>
      <c r="L443" s="7" t="str">
        <f t="shared" si="74"/>
        <v>N</v>
      </c>
      <c r="M443" s="7" t="s">
        <v>216</v>
      </c>
      <c r="N443" s="7">
        <f t="shared" si="77"/>
        <v>4.9697795537399996</v>
      </c>
      <c r="O443" s="15">
        <f t="shared" si="78"/>
        <v>140</v>
      </c>
      <c r="P443" s="7">
        <f t="shared" si="75"/>
        <v>3.7</v>
      </c>
      <c r="Q443" s="7">
        <v>50</v>
      </c>
      <c r="R443" s="7">
        <f t="shared" si="79"/>
        <v>0.3</v>
      </c>
      <c r="S443" s="63">
        <f t="shared" si="80"/>
        <v>11.329043388400001</v>
      </c>
      <c r="T443" s="7">
        <f t="shared" si="81"/>
        <v>0.3</v>
      </c>
      <c r="U443" s="7">
        <f t="shared" si="82"/>
        <v>20</v>
      </c>
      <c r="V443" s="18" t="str">
        <f t="shared" si="76"/>
        <v>T15N38.6-760</v>
      </c>
      <c r="W443" s="4"/>
      <c r="X443" s="8">
        <v>92</v>
      </c>
      <c r="Y443" s="9" t="s">
        <v>271</v>
      </c>
      <c r="Z443" s="9" t="s">
        <v>272</v>
      </c>
      <c r="AA443" s="10">
        <v>4.9697795539999996</v>
      </c>
      <c r="AB443" s="10">
        <v>140</v>
      </c>
      <c r="AC443" s="10">
        <v>3.7</v>
      </c>
      <c r="AD443" s="10">
        <v>50</v>
      </c>
      <c r="AE443" s="10">
        <v>0.3</v>
      </c>
      <c r="AF443" s="10">
        <v>11.3</v>
      </c>
      <c r="AG443" s="10">
        <v>0.3</v>
      </c>
      <c r="AH443" s="10">
        <v>20</v>
      </c>
      <c r="AI443" s="10">
        <v>27</v>
      </c>
      <c r="AJ443" s="10">
        <v>89</v>
      </c>
      <c r="AK443" s="10">
        <v>816</v>
      </c>
      <c r="AL443" s="10">
        <v>798</v>
      </c>
      <c r="AM443" s="11" t="s">
        <v>369</v>
      </c>
      <c r="AN443" s="21">
        <f t="shared" si="84"/>
        <v>833.96129616342853</v>
      </c>
      <c r="AO443" s="21">
        <f t="shared" si="83"/>
        <v>815.56509110099989</v>
      </c>
      <c r="AQ443" s="14">
        <v>785</v>
      </c>
    </row>
    <row r="444" spans="1:43" ht="12" customHeight="1" x14ac:dyDescent="0.25">
      <c r="A444" s="14" t="s">
        <v>190</v>
      </c>
      <c r="B444" s="14">
        <v>772</v>
      </c>
      <c r="C444" s="14" t="s">
        <v>199</v>
      </c>
      <c r="D444" s="14" t="s">
        <v>53</v>
      </c>
      <c r="E444" s="14" t="s">
        <v>52</v>
      </c>
      <c r="F444" s="58">
        <v>161.05699732400001</v>
      </c>
      <c r="G444" s="13">
        <v>5.6901773050999997</v>
      </c>
      <c r="H444" s="13">
        <v>5.6686086654699999</v>
      </c>
      <c r="I444" s="58">
        <v>76.5685424805</v>
      </c>
      <c r="J444" s="2"/>
      <c r="K444" s="7" t="s">
        <v>199</v>
      </c>
      <c r="L444" s="7" t="str">
        <f t="shared" si="74"/>
        <v>N</v>
      </c>
      <c r="M444" s="7" t="s">
        <v>216</v>
      </c>
      <c r="N444" s="7">
        <f t="shared" si="77"/>
        <v>5.6901773050999997</v>
      </c>
      <c r="O444" s="15">
        <f t="shared" si="78"/>
        <v>140</v>
      </c>
      <c r="P444" s="7">
        <f t="shared" si="75"/>
        <v>3.7</v>
      </c>
      <c r="Q444" s="7">
        <v>50</v>
      </c>
      <c r="R444" s="7">
        <f t="shared" si="79"/>
        <v>7.4</v>
      </c>
      <c r="S444" s="63">
        <f t="shared" si="80"/>
        <v>5.6686086654699999</v>
      </c>
      <c r="T444" s="7">
        <f t="shared" si="81"/>
        <v>69.168542480499994</v>
      </c>
      <c r="U444" s="7">
        <f t="shared" si="82"/>
        <v>20</v>
      </c>
      <c r="V444" s="18" t="str">
        <f t="shared" si="76"/>
        <v>T15N38.7-772</v>
      </c>
      <c r="W444" s="4"/>
      <c r="X444" s="8">
        <v>93</v>
      </c>
      <c r="Y444" s="9" t="s">
        <v>271</v>
      </c>
      <c r="Z444" s="9" t="s">
        <v>272</v>
      </c>
      <c r="AA444" s="10">
        <v>5.6901773049999997</v>
      </c>
      <c r="AB444" s="10">
        <v>140</v>
      </c>
      <c r="AC444" s="10">
        <v>3.7</v>
      </c>
      <c r="AD444" s="10">
        <v>50</v>
      </c>
      <c r="AE444" s="10">
        <v>7.4</v>
      </c>
      <c r="AF444" s="10">
        <v>5.7</v>
      </c>
      <c r="AG444" s="10">
        <v>69.168542479999999</v>
      </c>
      <c r="AH444" s="10">
        <v>20</v>
      </c>
      <c r="AI444" s="10">
        <v>2</v>
      </c>
      <c r="AJ444" s="10">
        <v>3</v>
      </c>
      <c r="AK444" s="12">
        <v>1090</v>
      </c>
      <c r="AL444" s="10">
        <v>22</v>
      </c>
      <c r="AM444" s="11" t="s">
        <v>370</v>
      </c>
      <c r="AN444" s="21">
        <f t="shared" si="84"/>
        <v>1253.9437648797143</v>
      </c>
      <c r="AO444" s="21">
        <f t="shared" si="83"/>
        <v>25.30895672234286</v>
      </c>
      <c r="AQ444" s="14">
        <v>197</v>
      </c>
    </row>
    <row r="445" spans="1:43" ht="12" customHeight="1" x14ac:dyDescent="0.25">
      <c r="A445" s="14" t="s">
        <v>171</v>
      </c>
      <c r="B445" s="14">
        <v>704</v>
      </c>
      <c r="C445" s="14" t="s">
        <v>199</v>
      </c>
      <c r="D445" s="14" t="s">
        <v>53</v>
      </c>
      <c r="E445" s="14" t="s">
        <v>52</v>
      </c>
      <c r="F445" s="58">
        <v>57.872245859499998</v>
      </c>
      <c r="G445" s="13">
        <v>3.6499442153000001</v>
      </c>
      <c r="H445" s="13">
        <v>7.3039631843599997</v>
      </c>
      <c r="I445" s="58">
        <v>0</v>
      </c>
      <c r="J445" s="2"/>
      <c r="K445" s="7" t="s">
        <v>199</v>
      </c>
      <c r="L445" s="7" t="str">
        <f t="shared" si="74"/>
        <v>N</v>
      </c>
      <c r="M445" s="7" t="s">
        <v>216</v>
      </c>
      <c r="N445" s="7">
        <f t="shared" si="77"/>
        <v>3.6499442153000001</v>
      </c>
      <c r="O445" s="15">
        <f t="shared" si="78"/>
        <v>57.872245859499998</v>
      </c>
      <c r="P445" s="7">
        <f t="shared" si="75"/>
        <v>3.7</v>
      </c>
      <c r="Q445" s="7">
        <v>50</v>
      </c>
      <c r="R445" s="7">
        <f t="shared" si="79"/>
        <v>0.3</v>
      </c>
      <c r="S445" s="63">
        <f t="shared" si="80"/>
        <v>7.3039631843599997</v>
      </c>
      <c r="T445" s="7">
        <f t="shared" si="81"/>
        <v>0.3</v>
      </c>
      <c r="U445" s="7">
        <f t="shared" si="82"/>
        <v>20</v>
      </c>
      <c r="V445" s="18" t="str">
        <f t="shared" si="76"/>
        <v>T15N60A.1-704</v>
      </c>
      <c r="W445" s="4"/>
      <c r="X445" s="8">
        <v>94</v>
      </c>
      <c r="Y445" s="9" t="s">
        <v>271</v>
      </c>
      <c r="Z445" s="9" t="s">
        <v>272</v>
      </c>
      <c r="AA445" s="10">
        <v>3.6499442150000001</v>
      </c>
      <c r="AB445" s="10">
        <v>57.872</v>
      </c>
      <c r="AC445" s="10">
        <v>3.7</v>
      </c>
      <c r="AD445" s="10">
        <v>50</v>
      </c>
      <c r="AE445" s="10">
        <v>0.3</v>
      </c>
      <c r="AF445" s="10">
        <v>7.3</v>
      </c>
      <c r="AG445" s="10">
        <v>0.3</v>
      </c>
      <c r="AH445" s="10">
        <v>20</v>
      </c>
      <c r="AI445" s="10">
        <v>27</v>
      </c>
      <c r="AJ445" s="10">
        <v>81</v>
      </c>
      <c r="AK445" s="10">
        <v>73</v>
      </c>
      <c r="AL445" s="10">
        <v>72</v>
      </c>
      <c r="AM445" s="11" t="s">
        <v>371</v>
      </c>
      <c r="AN445" s="21">
        <f t="shared" si="84"/>
        <v>73</v>
      </c>
      <c r="AO445" s="21">
        <f t="shared" si="83"/>
        <v>72</v>
      </c>
      <c r="AQ445" s="14">
        <v>466</v>
      </c>
    </row>
    <row r="446" spans="1:43" ht="12" customHeight="1" x14ac:dyDescent="0.25">
      <c r="A446" s="14" t="s">
        <v>171</v>
      </c>
      <c r="B446" s="14">
        <v>704</v>
      </c>
      <c r="C446" s="14" t="s">
        <v>199</v>
      </c>
      <c r="D446" s="14" t="s">
        <v>53</v>
      </c>
      <c r="E446" s="14" t="s">
        <v>52</v>
      </c>
      <c r="F446" s="58">
        <v>142.52361554399999</v>
      </c>
      <c r="G446" s="13">
        <v>3.0859400690999998</v>
      </c>
      <c r="H446" s="13">
        <v>7.3039631843599997</v>
      </c>
      <c r="I446" s="58">
        <v>0</v>
      </c>
      <c r="J446" s="2"/>
      <c r="K446" s="7" t="s">
        <v>199</v>
      </c>
      <c r="L446" s="7" t="str">
        <f t="shared" si="74"/>
        <v>N</v>
      </c>
      <c r="M446" s="7" t="s">
        <v>216</v>
      </c>
      <c r="N446" s="7">
        <f t="shared" si="77"/>
        <v>3.0859400690999998</v>
      </c>
      <c r="O446" s="15">
        <f t="shared" si="78"/>
        <v>140</v>
      </c>
      <c r="P446" s="7">
        <f t="shared" si="75"/>
        <v>3.7</v>
      </c>
      <c r="Q446" s="7">
        <v>50</v>
      </c>
      <c r="R446" s="7">
        <f t="shared" si="79"/>
        <v>0.3</v>
      </c>
      <c r="S446" s="63">
        <f t="shared" si="80"/>
        <v>7.3039631843599997</v>
      </c>
      <c r="T446" s="7">
        <f t="shared" si="81"/>
        <v>0.3</v>
      </c>
      <c r="U446" s="7">
        <f t="shared" si="82"/>
        <v>20</v>
      </c>
      <c r="V446" s="18" t="str">
        <f t="shared" si="76"/>
        <v>T15N60A.1-704</v>
      </c>
      <c r="W446" s="4"/>
      <c r="X446" s="8">
        <v>95</v>
      </c>
      <c r="Y446" s="9" t="s">
        <v>271</v>
      </c>
      <c r="Z446" s="9" t="s">
        <v>272</v>
      </c>
      <c r="AA446" s="10">
        <v>3.0859400689999998</v>
      </c>
      <c r="AB446" s="10">
        <v>140</v>
      </c>
      <c r="AC446" s="10">
        <v>3.7</v>
      </c>
      <c r="AD446" s="10">
        <v>50</v>
      </c>
      <c r="AE446" s="10">
        <v>0.3</v>
      </c>
      <c r="AF446" s="10">
        <v>7.3</v>
      </c>
      <c r="AG446" s="10">
        <v>0.3</v>
      </c>
      <c r="AH446" s="10">
        <v>20</v>
      </c>
      <c r="AI446" s="10">
        <v>26</v>
      </c>
      <c r="AJ446" s="10">
        <v>88</v>
      </c>
      <c r="AK446" s="10">
        <v>291</v>
      </c>
      <c r="AL446" s="10">
        <v>290</v>
      </c>
      <c r="AM446" s="11" t="s">
        <v>371</v>
      </c>
      <c r="AN446" s="21">
        <f t="shared" si="84"/>
        <v>296.24551516645715</v>
      </c>
      <c r="AO446" s="21">
        <f t="shared" si="83"/>
        <v>295.22748934114287</v>
      </c>
      <c r="AQ446" s="14">
        <v>469</v>
      </c>
    </row>
    <row r="447" spans="1:43" ht="12" customHeight="1" x14ac:dyDescent="0.25">
      <c r="A447" s="14" t="s">
        <v>171</v>
      </c>
      <c r="B447" s="14">
        <v>704</v>
      </c>
      <c r="C447" s="14" t="s">
        <v>199</v>
      </c>
      <c r="D447" s="14" t="s">
        <v>53</v>
      </c>
      <c r="E447" s="14" t="s">
        <v>52</v>
      </c>
      <c r="F447" s="58">
        <v>45.389258146499998</v>
      </c>
      <c r="G447" s="13">
        <v>2.6216366131100002</v>
      </c>
      <c r="H447" s="13">
        <v>6.8022837638900002</v>
      </c>
      <c r="I447" s="58">
        <v>50</v>
      </c>
      <c r="J447" s="2"/>
      <c r="K447" s="7" t="s">
        <v>199</v>
      </c>
      <c r="L447" s="7" t="str">
        <f t="shared" si="74"/>
        <v>N</v>
      </c>
      <c r="M447" s="7" t="s">
        <v>216</v>
      </c>
      <c r="N447" s="7">
        <f t="shared" si="77"/>
        <v>2.6216366131100002</v>
      </c>
      <c r="O447" s="15">
        <f t="shared" si="78"/>
        <v>45.389258146499998</v>
      </c>
      <c r="P447" s="7">
        <f t="shared" si="75"/>
        <v>3.7</v>
      </c>
      <c r="Q447" s="7">
        <v>50</v>
      </c>
      <c r="R447" s="7">
        <f t="shared" si="79"/>
        <v>7.4</v>
      </c>
      <c r="S447" s="63">
        <f t="shared" si="80"/>
        <v>6.8022837638900002</v>
      </c>
      <c r="T447" s="7">
        <f t="shared" si="81"/>
        <v>42.6</v>
      </c>
      <c r="U447" s="7">
        <f t="shared" si="82"/>
        <v>20</v>
      </c>
      <c r="V447" s="18" t="str">
        <f t="shared" si="76"/>
        <v>T15N60A.1-704</v>
      </c>
      <c r="W447" s="4"/>
      <c r="X447" s="8">
        <v>96</v>
      </c>
      <c r="Y447" s="9" t="s">
        <v>271</v>
      </c>
      <c r="Z447" s="9" t="s">
        <v>272</v>
      </c>
      <c r="AA447" s="10">
        <v>2.6216366130000002</v>
      </c>
      <c r="AB447" s="10">
        <v>45.389000000000003</v>
      </c>
      <c r="AC447" s="10">
        <v>3.7</v>
      </c>
      <c r="AD447" s="10">
        <v>50</v>
      </c>
      <c r="AE447" s="10">
        <v>7.4</v>
      </c>
      <c r="AF447" s="10">
        <v>6.8</v>
      </c>
      <c r="AG447" s="10">
        <v>42.6</v>
      </c>
      <c r="AH447" s="10">
        <v>20</v>
      </c>
      <c r="AI447" s="10">
        <v>1</v>
      </c>
      <c r="AJ447" s="10">
        <v>0</v>
      </c>
      <c r="AK447" s="10">
        <v>33</v>
      </c>
      <c r="AL447" s="10">
        <v>2</v>
      </c>
      <c r="AM447" s="11" t="s">
        <v>371</v>
      </c>
      <c r="AN447" s="21">
        <f t="shared" si="84"/>
        <v>33</v>
      </c>
      <c r="AO447" s="21">
        <f t="shared" si="83"/>
        <v>2</v>
      </c>
      <c r="AQ447" s="14">
        <v>465</v>
      </c>
    </row>
    <row r="448" spans="1:43" ht="12" customHeight="1" x14ac:dyDescent="0.25">
      <c r="A448" s="14" t="s">
        <v>171</v>
      </c>
      <c r="B448" s="14">
        <v>704</v>
      </c>
      <c r="C448" s="14" t="s">
        <v>199</v>
      </c>
      <c r="D448" s="14" t="s">
        <v>53</v>
      </c>
      <c r="E448" s="14" t="s">
        <v>52</v>
      </c>
      <c r="F448" s="58">
        <v>67.030234235500004</v>
      </c>
      <c r="G448" s="13">
        <v>5.3739153141499996</v>
      </c>
      <c r="H448" s="13">
        <v>9.2499666214000005</v>
      </c>
      <c r="I448" s="58">
        <v>10</v>
      </c>
      <c r="J448" s="2"/>
      <c r="K448" s="7" t="s">
        <v>199</v>
      </c>
      <c r="L448" s="7" t="str">
        <f t="shared" si="74"/>
        <v>N</v>
      </c>
      <c r="M448" s="7" t="s">
        <v>216</v>
      </c>
      <c r="N448" s="7">
        <f t="shared" si="77"/>
        <v>5.3739153141499996</v>
      </c>
      <c r="O448" s="15">
        <f t="shared" si="78"/>
        <v>67.030234235500004</v>
      </c>
      <c r="P448" s="7">
        <f t="shared" si="75"/>
        <v>3.7</v>
      </c>
      <c r="Q448" s="7">
        <v>50</v>
      </c>
      <c r="R448" s="7">
        <f t="shared" si="79"/>
        <v>7.4</v>
      </c>
      <c r="S448" s="63">
        <f t="shared" si="80"/>
        <v>9.2499666214000005</v>
      </c>
      <c r="T448" s="7">
        <f t="shared" si="81"/>
        <v>2.5999999999999996</v>
      </c>
      <c r="U448" s="7">
        <f t="shared" si="82"/>
        <v>20</v>
      </c>
      <c r="V448" s="18" t="str">
        <f t="shared" si="76"/>
        <v>T15N60A.1-704</v>
      </c>
      <c r="W448" s="4"/>
      <c r="X448" s="8">
        <v>97</v>
      </c>
      <c r="Y448" s="9" t="s">
        <v>271</v>
      </c>
      <c r="Z448" s="9" t="s">
        <v>272</v>
      </c>
      <c r="AA448" s="10">
        <v>5.3739153140000004</v>
      </c>
      <c r="AB448" s="10">
        <v>67.03</v>
      </c>
      <c r="AC448" s="10">
        <v>3.7</v>
      </c>
      <c r="AD448" s="10">
        <v>50</v>
      </c>
      <c r="AE448" s="10">
        <v>7.4</v>
      </c>
      <c r="AF448" s="10">
        <v>9.1999999999999993</v>
      </c>
      <c r="AG448" s="10">
        <v>2.6</v>
      </c>
      <c r="AH448" s="10">
        <v>20</v>
      </c>
      <c r="AI448" s="10">
        <v>17</v>
      </c>
      <c r="AJ448" s="10">
        <v>38</v>
      </c>
      <c r="AK448" s="10">
        <v>188</v>
      </c>
      <c r="AL448" s="10">
        <v>164</v>
      </c>
      <c r="AM448" s="11" t="s">
        <v>371</v>
      </c>
      <c r="AN448" s="21">
        <f t="shared" si="84"/>
        <v>188</v>
      </c>
      <c r="AO448" s="21">
        <f t="shared" si="83"/>
        <v>164</v>
      </c>
      <c r="AQ448" s="14">
        <v>467</v>
      </c>
    </row>
    <row r="449" spans="1:43" ht="12" customHeight="1" x14ac:dyDescent="0.25">
      <c r="A449" s="14" t="s">
        <v>177</v>
      </c>
      <c r="B449" s="14">
        <v>739</v>
      </c>
      <c r="C449" s="14" t="s">
        <v>199</v>
      </c>
      <c r="D449" s="14" t="s">
        <v>53</v>
      </c>
      <c r="E449" s="14" t="s">
        <v>52</v>
      </c>
      <c r="F449" s="58">
        <v>272.391964551</v>
      </c>
      <c r="G449" s="13">
        <v>16.220369595899999</v>
      </c>
      <c r="H449" s="13">
        <v>9.6002922058099998</v>
      </c>
      <c r="I449" s="58">
        <v>0</v>
      </c>
      <c r="J449" s="2"/>
      <c r="K449" s="7" t="s">
        <v>199</v>
      </c>
      <c r="L449" s="7" t="str">
        <f t="shared" si="74"/>
        <v>N</v>
      </c>
      <c r="M449" s="7" t="s">
        <v>216</v>
      </c>
      <c r="N449" s="7">
        <f t="shared" si="77"/>
        <v>16.220369595899999</v>
      </c>
      <c r="O449" s="15">
        <f t="shared" si="78"/>
        <v>140</v>
      </c>
      <c r="P449" s="7">
        <f t="shared" si="75"/>
        <v>3.7</v>
      </c>
      <c r="Q449" s="7">
        <v>50</v>
      </c>
      <c r="R449" s="7">
        <f t="shared" si="79"/>
        <v>0.3</v>
      </c>
      <c r="S449" s="63">
        <f t="shared" si="80"/>
        <v>9.6002922058099998</v>
      </c>
      <c r="T449" s="7">
        <f t="shared" si="81"/>
        <v>0.3</v>
      </c>
      <c r="U449" s="7">
        <f t="shared" si="82"/>
        <v>20</v>
      </c>
      <c r="V449" s="18" t="str">
        <f t="shared" si="76"/>
        <v>T15N62.1-739</v>
      </c>
      <c r="W449" s="4"/>
      <c r="X449" s="8">
        <v>98</v>
      </c>
      <c r="Y449" s="9" t="s">
        <v>271</v>
      </c>
      <c r="Z449" s="9" t="s">
        <v>272</v>
      </c>
      <c r="AA449" s="10">
        <v>16.220369600000001</v>
      </c>
      <c r="AB449" s="10">
        <v>140</v>
      </c>
      <c r="AC449" s="10">
        <v>3.7</v>
      </c>
      <c r="AD449" s="10">
        <v>50</v>
      </c>
      <c r="AE449" s="10">
        <v>0.3</v>
      </c>
      <c r="AF449" s="10">
        <v>9.6</v>
      </c>
      <c r="AG449" s="10">
        <v>0.3</v>
      </c>
      <c r="AH449" s="10">
        <v>20</v>
      </c>
      <c r="AI449" s="10">
        <v>32</v>
      </c>
      <c r="AJ449" s="10">
        <v>92</v>
      </c>
      <c r="AK449" s="12">
        <v>4109</v>
      </c>
      <c r="AL449" s="12">
        <v>3634</v>
      </c>
      <c r="AM449" s="11" t="s">
        <v>372</v>
      </c>
      <c r="AN449" s="21">
        <f t="shared" si="84"/>
        <v>7994.7041595718501</v>
      </c>
      <c r="AO449" s="21">
        <f t="shared" si="83"/>
        <v>7070.5171369881</v>
      </c>
      <c r="AQ449" s="14">
        <v>237</v>
      </c>
    </row>
    <row r="450" spans="1:43" ht="12" customHeight="1" x14ac:dyDescent="0.25">
      <c r="A450" s="14" t="s">
        <v>187</v>
      </c>
      <c r="B450" s="14">
        <v>765</v>
      </c>
      <c r="C450" s="14" t="s">
        <v>199</v>
      </c>
      <c r="D450" s="14" t="s">
        <v>53</v>
      </c>
      <c r="E450" s="14" t="s">
        <v>52</v>
      </c>
      <c r="F450" s="58">
        <v>91.278204308400007</v>
      </c>
      <c r="G450" s="13">
        <v>7.2217885857999997</v>
      </c>
      <c r="H450" s="13">
        <v>3.5854408741000001</v>
      </c>
      <c r="I450" s="58">
        <v>38.284271240199999</v>
      </c>
      <c r="J450" s="2"/>
      <c r="K450" s="7" t="s">
        <v>199</v>
      </c>
      <c r="L450" s="7" t="str">
        <f t="shared" si="74"/>
        <v>N</v>
      </c>
      <c r="M450" s="7" t="s">
        <v>216</v>
      </c>
      <c r="N450" s="7">
        <f t="shared" si="77"/>
        <v>7.2217885857999997</v>
      </c>
      <c r="O450" s="15">
        <f t="shared" si="78"/>
        <v>91.278204308400007</v>
      </c>
      <c r="P450" s="7">
        <f t="shared" si="75"/>
        <v>3.7</v>
      </c>
      <c r="Q450" s="7">
        <v>50</v>
      </c>
      <c r="R450" s="7">
        <f t="shared" si="79"/>
        <v>7.4</v>
      </c>
      <c r="S450" s="63">
        <f t="shared" si="80"/>
        <v>3.5854408741000001</v>
      </c>
      <c r="T450" s="7">
        <f t="shared" si="81"/>
        <v>30.8842712402</v>
      </c>
      <c r="U450" s="7">
        <f t="shared" si="82"/>
        <v>20</v>
      </c>
      <c r="V450" s="18" t="str">
        <f t="shared" si="76"/>
        <v>T15N62.2-765</v>
      </c>
      <c r="W450" s="4"/>
      <c r="X450" s="8">
        <v>99</v>
      </c>
      <c r="Y450" s="9" t="s">
        <v>271</v>
      </c>
      <c r="Z450" s="9" t="s">
        <v>272</v>
      </c>
      <c r="AA450" s="10">
        <v>7.2217885859999997</v>
      </c>
      <c r="AB450" s="10">
        <v>91.278000000000006</v>
      </c>
      <c r="AC450" s="10">
        <v>3.7</v>
      </c>
      <c r="AD450" s="10">
        <v>50</v>
      </c>
      <c r="AE450" s="10">
        <v>7.4</v>
      </c>
      <c r="AF450" s="10">
        <v>3.6</v>
      </c>
      <c r="AG450" s="10">
        <v>30.88427124</v>
      </c>
      <c r="AH450" s="10">
        <v>20</v>
      </c>
      <c r="AI450" s="10">
        <v>3</v>
      </c>
      <c r="AJ450" s="10">
        <v>6</v>
      </c>
      <c r="AK450" s="10">
        <v>577</v>
      </c>
      <c r="AL450" s="10">
        <v>22</v>
      </c>
      <c r="AM450" s="11" t="s">
        <v>373</v>
      </c>
      <c r="AN450" s="21">
        <f t="shared" si="84"/>
        <v>577</v>
      </c>
      <c r="AO450" s="21">
        <f t="shared" si="83"/>
        <v>22</v>
      </c>
      <c r="AQ450" s="14">
        <v>773</v>
      </c>
    </row>
    <row r="451" spans="1:43" ht="12" customHeight="1" x14ac:dyDescent="0.25">
      <c r="A451" s="14" t="s">
        <v>187</v>
      </c>
      <c r="B451" s="14">
        <v>765</v>
      </c>
      <c r="C451" s="14" t="s">
        <v>199</v>
      </c>
      <c r="D451" s="14" t="s">
        <v>53</v>
      </c>
      <c r="E451" s="14" t="s">
        <v>52</v>
      </c>
      <c r="F451" s="58">
        <v>49.765193590800003</v>
      </c>
      <c r="G451" s="13">
        <v>8.9252147322899997</v>
      </c>
      <c r="H451" s="13">
        <v>3.5854408741000001</v>
      </c>
      <c r="I451" s="58">
        <v>38.284271240199999</v>
      </c>
      <c r="J451" s="2"/>
      <c r="K451" s="7" t="s">
        <v>199</v>
      </c>
      <c r="L451" s="7" t="str">
        <f t="shared" si="74"/>
        <v>N</v>
      </c>
      <c r="M451" s="7" t="s">
        <v>216</v>
      </c>
      <c r="N451" s="7">
        <f t="shared" si="77"/>
        <v>8.9252147322899997</v>
      </c>
      <c r="O451" s="15">
        <f t="shared" si="78"/>
        <v>49.765193590800003</v>
      </c>
      <c r="P451" s="7">
        <f t="shared" si="75"/>
        <v>3.7</v>
      </c>
      <c r="Q451" s="7">
        <v>50</v>
      </c>
      <c r="R451" s="7">
        <f t="shared" si="79"/>
        <v>7.4</v>
      </c>
      <c r="S451" s="63">
        <f t="shared" si="80"/>
        <v>3.5854408741000001</v>
      </c>
      <c r="T451" s="7">
        <f t="shared" si="81"/>
        <v>30.8842712402</v>
      </c>
      <c r="U451" s="7">
        <f t="shared" si="82"/>
        <v>20</v>
      </c>
      <c r="V451" s="18" t="str">
        <f t="shared" si="76"/>
        <v>T15N62.2-765</v>
      </c>
      <c r="W451" s="4"/>
      <c r="X451" s="8">
        <v>100</v>
      </c>
      <c r="Y451" s="9" t="s">
        <v>271</v>
      </c>
      <c r="Z451" s="9" t="s">
        <v>272</v>
      </c>
      <c r="AA451" s="10">
        <v>8.9252147320000006</v>
      </c>
      <c r="AB451" s="10">
        <v>49.765000000000001</v>
      </c>
      <c r="AC451" s="10">
        <v>3.7</v>
      </c>
      <c r="AD451" s="10">
        <v>50</v>
      </c>
      <c r="AE451" s="10">
        <v>7.4</v>
      </c>
      <c r="AF451" s="10">
        <v>3.6</v>
      </c>
      <c r="AG451" s="10">
        <v>30.88427124</v>
      </c>
      <c r="AH451" s="10">
        <v>20</v>
      </c>
      <c r="AI451" s="10">
        <v>2</v>
      </c>
      <c r="AJ451" s="10">
        <v>2</v>
      </c>
      <c r="AK451" s="10">
        <v>253</v>
      </c>
      <c r="AL451" s="10">
        <v>4</v>
      </c>
      <c r="AM451" s="11" t="s">
        <v>373</v>
      </c>
      <c r="AN451" s="21">
        <f t="shared" si="84"/>
        <v>253</v>
      </c>
      <c r="AO451" s="21">
        <f t="shared" si="83"/>
        <v>4</v>
      </c>
      <c r="AQ451" s="14">
        <v>772</v>
      </c>
    </row>
    <row r="452" spans="1:43" ht="12" customHeight="1" x14ac:dyDescent="0.25">
      <c r="A452" s="14" t="s">
        <v>188</v>
      </c>
      <c r="B452" s="14">
        <v>766</v>
      </c>
      <c r="C452" s="14" t="s">
        <v>199</v>
      </c>
      <c r="D452" s="14" t="s">
        <v>53</v>
      </c>
      <c r="E452" s="14" t="s">
        <v>52</v>
      </c>
      <c r="F452" s="58">
        <v>66.756320217899997</v>
      </c>
      <c r="G452" s="13">
        <v>8.17254225852</v>
      </c>
      <c r="H452" s="13">
        <v>7.1458516120900004</v>
      </c>
      <c r="I452" s="58">
        <v>0</v>
      </c>
      <c r="J452" s="2"/>
      <c r="K452" s="7" t="s">
        <v>199</v>
      </c>
      <c r="L452" s="7" t="str">
        <f t="shared" si="74"/>
        <v>N</v>
      </c>
      <c r="M452" s="7" t="s">
        <v>216</v>
      </c>
      <c r="N452" s="7">
        <f t="shared" si="77"/>
        <v>8.17254225852</v>
      </c>
      <c r="O452" s="15">
        <f t="shared" si="78"/>
        <v>66.756320217899997</v>
      </c>
      <c r="P452" s="7">
        <f t="shared" si="75"/>
        <v>3.7</v>
      </c>
      <c r="Q452" s="7">
        <v>50</v>
      </c>
      <c r="R452" s="7">
        <f t="shared" si="79"/>
        <v>0.3</v>
      </c>
      <c r="S452" s="63">
        <f t="shared" si="80"/>
        <v>7.1458516120900004</v>
      </c>
      <c r="T452" s="7">
        <f t="shared" si="81"/>
        <v>0.3</v>
      </c>
      <c r="U452" s="7">
        <f t="shared" si="82"/>
        <v>20</v>
      </c>
      <c r="V452" s="18" t="str">
        <f t="shared" si="76"/>
        <v>T15N62.3-766</v>
      </c>
      <c r="W452" s="4"/>
      <c r="X452" s="8">
        <v>101</v>
      </c>
      <c r="Y452" s="9" t="s">
        <v>271</v>
      </c>
      <c r="Z452" s="9" t="s">
        <v>272</v>
      </c>
      <c r="AA452" s="10">
        <v>8.1725422590000001</v>
      </c>
      <c r="AB452" s="10">
        <v>66.756</v>
      </c>
      <c r="AC452" s="10">
        <v>3.7</v>
      </c>
      <c r="AD452" s="10">
        <v>50</v>
      </c>
      <c r="AE452" s="10">
        <v>0.3</v>
      </c>
      <c r="AF452" s="10">
        <v>7.1</v>
      </c>
      <c r="AG452" s="10">
        <v>0.3</v>
      </c>
      <c r="AH452" s="10">
        <v>20</v>
      </c>
      <c r="AI452" s="10">
        <v>29</v>
      </c>
      <c r="AJ452" s="10">
        <v>84</v>
      </c>
      <c r="AK452" s="10">
        <v>384</v>
      </c>
      <c r="AL452" s="10">
        <v>354</v>
      </c>
      <c r="AM452" s="11" t="s">
        <v>374</v>
      </c>
      <c r="AN452" s="21">
        <f t="shared" si="84"/>
        <v>384</v>
      </c>
      <c r="AO452" s="21">
        <f t="shared" si="83"/>
        <v>354</v>
      </c>
      <c r="AQ452" s="14">
        <v>624</v>
      </c>
    </row>
    <row r="453" spans="1:43" ht="12" customHeight="1" x14ac:dyDescent="0.25">
      <c r="A453" s="14" t="s">
        <v>188</v>
      </c>
      <c r="B453" s="14">
        <v>766</v>
      </c>
      <c r="C453" s="14" t="s">
        <v>199</v>
      </c>
      <c r="D453" s="14" t="s">
        <v>53</v>
      </c>
      <c r="E453" s="14" t="s">
        <v>52</v>
      </c>
      <c r="F453" s="58">
        <v>70.157707832699998</v>
      </c>
      <c r="G453" s="13">
        <v>17.0388998291</v>
      </c>
      <c r="H453" s="13">
        <v>7.1458516120900004</v>
      </c>
      <c r="I453" s="58">
        <v>0</v>
      </c>
      <c r="J453" s="2"/>
      <c r="K453" s="7" t="s">
        <v>199</v>
      </c>
      <c r="L453" s="7" t="str">
        <f t="shared" si="74"/>
        <v>N</v>
      </c>
      <c r="M453" s="7" t="s">
        <v>216</v>
      </c>
      <c r="N453" s="7">
        <f t="shared" si="77"/>
        <v>17.0388998291</v>
      </c>
      <c r="O453" s="15">
        <f t="shared" si="78"/>
        <v>70.157707832699998</v>
      </c>
      <c r="P453" s="7">
        <f t="shared" si="75"/>
        <v>3.7</v>
      </c>
      <c r="Q453" s="7">
        <v>50</v>
      </c>
      <c r="R453" s="7">
        <f t="shared" si="79"/>
        <v>0.3</v>
      </c>
      <c r="S453" s="63">
        <f t="shared" si="80"/>
        <v>7.1458516120900004</v>
      </c>
      <c r="T453" s="7">
        <f t="shared" si="81"/>
        <v>0.3</v>
      </c>
      <c r="U453" s="7">
        <f t="shared" si="82"/>
        <v>20</v>
      </c>
      <c r="V453" s="18" t="str">
        <f t="shared" si="76"/>
        <v>T15N62.3-766</v>
      </c>
      <c r="W453" s="4"/>
      <c r="X453" s="8">
        <v>102</v>
      </c>
      <c r="Y453" s="9" t="s">
        <v>271</v>
      </c>
      <c r="Z453" s="9" t="s">
        <v>272</v>
      </c>
      <c r="AA453" s="10">
        <v>17.038899829999998</v>
      </c>
      <c r="AB453" s="10">
        <v>70.158000000000001</v>
      </c>
      <c r="AC453" s="10">
        <v>3.7</v>
      </c>
      <c r="AD453" s="10">
        <v>50</v>
      </c>
      <c r="AE453" s="10">
        <v>0.3</v>
      </c>
      <c r="AF453" s="10">
        <v>7.1</v>
      </c>
      <c r="AG453" s="10">
        <v>0.3</v>
      </c>
      <c r="AH453" s="10">
        <v>20</v>
      </c>
      <c r="AI453" s="10">
        <v>31</v>
      </c>
      <c r="AJ453" s="10">
        <v>86</v>
      </c>
      <c r="AK453" s="12">
        <v>1240</v>
      </c>
      <c r="AL453" s="12">
        <v>1034</v>
      </c>
      <c r="AM453" s="11" t="s">
        <v>374</v>
      </c>
      <c r="AN453" s="21">
        <f t="shared" si="84"/>
        <v>1240</v>
      </c>
      <c r="AO453" s="21">
        <f t="shared" si="83"/>
        <v>1034</v>
      </c>
      <c r="AQ453" s="14">
        <v>625</v>
      </c>
    </row>
    <row r="454" spans="1:43" ht="12" customHeight="1" x14ac:dyDescent="0.25">
      <c r="A454" s="14" t="s">
        <v>189</v>
      </c>
      <c r="B454" s="14">
        <v>770</v>
      </c>
      <c r="C454" s="14" t="s">
        <v>199</v>
      </c>
      <c r="D454" s="14" t="s">
        <v>53</v>
      </c>
      <c r="E454" s="14" t="s">
        <v>52</v>
      </c>
      <c r="F454" s="58">
        <v>132.13006442</v>
      </c>
      <c r="G454" s="13">
        <v>2.6575894179400001</v>
      </c>
      <c r="H454" s="13">
        <v>3.11132240295</v>
      </c>
      <c r="I454" s="58">
        <v>0</v>
      </c>
      <c r="J454" s="2"/>
      <c r="K454" s="7" t="s">
        <v>199</v>
      </c>
      <c r="L454" s="7" t="str">
        <f t="shared" ref="L454:L476" si="85">IF(E454="AC - Asphalt","P",IF(E454="BST - bituminous surface","P",IF(E454="P - paved","P","N")))</f>
        <v>N</v>
      </c>
      <c r="M454" s="7" t="s">
        <v>216</v>
      </c>
      <c r="N454" s="7">
        <f t="shared" si="77"/>
        <v>2.6575894179400001</v>
      </c>
      <c r="O454" s="15">
        <f t="shared" si="78"/>
        <v>132.13006442</v>
      </c>
      <c r="P454" s="7">
        <f t="shared" ref="P454:P476" si="86">IF(D454="0 - not maintained",3.7,IF(D454="1 - Basic custodial care (closed)",3.7,IF(D454="2 - High clearance vehicles",3.7,IF(D454="3 - Suitable for passenger cars",5.5,IF(D454="4 - Moderate degree of user comfort",7.3,7.3)))))</f>
        <v>3.7</v>
      </c>
      <c r="Q454" s="7">
        <v>50</v>
      </c>
      <c r="R454" s="7">
        <f t="shared" si="79"/>
        <v>0.3</v>
      </c>
      <c r="S454" s="63">
        <f t="shared" si="80"/>
        <v>3.11132240295</v>
      </c>
      <c r="T454" s="7">
        <f t="shared" si="81"/>
        <v>0.3</v>
      </c>
      <c r="U454" s="7">
        <f t="shared" si="82"/>
        <v>20</v>
      </c>
      <c r="V454" s="18" t="str">
        <f t="shared" ref="V454:V476" si="87">A454&amp;"-"&amp;B454</f>
        <v>T15N62.4-770</v>
      </c>
      <c r="W454" s="4"/>
      <c r="X454" s="8">
        <v>103</v>
      </c>
      <c r="Y454" s="9" t="s">
        <v>271</v>
      </c>
      <c r="Z454" s="9" t="s">
        <v>272</v>
      </c>
      <c r="AA454" s="10">
        <v>2.6575894180000001</v>
      </c>
      <c r="AB454" s="10">
        <v>132.13</v>
      </c>
      <c r="AC454" s="10">
        <v>3.7</v>
      </c>
      <c r="AD454" s="10">
        <v>50</v>
      </c>
      <c r="AE454" s="10">
        <v>0.3</v>
      </c>
      <c r="AF454" s="10">
        <v>3.1</v>
      </c>
      <c r="AG454" s="10">
        <v>0.3</v>
      </c>
      <c r="AH454" s="10">
        <v>20</v>
      </c>
      <c r="AI454" s="10">
        <v>26</v>
      </c>
      <c r="AJ454" s="10">
        <v>89</v>
      </c>
      <c r="AK454" s="10">
        <v>241</v>
      </c>
      <c r="AL454" s="10">
        <v>233</v>
      </c>
      <c r="AM454" s="11" t="s">
        <v>375</v>
      </c>
      <c r="AN454" s="21">
        <f t="shared" si="84"/>
        <v>241</v>
      </c>
      <c r="AO454" s="21">
        <f t="shared" si="83"/>
        <v>233</v>
      </c>
      <c r="AQ454" s="14">
        <v>514</v>
      </c>
    </row>
    <row r="455" spans="1:43" ht="12" customHeight="1" x14ac:dyDescent="0.25">
      <c r="A455" s="14" t="s">
        <v>189</v>
      </c>
      <c r="B455" s="14">
        <v>770</v>
      </c>
      <c r="C455" s="14" t="s">
        <v>199</v>
      </c>
      <c r="D455" s="14" t="s">
        <v>53</v>
      </c>
      <c r="E455" s="14" t="s">
        <v>52</v>
      </c>
      <c r="F455" s="58">
        <v>80.737160221099998</v>
      </c>
      <c r="G455" s="13">
        <v>1.1418224241199999</v>
      </c>
      <c r="H455" s="13">
        <v>2.7812678813899998</v>
      </c>
      <c r="I455" s="58">
        <v>160.71067810100001</v>
      </c>
      <c r="J455" s="2"/>
      <c r="K455" s="7" t="s">
        <v>199</v>
      </c>
      <c r="L455" s="7" t="str">
        <f t="shared" si="85"/>
        <v>N</v>
      </c>
      <c r="M455" s="7" t="s">
        <v>216</v>
      </c>
      <c r="N455" s="7">
        <f t="shared" ref="N455:N476" si="88">IF(G455&lt;0.3,0.3,G455)</f>
        <v>1.1418224241199999</v>
      </c>
      <c r="O455" s="15">
        <f t="shared" ref="O455:O476" si="89">IF(F455&gt;140,140,F455)</f>
        <v>80.737160221099998</v>
      </c>
      <c r="P455" s="7">
        <f t="shared" si="86"/>
        <v>3.7</v>
      </c>
      <c r="Q455" s="7">
        <v>50</v>
      </c>
      <c r="R455" s="7">
        <f t="shared" ref="R455:R476" si="90">IF(I455&lt;0.3,0.3,(IF((I455-0.3)&lt;P455*2,(I455-0.3),P455*2)))</f>
        <v>7.4</v>
      </c>
      <c r="S455" s="63">
        <f t="shared" ref="S455:S476" si="91">H455</f>
        <v>2.7812678813899998</v>
      </c>
      <c r="T455" s="7">
        <f t="shared" ref="T455:T476" si="92">IF((I455-R455)&lt;0.3,0.3,IF(I455&gt;300,300,I455-R455))</f>
        <v>153.31067810100001</v>
      </c>
      <c r="U455" s="7">
        <f t="shared" ref="U455:U476" si="93">IF(L455="g",50,20)</f>
        <v>20</v>
      </c>
      <c r="V455" s="18" t="str">
        <f t="shared" si="87"/>
        <v>T15N62.4-770</v>
      </c>
      <c r="W455" s="4"/>
      <c r="X455" s="8">
        <v>104</v>
      </c>
      <c r="Y455" s="9" t="s">
        <v>271</v>
      </c>
      <c r="Z455" s="9" t="s">
        <v>272</v>
      </c>
      <c r="AA455" s="10">
        <v>1.1418224239999999</v>
      </c>
      <c r="AB455" s="10">
        <v>80.736999999999995</v>
      </c>
      <c r="AC455" s="10">
        <v>3.7</v>
      </c>
      <c r="AD455" s="10">
        <v>50</v>
      </c>
      <c r="AE455" s="10">
        <v>7.4</v>
      </c>
      <c r="AF455" s="10">
        <v>2.8</v>
      </c>
      <c r="AG455" s="10">
        <v>153.31067809999999</v>
      </c>
      <c r="AH455" s="10">
        <v>20</v>
      </c>
      <c r="AI455" s="10">
        <v>0</v>
      </c>
      <c r="AJ455" s="10">
        <v>0</v>
      </c>
      <c r="AK455" s="10">
        <v>25</v>
      </c>
      <c r="AL455" s="10">
        <v>0</v>
      </c>
      <c r="AM455" s="11" t="s">
        <v>375</v>
      </c>
      <c r="AN455" s="21">
        <f t="shared" si="84"/>
        <v>25</v>
      </c>
      <c r="AO455" s="21">
        <f t="shared" ref="AO455:AO476" si="94">F455/O455*AL455</f>
        <v>0</v>
      </c>
      <c r="AQ455" s="14">
        <v>513</v>
      </c>
    </row>
    <row r="456" spans="1:43" ht="12" customHeight="1" x14ac:dyDescent="0.25">
      <c r="A456" s="14" t="s">
        <v>189</v>
      </c>
      <c r="B456" s="14">
        <v>770</v>
      </c>
      <c r="C456" s="14" t="s">
        <v>199</v>
      </c>
      <c r="D456" s="14" t="s">
        <v>53</v>
      </c>
      <c r="E456" s="14" t="s">
        <v>52</v>
      </c>
      <c r="F456" s="58">
        <v>126.299758662</v>
      </c>
      <c r="G456" s="13">
        <v>2.07684235328</v>
      </c>
      <c r="H456" s="13">
        <v>1.6179990768400001</v>
      </c>
      <c r="I456" s="58">
        <v>0</v>
      </c>
      <c r="J456" s="2"/>
      <c r="K456" s="7" t="s">
        <v>199</v>
      </c>
      <c r="L456" s="7" t="str">
        <f t="shared" si="85"/>
        <v>N</v>
      </c>
      <c r="M456" s="7" t="s">
        <v>216</v>
      </c>
      <c r="N456" s="7">
        <f t="shared" si="88"/>
        <v>2.07684235328</v>
      </c>
      <c r="O456" s="15">
        <f t="shared" si="89"/>
        <v>126.299758662</v>
      </c>
      <c r="P456" s="7">
        <f t="shared" si="86"/>
        <v>3.7</v>
      </c>
      <c r="Q456" s="7">
        <v>50</v>
      </c>
      <c r="R456" s="7">
        <f t="shared" si="90"/>
        <v>0.3</v>
      </c>
      <c r="S456" s="63">
        <f t="shared" si="91"/>
        <v>1.6179990768400001</v>
      </c>
      <c r="T456" s="7">
        <f t="shared" si="92"/>
        <v>0.3</v>
      </c>
      <c r="U456" s="7">
        <f t="shared" si="93"/>
        <v>20</v>
      </c>
      <c r="V456" s="18" t="str">
        <f t="shared" si="87"/>
        <v>T15N62.4-770</v>
      </c>
      <c r="W456" s="4"/>
      <c r="X456" s="8">
        <v>105</v>
      </c>
      <c r="Y456" s="9" t="s">
        <v>271</v>
      </c>
      <c r="Z456" s="9" t="s">
        <v>272</v>
      </c>
      <c r="AA456" s="10">
        <v>2.076842353</v>
      </c>
      <c r="AB456" s="10">
        <v>126.3</v>
      </c>
      <c r="AC456" s="10">
        <v>3.7</v>
      </c>
      <c r="AD456" s="10">
        <v>50</v>
      </c>
      <c r="AE456" s="10">
        <v>0.3</v>
      </c>
      <c r="AF456" s="10">
        <v>1.6</v>
      </c>
      <c r="AG456" s="10">
        <v>0.3</v>
      </c>
      <c r="AH456" s="10">
        <v>20</v>
      </c>
      <c r="AI456" s="10">
        <v>26</v>
      </c>
      <c r="AJ456" s="10">
        <v>88</v>
      </c>
      <c r="AK456" s="10">
        <v>81</v>
      </c>
      <c r="AL456" s="10">
        <v>79</v>
      </c>
      <c r="AM456" s="11" t="s">
        <v>375</v>
      </c>
      <c r="AN456" s="21">
        <f t="shared" si="84"/>
        <v>81</v>
      </c>
      <c r="AO456" s="21">
        <f t="shared" si="94"/>
        <v>79</v>
      </c>
      <c r="AQ456" s="14">
        <v>517</v>
      </c>
    </row>
    <row r="457" spans="1:43" ht="12" customHeight="1" x14ac:dyDescent="0.25">
      <c r="A457" s="14" t="s">
        <v>189</v>
      </c>
      <c r="B457" s="14">
        <v>770</v>
      </c>
      <c r="C457" s="14" t="s">
        <v>199</v>
      </c>
      <c r="D457" s="14" t="s">
        <v>53</v>
      </c>
      <c r="E457" s="14" t="s">
        <v>52</v>
      </c>
      <c r="F457" s="58">
        <v>51.956787559799999</v>
      </c>
      <c r="G457" s="13">
        <v>1.96156284461</v>
      </c>
      <c r="H457" s="13">
        <v>2.5805034637499999</v>
      </c>
      <c r="I457" s="58">
        <v>0</v>
      </c>
      <c r="J457" s="2"/>
      <c r="K457" s="7" t="s">
        <v>199</v>
      </c>
      <c r="L457" s="7" t="str">
        <f t="shared" si="85"/>
        <v>N</v>
      </c>
      <c r="M457" s="7" t="s">
        <v>216</v>
      </c>
      <c r="N457" s="7">
        <f t="shared" si="88"/>
        <v>1.96156284461</v>
      </c>
      <c r="O457" s="15">
        <f t="shared" si="89"/>
        <v>51.956787559799999</v>
      </c>
      <c r="P457" s="7">
        <f t="shared" si="86"/>
        <v>3.7</v>
      </c>
      <c r="Q457" s="7">
        <v>50</v>
      </c>
      <c r="R457" s="7">
        <f t="shared" si="90"/>
        <v>0.3</v>
      </c>
      <c r="S457" s="63">
        <f t="shared" si="91"/>
        <v>2.5805034637499999</v>
      </c>
      <c r="T457" s="7">
        <f t="shared" si="92"/>
        <v>0.3</v>
      </c>
      <c r="U457" s="7">
        <f t="shared" si="93"/>
        <v>20</v>
      </c>
      <c r="V457" s="18" t="str">
        <f t="shared" si="87"/>
        <v>T15N62.4-770</v>
      </c>
      <c r="W457" s="4"/>
      <c r="X457" s="8">
        <v>106</v>
      </c>
      <c r="Y457" s="9" t="s">
        <v>271</v>
      </c>
      <c r="Z457" s="9" t="s">
        <v>272</v>
      </c>
      <c r="AA457" s="10">
        <v>1.961562845</v>
      </c>
      <c r="AB457" s="10">
        <v>51.957000000000001</v>
      </c>
      <c r="AC457" s="10">
        <v>3.7</v>
      </c>
      <c r="AD457" s="10">
        <v>50</v>
      </c>
      <c r="AE457" s="10">
        <v>0.3</v>
      </c>
      <c r="AF457" s="10">
        <v>2.6</v>
      </c>
      <c r="AG457" s="10">
        <v>0.3</v>
      </c>
      <c r="AH457" s="10">
        <v>20</v>
      </c>
      <c r="AI457" s="10">
        <v>26</v>
      </c>
      <c r="AJ457" s="10">
        <v>80</v>
      </c>
      <c r="AK457" s="10">
        <v>24</v>
      </c>
      <c r="AL457" s="10">
        <v>23</v>
      </c>
      <c r="AM457" s="11" t="s">
        <v>375</v>
      </c>
      <c r="AN457" s="21">
        <f t="shared" si="84"/>
        <v>24</v>
      </c>
      <c r="AO457" s="21">
        <f t="shared" si="94"/>
        <v>23</v>
      </c>
      <c r="AQ457" s="14">
        <v>521</v>
      </c>
    </row>
    <row r="458" spans="1:43" ht="12" customHeight="1" x14ac:dyDescent="0.25">
      <c r="A458" s="14" t="s">
        <v>189</v>
      </c>
      <c r="B458" s="14">
        <v>770</v>
      </c>
      <c r="C458" s="14" t="s">
        <v>199</v>
      </c>
      <c r="D458" s="14" t="s">
        <v>53</v>
      </c>
      <c r="E458" s="14" t="s">
        <v>52</v>
      </c>
      <c r="F458" s="58">
        <v>83.428629170400001</v>
      </c>
      <c r="G458" s="13">
        <v>2.1059413626599999</v>
      </c>
      <c r="H458" s="13">
        <v>2.31188201904</v>
      </c>
      <c r="I458" s="58">
        <v>0</v>
      </c>
      <c r="J458" s="2"/>
      <c r="K458" s="7" t="s">
        <v>199</v>
      </c>
      <c r="L458" s="7" t="str">
        <f t="shared" si="85"/>
        <v>N</v>
      </c>
      <c r="M458" s="7" t="s">
        <v>216</v>
      </c>
      <c r="N458" s="7">
        <f t="shared" si="88"/>
        <v>2.1059413626599999</v>
      </c>
      <c r="O458" s="15">
        <f t="shared" si="89"/>
        <v>83.428629170400001</v>
      </c>
      <c r="P458" s="7">
        <f t="shared" si="86"/>
        <v>3.7</v>
      </c>
      <c r="Q458" s="7">
        <v>50</v>
      </c>
      <c r="R458" s="7">
        <f t="shared" si="90"/>
        <v>0.3</v>
      </c>
      <c r="S458" s="63">
        <f t="shared" si="91"/>
        <v>2.31188201904</v>
      </c>
      <c r="T458" s="7">
        <f t="shared" si="92"/>
        <v>0.3</v>
      </c>
      <c r="U458" s="7">
        <f t="shared" si="93"/>
        <v>20</v>
      </c>
      <c r="V458" s="18" t="str">
        <f t="shared" si="87"/>
        <v>T15N62.4-770</v>
      </c>
      <c r="W458" s="4"/>
      <c r="X458" s="8">
        <v>107</v>
      </c>
      <c r="Y458" s="9" t="s">
        <v>271</v>
      </c>
      <c r="Z458" s="9" t="s">
        <v>272</v>
      </c>
      <c r="AA458" s="10">
        <v>2.1059413629999999</v>
      </c>
      <c r="AB458" s="10">
        <v>83.429000000000002</v>
      </c>
      <c r="AC458" s="10">
        <v>3.7</v>
      </c>
      <c r="AD458" s="10">
        <v>50</v>
      </c>
      <c r="AE458" s="10">
        <v>0.3</v>
      </c>
      <c r="AF458" s="10">
        <v>2.2999999999999998</v>
      </c>
      <c r="AG458" s="10">
        <v>0.3</v>
      </c>
      <c r="AH458" s="10">
        <v>20</v>
      </c>
      <c r="AI458" s="10">
        <v>26</v>
      </c>
      <c r="AJ458" s="10">
        <v>85</v>
      </c>
      <c r="AK458" s="10">
        <v>40</v>
      </c>
      <c r="AL458" s="10">
        <v>39</v>
      </c>
      <c r="AM458" s="11" t="s">
        <v>375</v>
      </c>
      <c r="AN458" s="21">
        <f t="shared" si="84"/>
        <v>40</v>
      </c>
      <c r="AO458" s="21">
        <f t="shared" si="94"/>
        <v>39</v>
      </c>
      <c r="AQ458" s="14">
        <v>520</v>
      </c>
    </row>
    <row r="459" spans="1:43" ht="12" customHeight="1" x14ac:dyDescent="0.25">
      <c r="A459" s="14" t="s">
        <v>189</v>
      </c>
      <c r="B459" s="14">
        <v>770</v>
      </c>
      <c r="C459" s="14" t="s">
        <v>199</v>
      </c>
      <c r="D459" s="14" t="s">
        <v>53</v>
      </c>
      <c r="E459" s="14" t="s">
        <v>52</v>
      </c>
      <c r="F459" s="58">
        <v>153.16690298699999</v>
      </c>
      <c r="G459" s="13">
        <v>1.5863005992799999</v>
      </c>
      <c r="H459" s="13">
        <v>4.45775175095</v>
      </c>
      <c r="I459" s="58">
        <v>0</v>
      </c>
      <c r="J459" s="2"/>
      <c r="K459" s="7" t="s">
        <v>199</v>
      </c>
      <c r="L459" s="7" t="str">
        <f t="shared" si="85"/>
        <v>N</v>
      </c>
      <c r="M459" s="7" t="s">
        <v>216</v>
      </c>
      <c r="N459" s="7">
        <f t="shared" si="88"/>
        <v>1.5863005992799999</v>
      </c>
      <c r="O459" s="15">
        <f t="shared" si="89"/>
        <v>140</v>
      </c>
      <c r="P459" s="7">
        <f t="shared" si="86"/>
        <v>3.7</v>
      </c>
      <c r="Q459" s="7">
        <v>50</v>
      </c>
      <c r="R459" s="7">
        <f t="shared" si="90"/>
        <v>0.3</v>
      </c>
      <c r="S459" s="63">
        <f t="shared" si="91"/>
        <v>4.45775175095</v>
      </c>
      <c r="T459" s="7">
        <f t="shared" si="92"/>
        <v>0.3</v>
      </c>
      <c r="U459" s="7">
        <f t="shared" si="93"/>
        <v>20</v>
      </c>
      <c r="V459" s="18" t="str">
        <f t="shared" si="87"/>
        <v>T15N62.4-770</v>
      </c>
      <c r="W459" s="4"/>
      <c r="X459" s="8">
        <v>108</v>
      </c>
      <c r="Y459" s="9" t="s">
        <v>271</v>
      </c>
      <c r="Z459" s="9" t="s">
        <v>272</v>
      </c>
      <c r="AA459" s="10">
        <v>1.5863005990000001</v>
      </c>
      <c r="AB459" s="10">
        <v>140</v>
      </c>
      <c r="AC459" s="10">
        <v>3.7</v>
      </c>
      <c r="AD459" s="10">
        <v>50</v>
      </c>
      <c r="AE459" s="10">
        <v>0.3</v>
      </c>
      <c r="AF459" s="10">
        <v>4.5</v>
      </c>
      <c r="AG459" s="10">
        <v>0.3</v>
      </c>
      <c r="AH459" s="10">
        <v>20</v>
      </c>
      <c r="AI459" s="10">
        <v>25</v>
      </c>
      <c r="AJ459" s="10">
        <v>88</v>
      </c>
      <c r="AK459" s="10">
        <v>105</v>
      </c>
      <c r="AL459" s="10">
        <v>106</v>
      </c>
      <c r="AM459" s="11" t="s">
        <v>375</v>
      </c>
      <c r="AN459" s="21">
        <f t="shared" si="84"/>
        <v>114.87517724025</v>
      </c>
      <c r="AO459" s="21">
        <f t="shared" si="94"/>
        <v>115.9692265473</v>
      </c>
      <c r="AQ459" s="14">
        <v>519</v>
      </c>
    </row>
    <row r="460" spans="1:43" ht="12" customHeight="1" x14ac:dyDescent="0.25">
      <c r="A460" s="14" t="s">
        <v>189</v>
      </c>
      <c r="B460" s="14">
        <v>770</v>
      </c>
      <c r="C460" s="14" t="s">
        <v>199</v>
      </c>
      <c r="D460" s="14" t="s">
        <v>53</v>
      </c>
      <c r="E460" s="14" t="s">
        <v>52</v>
      </c>
      <c r="F460" s="58">
        <v>229.61140789800001</v>
      </c>
      <c r="G460" s="13">
        <v>2.2154448320300002</v>
      </c>
      <c r="H460" s="13">
        <v>5.5300040245100002</v>
      </c>
      <c r="I460" s="58">
        <v>0</v>
      </c>
      <c r="J460" s="2"/>
      <c r="K460" s="7" t="s">
        <v>199</v>
      </c>
      <c r="L460" s="7" t="str">
        <f t="shared" si="85"/>
        <v>N</v>
      </c>
      <c r="M460" s="7" t="s">
        <v>216</v>
      </c>
      <c r="N460" s="7">
        <f t="shared" si="88"/>
        <v>2.2154448320300002</v>
      </c>
      <c r="O460" s="15">
        <f t="shared" si="89"/>
        <v>140</v>
      </c>
      <c r="P460" s="7">
        <f t="shared" si="86"/>
        <v>3.7</v>
      </c>
      <c r="Q460" s="7">
        <v>50</v>
      </c>
      <c r="R460" s="7">
        <f t="shared" si="90"/>
        <v>0.3</v>
      </c>
      <c r="S460" s="63">
        <f t="shared" si="91"/>
        <v>5.5300040245100002</v>
      </c>
      <c r="T460" s="7">
        <f t="shared" si="92"/>
        <v>0.3</v>
      </c>
      <c r="U460" s="7">
        <f t="shared" si="93"/>
        <v>20</v>
      </c>
      <c r="V460" s="18" t="str">
        <f t="shared" si="87"/>
        <v>T15N62.4-770</v>
      </c>
      <c r="W460" s="4"/>
      <c r="X460" s="8">
        <v>109</v>
      </c>
      <c r="Y460" s="9" t="s">
        <v>271</v>
      </c>
      <c r="Z460" s="9" t="s">
        <v>272</v>
      </c>
      <c r="AA460" s="10">
        <v>2.2154448320000002</v>
      </c>
      <c r="AB460" s="10">
        <v>140</v>
      </c>
      <c r="AC460" s="10">
        <v>3.7</v>
      </c>
      <c r="AD460" s="10">
        <v>50</v>
      </c>
      <c r="AE460" s="10">
        <v>0.3</v>
      </c>
      <c r="AF460" s="10">
        <v>5.5</v>
      </c>
      <c r="AG460" s="10">
        <v>0.3</v>
      </c>
      <c r="AH460" s="10">
        <v>20</v>
      </c>
      <c r="AI460" s="10">
        <v>25</v>
      </c>
      <c r="AJ460" s="10">
        <v>88</v>
      </c>
      <c r="AK460" s="10">
        <v>109</v>
      </c>
      <c r="AL460" s="10">
        <v>111</v>
      </c>
      <c r="AM460" s="11" t="s">
        <v>375</v>
      </c>
      <c r="AN460" s="21">
        <f t="shared" si="84"/>
        <v>178.76888186344286</v>
      </c>
      <c r="AO460" s="21">
        <f t="shared" si="94"/>
        <v>182.04904483341429</v>
      </c>
      <c r="AQ460" s="14">
        <v>515</v>
      </c>
    </row>
    <row r="461" spans="1:43" ht="12" customHeight="1" x14ac:dyDescent="0.25">
      <c r="A461" s="14" t="s">
        <v>189</v>
      </c>
      <c r="B461" s="14">
        <v>770</v>
      </c>
      <c r="C461" s="14" t="s">
        <v>199</v>
      </c>
      <c r="D461" s="14" t="s">
        <v>53</v>
      </c>
      <c r="E461" s="14" t="s">
        <v>52</v>
      </c>
      <c r="F461" s="58">
        <v>100.43938047499999</v>
      </c>
      <c r="G461" s="13">
        <v>1.4556403306000001</v>
      </c>
      <c r="H461" s="13">
        <v>7.0156993865999997</v>
      </c>
      <c r="I461" s="58">
        <v>14.142135620099999</v>
      </c>
      <c r="J461" s="2"/>
      <c r="K461" s="7" t="s">
        <v>199</v>
      </c>
      <c r="L461" s="7" t="str">
        <f t="shared" si="85"/>
        <v>N</v>
      </c>
      <c r="M461" s="7" t="s">
        <v>216</v>
      </c>
      <c r="N461" s="7">
        <f t="shared" si="88"/>
        <v>1.4556403306000001</v>
      </c>
      <c r="O461" s="15">
        <f t="shared" si="89"/>
        <v>100.43938047499999</v>
      </c>
      <c r="P461" s="7">
        <f t="shared" si="86"/>
        <v>3.7</v>
      </c>
      <c r="Q461" s="7">
        <v>50</v>
      </c>
      <c r="R461" s="7">
        <f t="shared" si="90"/>
        <v>7.4</v>
      </c>
      <c r="S461" s="63">
        <f t="shared" si="91"/>
        <v>7.0156993865999997</v>
      </c>
      <c r="T461" s="7">
        <f t="shared" si="92"/>
        <v>6.7421356200999991</v>
      </c>
      <c r="U461" s="7">
        <f t="shared" si="93"/>
        <v>20</v>
      </c>
      <c r="V461" s="18" t="str">
        <f t="shared" si="87"/>
        <v>T15N62.4-770</v>
      </c>
      <c r="W461" s="4"/>
      <c r="X461" s="8">
        <v>110</v>
      </c>
      <c r="Y461" s="9" t="s">
        <v>271</v>
      </c>
      <c r="Z461" s="9" t="s">
        <v>272</v>
      </c>
      <c r="AA461" s="10">
        <v>1.4556403309999999</v>
      </c>
      <c r="AB461" s="10">
        <v>100.43899999999999</v>
      </c>
      <c r="AC461" s="10">
        <v>3.7</v>
      </c>
      <c r="AD461" s="10">
        <v>50</v>
      </c>
      <c r="AE461" s="10">
        <v>7.4</v>
      </c>
      <c r="AF461" s="10">
        <v>7</v>
      </c>
      <c r="AG461" s="10">
        <v>6.74213562</v>
      </c>
      <c r="AH461" s="10">
        <v>20</v>
      </c>
      <c r="AI461" s="10">
        <v>13</v>
      </c>
      <c r="AJ461" s="10">
        <v>33</v>
      </c>
      <c r="AK461" s="10">
        <v>30</v>
      </c>
      <c r="AL461" s="10">
        <v>70</v>
      </c>
      <c r="AM461" s="11" t="s">
        <v>375</v>
      </c>
      <c r="AN461" s="21">
        <f t="shared" si="84"/>
        <v>30</v>
      </c>
      <c r="AO461" s="21">
        <f t="shared" si="94"/>
        <v>70</v>
      </c>
      <c r="AQ461" s="14">
        <v>518</v>
      </c>
    </row>
    <row r="462" spans="1:43" ht="12" customHeight="1" x14ac:dyDescent="0.25">
      <c r="A462" s="14" t="s">
        <v>189</v>
      </c>
      <c r="B462" s="14">
        <v>770</v>
      </c>
      <c r="C462" s="14" t="s">
        <v>199</v>
      </c>
      <c r="D462" s="14" t="s">
        <v>53</v>
      </c>
      <c r="E462" s="14" t="s">
        <v>52</v>
      </c>
      <c r="F462" s="58">
        <v>278.54916673399998</v>
      </c>
      <c r="G462" s="13">
        <v>1.7625419410000001</v>
      </c>
      <c r="H462" s="13">
        <v>2.9918856620800001</v>
      </c>
      <c r="I462" s="58">
        <v>0</v>
      </c>
      <c r="J462" s="2"/>
      <c r="K462" s="7" t="s">
        <v>199</v>
      </c>
      <c r="L462" s="7" t="str">
        <f t="shared" si="85"/>
        <v>N</v>
      </c>
      <c r="M462" s="7" t="s">
        <v>216</v>
      </c>
      <c r="N462" s="7">
        <f t="shared" si="88"/>
        <v>1.7625419410000001</v>
      </c>
      <c r="O462" s="15">
        <f t="shared" si="89"/>
        <v>140</v>
      </c>
      <c r="P462" s="7">
        <f t="shared" si="86"/>
        <v>3.7</v>
      </c>
      <c r="Q462" s="7">
        <v>50</v>
      </c>
      <c r="R462" s="7">
        <f t="shared" si="90"/>
        <v>0.3</v>
      </c>
      <c r="S462" s="63">
        <f t="shared" si="91"/>
        <v>2.9918856620800001</v>
      </c>
      <c r="T462" s="7">
        <f t="shared" si="92"/>
        <v>0.3</v>
      </c>
      <c r="U462" s="7">
        <f t="shared" si="93"/>
        <v>20</v>
      </c>
      <c r="V462" s="18" t="str">
        <f t="shared" si="87"/>
        <v>T15N62.4-770</v>
      </c>
      <c r="W462" s="4"/>
      <c r="X462" s="8">
        <v>111</v>
      </c>
      <c r="Y462" s="9" t="s">
        <v>271</v>
      </c>
      <c r="Z462" s="9" t="s">
        <v>272</v>
      </c>
      <c r="AA462" s="10">
        <v>1.7625419410000001</v>
      </c>
      <c r="AB462" s="10">
        <v>140</v>
      </c>
      <c r="AC462" s="10">
        <v>3.7</v>
      </c>
      <c r="AD462" s="10">
        <v>50</v>
      </c>
      <c r="AE462" s="10">
        <v>0.3</v>
      </c>
      <c r="AF462" s="10">
        <v>3</v>
      </c>
      <c r="AG462" s="10">
        <v>0.3</v>
      </c>
      <c r="AH462" s="10">
        <v>20</v>
      </c>
      <c r="AI462" s="10">
        <v>25</v>
      </c>
      <c r="AJ462" s="10">
        <v>89</v>
      </c>
      <c r="AK462" s="10">
        <v>103</v>
      </c>
      <c r="AL462" s="10">
        <v>102</v>
      </c>
      <c r="AM462" s="11" t="s">
        <v>375</v>
      </c>
      <c r="AN462" s="21">
        <f t="shared" si="84"/>
        <v>204.93260124001429</v>
      </c>
      <c r="AO462" s="21">
        <f t="shared" si="94"/>
        <v>202.94296433477143</v>
      </c>
      <c r="AQ462" s="14">
        <v>516</v>
      </c>
    </row>
    <row r="463" spans="1:43" ht="12" customHeight="1" x14ac:dyDescent="0.25">
      <c r="A463" s="14" t="s">
        <v>189</v>
      </c>
      <c r="B463" s="14">
        <v>770</v>
      </c>
      <c r="C463" s="14" t="s">
        <v>199</v>
      </c>
      <c r="D463" s="14" t="s">
        <v>53</v>
      </c>
      <c r="E463" s="14" t="s">
        <v>52</v>
      </c>
      <c r="F463" s="58">
        <v>151.52548102700001</v>
      </c>
      <c r="G463" s="13">
        <v>3.42810856948</v>
      </c>
      <c r="H463" s="13">
        <v>2.14008235931</v>
      </c>
      <c r="I463" s="58">
        <v>0</v>
      </c>
      <c r="J463" s="2"/>
      <c r="K463" s="7" t="s">
        <v>199</v>
      </c>
      <c r="L463" s="7" t="str">
        <f t="shared" si="85"/>
        <v>N</v>
      </c>
      <c r="M463" s="7" t="s">
        <v>216</v>
      </c>
      <c r="N463" s="7">
        <f t="shared" si="88"/>
        <v>3.42810856948</v>
      </c>
      <c r="O463" s="15">
        <f t="shared" si="89"/>
        <v>140</v>
      </c>
      <c r="P463" s="7">
        <f t="shared" si="86"/>
        <v>3.7</v>
      </c>
      <c r="Q463" s="7">
        <v>50</v>
      </c>
      <c r="R463" s="7">
        <f t="shared" si="90"/>
        <v>0.3</v>
      </c>
      <c r="S463" s="63">
        <f t="shared" si="91"/>
        <v>2.14008235931</v>
      </c>
      <c r="T463" s="7">
        <f t="shared" si="92"/>
        <v>0.3</v>
      </c>
      <c r="U463" s="7">
        <f t="shared" si="93"/>
        <v>20</v>
      </c>
      <c r="V463" s="18" t="str">
        <f t="shared" si="87"/>
        <v>T15N62.4-770</v>
      </c>
      <c r="W463" s="4"/>
      <c r="X463" s="8">
        <v>112</v>
      </c>
      <c r="Y463" s="9" t="s">
        <v>271</v>
      </c>
      <c r="Z463" s="9" t="s">
        <v>272</v>
      </c>
      <c r="AA463" s="10">
        <v>3.4281085689999999</v>
      </c>
      <c r="AB463" s="10">
        <v>140</v>
      </c>
      <c r="AC463" s="10">
        <v>3.7</v>
      </c>
      <c r="AD463" s="10">
        <v>50</v>
      </c>
      <c r="AE463" s="10">
        <v>0.3</v>
      </c>
      <c r="AF463" s="10">
        <v>2.1</v>
      </c>
      <c r="AG463" s="10">
        <v>0.3</v>
      </c>
      <c r="AH463" s="10">
        <v>20</v>
      </c>
      <c r="AI463" s="10">
        <v>26</v>
      </c>
      <c r="AJ463" s="10">
        <v>89</v>
      </c>
      <c r="AK463" s="10">
        <v>267</v>
      </c>
      <c r="AL463" s="10">
        <v>254</v>
      </c>
      <c r="AM463" s="11" t="s">
        <v>375</v>
      </c>
      <c r="AN463" s="21">
        <f t="shared" si="84"/>
        <v>288.98073881577858</v>
      </c>
      <c r="AO463" s="21">
        <f t="shared" si="94"/>
        <v>274.91051557755713</v>
      </c>
      <c r="AQ463" s="14">
        <v>512</v>
      </c>
    </row>
    <row r="464" spans="1:43" ht="12" customHeight="1" x14ac:dyDescent="0.25">
      <c r="A464" s="14" t="s">
        <v>189</v>
      </c>
      <c r="B464" s="14">
        <v>770</v>
      </c>
      <c r="C464" s="14" t="s">
        <v>199</v>
      </c>
      <c r="D464" s="14" t="s">
        <v>53</v>
      </c>
      <c r="E464" s="14" t="s">
        <v>52</v>
      </c>
      <c r="F464" s="58">
        <v>179.66394442500001</v>
      </c>
      <c r="G464" s="13">
        <v>2.1801771092800002</v>
      </c>
      <c r="H464" s="13">
        <v>1.3092583417899999</v>
      </c>
      <c r="I464" s="58">
        <v>0</v>
      </c>
      <c r="J464" s="2"/>
      <c r="K464" s="7" t="s">
        <v>199</v>
      </c>
      <c r="L464" s="7" t="str">
        <f t="shared" si="85"/>
        <v>N</v>
      </c>
      <c r="M464" s="7" t="s">
        <v>216</v>
      </c>
      <c r="N464" s="7">
        <f t="shared" si="88"/>
        <v>2.1801771092800002</v>
      </c>
      <c r="O464" s="15">
        <f t="shared" si="89"/>
        <v>140</v>
      </c>
      <c r="P464" s="7">
        <f t="shared" si="86"/>
        <v>3.7</v>
      </c>
      <c r="Q464" s="7">
        <v>50</v>
      </c>
      <c r="R464" s="7">
        <f t="shared" si="90"/>
        <v>0.3</v>
      </c>
      <c r="S464" s="63">
        <f t="shared" si="91"/>
        <v>1.3092583417899999</v>
      </c>
      <c r="T464" s="7">
        <f t="shared" si="92"/>
        <v>0.3</v>
      </c>
      <c r="U464" s="7">
        <f t="shared" si="93"/>
        <v>20</v>
      </c>
      <c r="V464" s="18" t="str">
        <f t="shared" si="87"/>
        <v>T15N62.4-770</v>
      </c>
      <c r="W464" s="4"/>
      <c r="X464" s="8">
        <v>113</v>
      </c>
      <c r="Y464" s="9" t="s">
        <v>271</v>
      </c>
      <c r="Z464" s="9" t="s">
        <v>272</v>
      </c>
      <c r="AA464" s="10">
        <v>2.1801771090000002</v>
      </c>
      <c r="AB464" s="10">
        <v>140</v>
      </c>
      <c r="AC464" s="10">
        <v>3.7</v>
      </c>
      <c r="AD464" s="10">
        <v>50</v>
      </c>
      <c r="AE464" s="10">
        <v>0.3</v>
      </c>
      <c r="AF464" s="10">
        <v>1.3</v>
      </c>
      <c r="AG464" s="10">
        <v>0.3</v>
      </c>
      <c r="AH464" s="10">
        <v>20</v>
      </c>
      <c r="AI464" s="10">
        <v>25</v>
      </c>
      <c r="AJ464" s="10">
        <v>89</v>
      </c>
      <c r="AK464" s="10">
        <v>94</v>
      </c>
      <c r="AL464" s="10">
        <v>90</v>
      </c>
      <c r="AM464" s="11" t="s">
        <v>375</v>
      </c>
      <c r="AN464" s="21">
        <f t="shared" si="84"/>
        <v>120.63150554250002</v>
      </c>
      <c r="AO464" s="21">
        <f t="shared" si="94"/>
        <v>115.49824998750002</v>
      </c>
      <c r="AQ464" s="14">
        <v>522</v>
      </c>
    </row>
    <row r="465" spans="1:43" ht="12" customHeight="1" x14ac:dyDescent="0.25">
      <c r="A465" s="14" t="s">
        <v>178</v>
      </c>
      <c r="B465" s="14">
        <v>740</v>
      </c>
      <c r="C465" s="14" t="s">
        <v>199</v>
      </c>
      <c r="D465" s="14" t="s">
        <v>53</v>
      </c>
      <c r="E465" s="14" t="s">
        <v>52</v>
      </c>
      <c r="F465" s="58">
        <v>348.056269402</v>
      </c>
      <c r="G465" s="13">
        <v>10.737645078</v>
      </c>
      <c r="H465" s="13">
        <v>5.8535232543899998</v>
      </c>
      <c r="I465" s="58">
        <v>113.137084961</v>
      </c>
      <c r="J465" s="2"/>
      <c r="K465" s="7" t="s">
        <v>199</v>
      </c>
      <c r="L465" s="7" t="str">
        <f t="shared" si="85"/>
        <v>N</v>
      </c>
      <c r="M465" s="7" t="s">
        <v>216</v>
      </c>
      <c r="N465" s="7">
        <f t="shared" si="88"/>
        <v>10.737645078</v>
      </c>
      <c r="O465" s="15">
        <f t="shared" si="89"/>
        <v>140</v>
      </c>
      <c r="P465" s="7">
        <f t="shared" si="86"/>
        <v>3.7</v>
      </c>
      <c r="Q465" s="7">
        <v>50</v>
      </c>
      <c r="R465" s="7">
        <f t="shared" si="90"/>
        <v>7.4</v>
      </c>
      <c r="S465" s="63">
        <f t="shared" si="91"/>
        <v>5.8535232543899998</v>
      </c>
      <c r="T465" s="7">
        <f t="shared" si="92"/>
        <v>105.73708496099999</v>
      </c>
      <c r="U465" s="7">
        <f t="shared" si="93"/>
        <v>20</v>
      </c>
      <c r="V465" s="18" t="str">
        <f t="shared" si="87"/>
        <v>T15W01.1-740</v>
      </c>
      <c r="W465" s="4"/>
      <c r="X465" s="8">
        <v>114</v>
      </c>
      <c r="Y465" s="9" t="s">
        <v>271</v>
      </c>
      <c r="Z465" s="9" t="s">
        <v>272</v>
      </c>
      <c r="AA465" s="10">
        <v>10.73764508</v>
      </c>
      <c r="AB465" s="10">
        <v>140</v>
      </c>
      <c r="AC465" s="10">
        <v>3.7</v>
      </c>
      <c r="AD465" s="10">
        <v>50</v>
      </c>
      <c r="AE465" s="10">
        <v>7.4</v>
      </c>
      <c r="AF465" s="10">
        <v>5.9</v>
      </c>
      <c r="AG465" s="10">
        <v>105.73708499999999</v>
      </c>
      <c r="AH465" s="10">
        <v>20</v>
      </c>
      <c r="AI465" s="10">
        <v>1</v>
      </c>
      <c r="AJ465" s="10">
        <v>1</v>
      </c>
      <c r="AK465" s="12">
        <v>2640</v>
      </c>
      <c r="AL465" s="10">
        <v>10</v>
      </c>
      <c r="AM465" s="11" t="s">
        <v>376</v>
      </c>
      <c r="AN465" s="21">
        <f t="shared" si="84"/>
        <v>6563.3467944377135</v>
      </c>
      <c r="AO465" s="21">
        <f t="shared" si="94"/>
        <v>24.861162100142856</v>
      </c>
      <c r="AQ465" s="14">
        <v>500</v>
      </c>
    </row>
    <row r="466" spans="1:43" ht="12" customHeight="1" x14ac:dyDescent="0.25">
      <c r="A466" s="14" t="s">
        <v>154</v>
      </c>
      <c r="B466" s="14">
        <v>632</v>
      </c>
      <c r="C466" s="14" t="s">
        <v>199</v>
      </c>
      <c r="D466" s="14" t="s">
        <v>53</v>
      </c>
      <c r="E466" s="14" t="s">
        <v>52</v>
      </c>
      <c r="F466" s="58">
        <v>138.50840592</v>
      </c>
      <c r="G466" s="13">
        <v>4.2996107134399999</v>
      </c>
      <c r="H466" s="13">
        <v>17.322887420699999</v>
      </c>
      <c r="I466" s="58">
        <v>0</v>
      </c>
      <c r="J466" s="2"/>
      <c r="K466" s="7" t="s">
        <v>199</v>
      </c>
      <c r="L466" s="7" t="str">
        <f t="shared" si="85"/>
        <v>N</v>
      </c>
      <c r="M466" s="7" t="s">
        <v>216</v>
      </c>
      <c r="N466" s="7">
        <f t="shared" si="88"/>
        <v>4.2996107134399999</v>
      </c>
      <c r="O466" s="15">
        <f t="shared" si="89"/>
        <v>138.50840592</v>
      </c>
      <c r="P466" s="7">
        <f t="shared" si="86"/>
        <v>3.7</v>
      </c>
      <c r="Q466" s="7">
        <v>50</v>
      </c>
      <c r="R466" s="7">
        <f t="shared" si="90"/>
        <v>0.3</v>
      </c>
      <c r="S466" s="63">
        <f t="shared" si="91"/>
        <v>17.322887420699999</v>
      </c>
      <c r="T466" s="7">
        <f t="shared" si="92"/>
        <v>0.3</v>
      </c>
      <c r="U466" s="7">
        <f t="shared" si="93"/>
        <v>20</v>
      </c>
      <c r="V466" s="18" t="str">
        <f t="shared" si="87"/>
        <v>T16N71.1-632</v>
      </c>
      <c r="W466" s="4"/>
      <c r="X466" s="8">
        <v>115</v>
      </c>
      <c r="Y466" s="9" t="s">
        <v>271</v>
      </c>
      <c r="Z466" s="9" t="s">
        <v>272</v>
      </c>
      <c r="AA466" s="10">
        <v>4.2996107129999999</v>
      </c>
      <c r="AB466" s="10">
        <v>138.50800000000001</v>
      </c>
      <c r="AC466" s="10">
        <v>3.7</v>
      </c>
      <c r="AD466" s="10">
        <v>50</v>
      </c>
      <c r="AE466" s="10">
        <v>0.3</v>
      </c>
      <c r="AF466" s="10">
        <v>17.3</v>
      </c>
      <c r="AG466" s="10">
        <v>0.3</v>
      </c>
      <c r="AH466" s="10">
        <v>20</v>
      </c>
      <c r="AI466" s="10">
        <v>26</v>
      </c>
      <c r="AJ466" s="10">
        <v>88</v>
      </c>
      <c r="AK466" s="10">
        <v>542</v>
      </c>
      <c r="AL466" s="10">
        <v>543</v>
      </c>
      <c r="AM466" s="11" t="s">
        <v>377</v>
      </c>
      <c r="AN466" s="21">
        <f t="shared" si="84"/>
        <v>542</v>
      </c>
      <c r="AO466" s="21">
        <f t="shared" si="94"/>
        <v>543</v>
      </c>
      <c r="AQ466" s="14">
        <v>439</v>
      </c>
    </row>
    <row r="467" spans="1:43" ht="12" customHeight="1" x14ac:dyDescent="0.25">
      <c r="A467" s="14" t="s">
        <v>154</v>
      </c>
      <c r="B467" s="14">
        <v>632</v>
      </c>
      <c r="C467" s="14" t="s">
        <v>199</v>
      </c>
      <c r="D467" s="14" t="s">
        <v>53</v>
      </c>
      <c r="E467" s="14" t="s">
        <v>52</v>
      </c>
      <c r="F467" s="58">
        <v>64.604563517200006</v>
      </c>
      <c r="G467" s="13">
        <v>0.70950720050000005</v>
      </c>
      <c r="H467" s="13">
        <v>22.930881500200002</v>
      </c>
      <c r="I467" s="58">
        <v>58.284271240199999</v>
      </c>
      <c r="J467" s="2"/>
      <c r="K467" s="7" t="s">
        <v>199</v>
      </c>
      <c r="L467" s="7" t="str">
        <f t="shared" si="85"/>
        <v>N</v>
      </c>
      <c r="M467" s="7" t="s">
        <v>216</v>
      </c>
      <c r="N467" s="7">
        <f t="shared" si="88"/>
        <v>0.70950720050000005</v>
      </c>
      <c r="O467" s="15">
        <f t="shared" si="89"/>
        <v>64.604563517200006</v>
      </c>
      <c r="P467" s="7">
        <f t="shared" si="86"/>
        <v>3.7</v>
      </c>
      <c r="Q467" s="7">
        <v>50</v>
      </c>
      <c r="R467" s="7">
        <f t="shared" si="90"/>
        <v>7.4</v>
      </c>
      <c r="S467" s="63">
        <f t="shared" si="91"/>
        <v>22.930881500200002</v>
      </c>
      <c r="T467" s="7">
        <f t="shared" si="92"/>
        <v>50.8842712402</v>
      </c>
      <c r="U467" s="7">
        <f t="shared" si="93"/>
        <v>20</v>
      </c>
      <c r="V467" s="18" t="str">
        <f t="shared" si="87"/>
        <v>T16N71.1-632</v>
      </c>
      <c r="W467" s="4"/>
      <c r="X467" s="8">
        <v>116</v>
      </c>
      <c r="Y467" s="9" t="s">
        <v>271</v>
      </c>
      <c r="Z467" s="9" t="s">
        <v>272</v>
      </c>
      <c r="AA467" s="10">
        <v>0.70950720099999998</v>
      </c>
      <c r="AB467" s="10">
        <v>64.605000000000004</v>
      </c>
      <c r="AC467" s="10">
        <v>3.7</v>
      </c>
      <c r="AD467" s="10">
        <v>50</v>
      </c>
      <c r="AE467" s="10">
        <v>7.4</v>
      </c>
      <c r="AF467" s="10">
        <v>22.9</v>
      </c>
      <c r="AG467" s="10">
        <v>50.884271239999997</v>
      </c>
      <c r="AH467" s="10">
        <v>20</v>
      </c>
      <c r="AI467" s="10">
        <v>3</v>
      </c>
      <c r="AJ467" s="10">
        <v>1</v>
      </c>
      <c r="AK467" s="10">
        <v>21</v>
      </c>
      <c r="AL467" s="10">
        <v>15</v>
      </c>
      <c r="AM467" s="11" t="s">
        <v>377</v>
      </c>
      <c r="AN467" s="21">
        <f t="shared" si="84"/>
        <v>21</v>
      </c>
      <c r="AO467" s="21">
        <f t="shared" si="94"/>
        <v>15</v>
      </c>
      <c r="AQ467" s="14">
        <v>440</v>
      </c>
    </row>
    <row r="468" spans="1:43" ht="12" customHeight="1" x14ac:dyDescent="0.25">
      <c r="A468" s="14" t="s">
        <v>154</v>
      </c>
      <c r="B468" s="14">
        <v>632</v>
      </c>
      <c r="C468" s="14" t="s">
        <v>199</v>
      </c>
      <c r="D468" s="14" t="s">
        <v>53</v>
      </c>
      <c r="E468" s="14" t="s">
        <v>52</v>
      </c>
      <c r="F468" s="58">
        <v>103.569290761</v>
      </c>
      <c r="G468" s="13">
        <v>9.2551075126299995</v>
      </c>
      <c r="H468" s="13">
        <v>28.533845901500001</v>
      </c>
      <c r="I468" s="58">
        <v>28.284271240199999</v>
      </c>
      <c r="J468" s="2"/>
      <c r="K468" s="7" t="s">
        <v>199</v>
      </c>
      <c r="L468" s="7" t="str">
        <f t="shared" si="85"/>
        <v>N</v>
      </c>
      <c r="M468" s="7" t="s">
        <v>216</v>
      </c>
      <c r="N468" s="7">
        <f t="shared" si="88"/>
        <v>9.2551075126299995</v>
      </c>
      <c r="O468" s="15">
        <f t="shared" si="89"/>
        <v>103.569290761</v>
      </c>
      <c r="P468" s="7">
        <f t="shared" si="86"/>
        <v>3.7</v>
      </c>
      <c r="Q468" s="7">
        <v>50</v>
      </c>
      <c r="R468" s="7">
        <f t="shared" si="90"/>
        <v>7.4</v>
      </c>
      <c r="S468" s="63">
        <f t="shared" si="91"/>
        <v>28.533845901500001</v>
      </c>
      <c r="T468" s="7">
        <f t="shared" si="92"/>
        <v>20.8842712402</v>
      </c>
      <c r="U468" s="7">
        <f t="shared" si="93"/>
        <v>20</v>
      </c>
      <c r="V468" s="18" t="str">
        <f t="shared" si="87"/>
        <v>T16N71.1-632</v>
      </c>
      <c r="W468" s="4"/>
      <c r="X468" s="8">
        <v>117</v>
      </c>
      <c r="Y468" s="9" t="s">
        <v>271</v>
      </c>
      <c r="Z468" s="9" t="s">
        <v>272</v>
      </c>
      <c r="AA468" s="10">
        <v>9.2551075130000005</v>
      </c>
      <c r="AB468" s="10">
        <v>103.569</v>
      </c>
      <c r="AC468" s="10">
        <v>3.7</v>
      </c>
      <c r="AD468" s="10">
        <v>50</v>
      </c>
      <c r="AE468" s="10">
        <v>7.4</v>
      </c>
      <c r="AF468" s="10">
        <v>28.5</v>
      </c>
      <c r="AG468" s="10">
        <v>20.88427124</v>
      </c>
      <c r="AH468" s="10">
        <v>20</v>
      </c>
      <c r="AI468" s="10">
        <v>11</v>
      </c>
      <c r="AJ468" s="10">
        <v>16</v>
      </c>
      <c r="AK468" s="12">
        <v>1096</v>
      </c>
      <c r="AL468" s="10">
        <v>410</v>
      </c>
      <c r="AM468" s="11" t="s">
        <v>377</v>
      </c>
      <c r="AN468" s="21">
        <f t="shared" si="84"/>
        <v>1096</v>
      </c>
      <c r="AO468" s="21">
        <f t="shared" si="94"/>
        <v>410</v>
      </c>
      <c r="AQ468" s="14">
        <v>438</v>
      </c>
    </row>
    <row r="469" spans="1:43" ht="12" customHeight="1" x14ac:dyDescent="0.25">
      <c r="A469" s="14" t="s">
        <v>155</v>
      </c>
      <c r="B469" s="14">
        <v>633</v>
      </c>
      <c r="C469" s="14" t="s">
        <v>199</v>
      </c>
      <c r="D469" s="14" t="s">
        <v>53</v>
      </c>
      <c r="E469" s="14" t="s">
        <v>52</v>
      </c>
      <c r="F469" s="58">
        <v>141.99233524799999</v>
      </c>
      <c r="G469" s="13">
        <v>19.858817027400001</v>
      </c>
      <c r="H469" s="13">
        <v>20.429462432899999</v>
      </c>
      <c r="I469" s="58">
        <v>68.284271240199999</v>
      </c>
      <c r="J469" s="2"/>
      <c r="K469" s="7" t="s">
        <v>199</v>
      </c>
      <c r="L469" s="7" t="str">
        <f t="shared" si="85"/>
        <v>N</v>
      </c>
      <c r="M469" s="7" t="s">
        <v>216</v>
      </c>
      <c r="N469" s="7">
        <f t="shared" si="88"/>
        <v>19.858817027400001</v>
      </c>
      <c r="O469" s="15">
        <f t="shared" si="89"/>
        <v>140</v>
      </c>
      <c r="P469" s="7">
        <f t="shared" si="86"/>
        <v>3.7</v>
      </c>
      <c r="Q469" s="7">
        <v>50</v>
      </c>
      <c r="R469" s="7">
        <f t="shared" si="90"/>
        <v>7.4</v>
      </c>
      <c r="S469" s="63">
        <f t="shared" si="91"/>
        <v>20.429462432899999</v>
      </c>
      <c r="T469" s="7">
        <f t="shared" si="92"/>
        <v>60.8842712402</v>
      </c>
      <c r="U469" s="7">
        <f t="shared" si="93"/>
        <v>20</v>
      </c>
      <c r="V469" s="18" t="str">
        <f t="shared" si="87"/>
        <v>T16N71.2-633</v>
      </c>
      <c r="W469" s="4"/>
      <c r="X469" s="8">
        <v>118</v>
      </c>
      <c r="Y469" s="9" t="s">
        <v>271</v>
      </c>
      <c r="Z469" s="9" t="s">
        <v>272</v>
      </c>
      <c r="AA469" s="10">
        <v>19.858817030000001</v>
      </c>
      <c r="AB469" s="10">
        <v>140</v>
      </c>
      <c r="AC469" s="10">
        <v>3.7</v>
      </c>
      <c r="AD469" s="10">
        <v>50</v>
      </c>
      <c r="AE469" s="10">
        <v>7.4</v>
      </c>
      <c r="AF469" s="10">
        <v>20.399999999999999</v>
      </c>
      <c r="AG469" s="10">
        <v>60.884271239999997</v>
      </c>
      <c r="AH469" s="10">
        <v>20</v>
      </c>
      <c r="AI469" s="10">
        <v>4</v>
      </c>
      <c r="AJ469" s="10">
        <v>5</v>
      </c>
      <c r="AK469" s="12">
        <v>5024</v>
      </c>
      <c r="AL469" s="10">
        <v>174</v>
      </c>
      <c r="AM469" s="11" t="s">
        <v>378</v>
      </c>
      <c r="AN469" s="21">
        <f t="shared" si="84"/>
        <v>5095.4963734710846</v>
      </c>
      <c r="AO469" s="21">
        <f t="shared" si="94"/>
        <v>176.47618809394282</v>
      </c>
      <c r="AQ469" s="14">
        <v>988</v>
      </c>
    </row>
    <row r="470" spans="1:43" ht="12" customHeight="1" x14ac:dyDescent="0.25">
      <c r="A470" s="14" t="s">
        <v>134</v>
      </c>
      <c r="B470" s="14">
        <v>696</v>
      </c>
      <c r="C470" s="14" t="s">
        <v>199</v>
      </c>
      <c r="D470" s="14" t="s">
        <v>53</v>
      </c>
      <c r="E470" s="14" t="s">
        <v>52</v>
      </c>
      <c r="F470" s="58">
        <v>543.27201616100001</v>
      </c>
      <c r="G470" s="13">
        <v>15.2753261352</v>
      </c>
      <c r="H470" s="13">
        <v>17.676185607899999</v>
      </c>
      <c r="I470" s="58">
        <v>141.42135620100001</v>
      </c>
      <c r="J470" s="2"/>
      <c r="K470" s="7" t="s">
        <v>199</v>
      </c>
      <c r="L470" s="7" t="str">
        <f t="shared" si="85"/>
        <v>N</v>
      </c>
      <c r="M470" s="7" t="s">
        <v>216</v>
      </c>
      <c r="N470" s="7">
        <f t="shared" si="88"/>
        <v>15.2753261352</v>
      </c>
      <c r="O470" s="15">
        <f t="shared" si="89"/>
        <v>140</v>
      </c>
      <c r="P470" s="7">
        <f t="shared" si="86"/>
        <v>3.7</v>
      </c>
      <c r="Q470" s="7">
        <v>50</v>
      </c>
      <c r="R470" s="7">
        <f t="shared" si="90"/>
        <v>7.4</v>
      </c>
      <c r="S470" s="63">
        <f t="shared" si="91"/>
        <v>17.676185607899999</v>
      </c>
      <c r="T470" s="7">
        <f t="shared" si="92"/>
        <v>134.021356201</v>
      </c>
      <c r="U470" s="7">
        <f t="shared" si="93"/>
        <v>20</v>
      </c>
      <c r="V470" s="18" t="str">
        <f t="shared" si="87"/>
        <v>T16N73.1-696</v>
      </c>
      <c r="W470" s="4"/>
      <c r="X470" s="8">
        <v>119</v>
      </c>
      <c r="Y470" s="9" t="s">
        <v>271</v>
      </c>
      <c r="Z470" s="9" t="s">
        <v>272</v>
      </c>
      <c r="AA470" s="10">
        <v>15.275326140000001</v>
      </c>
      <c r="AB470" s="10">
        <v>140</v>
      </c>
      <c r="AC470" s="10">
        <v>3.7</v>
      </c>
      <c r="AD470" s="10">
        <v>50</v>
      </c>
      <c r="AE470" s="10">
        <v>7.4</v>
      </c>
      <c r="AF470" s="10">
        <v>17.7</v>
      </c>
      <c r="AG470" s="10">
        <v>134.02135620000001</v>
      </c>
      <c r="AH470" s="10">
        <v>20</v>
      </c>
      <c r="AI470" s="10">
        <v>1</v>
      </c>
      <c r="AJ470" s="10">
        <v>0</v>
      </c>
      <c r="AK470" s="12">
        <v>3829</v>
      </c>
      <c r="AL470" s="10">
        <v>28</v>
      </c>
      <c r="AM470" s="11" t="s">
        <v>379</v>
      </c>
      <c r="AN470" s="21">
        <f t="shared" si="84"/>
        <v>14858.489642003351</v>
      </c>
      <c r="AO470" s="21">
        <f t="shared" si="94"/>
        <v>108.6544032322</v>
      </c>
      <c r="AQ470" s="14">
        <v>984</v>
      </c>
    </row>
    <row r="471" spans="1:43" ht="12" customHeight="1" x14ac:dyDescent="0.25">
      <c r="A471" s="14" t="s">
        <v>134</v>
      </c>
      <c r="B471" s="14">
        <v>696</v>
      </c>
      <c r="C471" s="14" t="s">
        <v>199</v>
      </c>
      <c r="D471" s="14" t="s">
        <v>53</v>
      </c>
      <c r="E471" s="14" t="s">
        <v>52</v>
      </c>
      <c r="F471" s="58">
        <v>475.915826525</v>
      </c>
      <c r="G471" s="13">
        <v>10.5807799684</v>
      </c>
      <c r="H471" s="13">
        <v>2.2862985134099998</v>
      </c>
      <c r="I471" s="58">
        <v>78.284271240199999</v>
      </c>
      <c r="J471" s="2"/>
      <c r="K471" s="7" t="s">
        <v>199</v>
      </c>
      <c r="L471" s="7" t="str">
        <f t="shared" si="85"/>
        <v>N</v>
      </c>
      <c r="M471" s="7" t="s">
        <v>216</v>
      </c>
      <c r="N471" s="7">
        <f t="shared" si="88"/>
        <v>10.5807799684</v>
      </c>
      <c r="O471" s="15">
        <f t="shared" si="89"/>
        <v>140</v>
      </c>
      <c r="P471" s="7">
        <f t="shared" si="86"/>
        <v>3.7</v>
      </c>
      <c r="Q471" s="7">
        <v>50</v>
      </c>
      <c r="R471" s="7">
        <f t="shared" si="90"/>
        <v>7.4</v>
      </c>
      <c r="S471" s="63">
        <f t="shared" si="91"/>
        <v>2.2862985134099998</v>
      </c>
      <c r="T471" s="7">
        <f t="shared" si="92"/>
        <v>70.884271240199993</v>
      </c>
      <c r="U471" s="7">
        <f t="shared" si="93"/>
        <v>20</v>
      </c>
      <c r="V471" s="18" t="str">
        <f t="shared" si="87"/>
        <v>T16N73.1-696</v>
      </c>
      <c r="W471" s="4"/>
      <c r="X471" s="8">
        <v>120</v>
      </c>
      <c r="Y471" s="9" t="s">
        <v>271</v>
      </c>
      <c r="Z471" s="9" t="s">
        <v>272</v>
      </c>
      <c r="AA471" s="10">
        <v>10.58077997</v>
      </c>
      <c r="AB471" s="10">
        <v>140</v>
      </c>
      <c r="AC471" s="10">
        <v>3.7</v>
      </c>
      <c r="AD471" s="10">
        <v>50</v>
      </c>
      <c r="AE471" s="10">
        <v>7.4</v>
      </c>
      <c r="AF471" s="10">
        <v>2.2999999999999998</v>
      </c>
      <c r="AG471" s="10">
        <v>70.884271240000004</v>
      </c>
      <c r="AH471" s="10">
        <v>20</v>
      </c>
      <c r="AI471" s="10">
        <v>1</v>
      </c>
      <c r="AJ471" s="10">
        <v>3</v>
      </c>
      <c r="AK471" s="12">
        <v>2589</v>
      </c>
      <c r="AL471" s="10">
        <v>5</v>
      </c>
      <c r="AM471" s="11" t="s">
        <v>379</v>
      </c>
      <c r="AN471" s="21">
        <f t="shared" si="84"/>
        <v>8801.0433919516072</v>
      </c>
      <c r="AO471" s="21">
        <f t="shared" si="94"/>
        <v>16.996993804464285</v>
      </c>
      <c r="AQ471" s="14">
        <v>982</v>
      </c>
    </row>
    <row r="472" spans="1:43" ht="12" customHeight="1" x14ac:dyDescent="0.25">
      <c r="A472" s="14" t="s">
        <v>175</v>
      </c>
      <c r="B472" s="14">
        <v>734</v>
      </c>
      <c r="C472" s="14" t="s">
        <v>199</v>
      </c>
      <c r="D472" s="14" t="s">
        <v>53</v>
      </c>
      <c r="E472" s="14" t="s">
        <v>52</v>
      </c>
      <c r="F472" s="58">
        <v>114.48593796599999</v>
      </c>
      <c r="G472" s="13">
        <v>11.3711543596</v>
      </c>
      <c r="H472" s="13">
        <v>31.663576126100001</v>
      </c>
      <c r="I472" s="58">
        <v>74.142135620100007</v>
      </c>
      <c r="J472" s="2"/>
      <c r="K472" s="7" t="s">
        <v>199</v>
      </c>
      <c r="L472" s="7" t="str">
        <f t="shared" si="85"/>
        <v>N</v>
      </c>
      <c r="M472" s="7" t="s">
        <v>216</v>
      </c>
      <c r="N472" s="7">
        <f t="shared" si="88"/>
        <v>11.3711543596</v>
      </c>
      <c r="O472" s="15">
        <f t="shared" si="89"/>
        <v>114.48593796599999</v>
      </c>
      <c r="P472" s="7">
        <f t="shared" si="86"/>
        <v>3.7</v>
      </c>
      <c r="Q472" s="7">
        <v>50</v>
      </c>
      <c r="R472" s="7">
        <f t="shared" si="90"/>
        <v>7.4</v>
      </c>
      <c r="S472" s="63">
        <f t="shared" si="91"/>
        <v>31.663576126100001</v>
      </c>
      <c r="T472" s="7">
        <f t="shared" si="92"/>
        <v>66.742135620100001</v>
      </c>
      <c r="U472" s="7">
        <f t="shared" si="93"/>
        <v>20</v>
      </c>
      <c r="V472" s="18" t="str">
        <f t="shared" si="87"/>
        <v>T16N73.11-734</v>
      </c>
      <c r="W472" s="4"/>
      <c r="X472" s="8">
        <v>121</v>
      </c>
      <c r="Y472" s="9" t="s">
        <v>271</v>
      </c>
      <c r="Z472" s="9" t="s">
        <v>272</v>
      </c>
      <c r="AA472" s="10">
        <v>11.37115436</v>
      </c>
      <c r="AB472" s="10">
        <v>114.486</v>
      </c>
      <c r="AC472" s="10">
        <v>3.7</v>
      </c>
      <c r="AD472" s="10">
        <v>50</v>
      </c>
      <c r="AE472" s="10">
        <v>7.4</v>
      </c>
      <c r="AF472" s="10">
        <v>31.7</v>
      </c>
      <c r="AG472" s="10">
        <v>66.742135619999999</v>
      </c>
      <c r="AH472" s="10">
        <v>20</v>
      </c>
      <c r="AI472" s="10">
        <v>5</v>
      </c>
      <c r="AJ472" s="10">
        <v>3</v>
      </c>
      <c r="AK472" s="12">
        <v>1762</v>
      </c>
      <c r="AL472" s="10">
        <v>207</v>
      </c>
      <c r="AM472" s="11" t="s">
        <v>380</v>
      </c>
      <c r="AN472" s="21">
        <f t="shared" si="84"/>
        <v>1762</v>
      </c>
      <c r="AO472" s="21">
        <f t="shared" si="94"/>
        <v>207</v>
      </c>
      <c r="AQ472" s="14">
        <v>448</v>
      </c>
    </row>
    <row r="473" spans="1:43" ht="12" customHeight="1" x14ac:dyDescent="0.25">
      <c r="A473" s="14" t="s">
        <v>175</v>
      </c>
      <c r="B473" s="14">
        <v>734</v>
      </c>
      <c r="C473" s="14" t="s">
        <v>199</v>
      </c>
      <c r="D473" s="14" t="s">
        <v>53</v>
      </c>
      <c r="E473" s="14" t="s">
        <v>52</v>
      </c>
      <c r="F473" s="58">
        <v>62.872500473199999</v>
      </c>
      <c r="G473" s="13">
        <v>1.50936355778</v>
      </c>
      <c r="H473" s="13">
        <v>42.145847320599998</v>
      </c>
      <c r="I473" s="58">
        <v>50</v>
      </c>
      <c r="J473" s="2"/>
      <c r="K473" s="7" t="s">
        <v>199</v>
      </c>
      <c r="L473" s="7" t="str">
        <f t="shared" si="85"/>
        <v>N</v>
      </c>
      <c r="M473" s="7" t="s">
        <v>216</v>
      </c>
      <c r="N473" s="7">
        <f t="shared" si="88"/>
        <v>1.50936355778</v>
      </c>
      <c r="O473" s="15">
        <f t="shared" si="89"/>
        <v>62.872500473199999</v>
      </c>
      <c r="P473" s="7">
        <f t="shared" si="86"/>
        <v>3.7</v>
      </c>
      <c r="Q473" s="7">
        <v>50</v>
      </c>
      <c r="R473" s="7">
        <f t="shared" si="90"/>
        <v>7.4</v>
      </c>
      <c r="S473" s="63">
        <f t="shared" si="91"/>
        <v>42.145847320599998</v>
      </c>
      <c r="T473" s="7">
        <f t="shared" si="92"/>
        <v>42.6</v>
      </c>
      <c r="U473" s="7">
        <f t="shared" si="93"/>
        <v>20</v>
      </c>
      <c r="V473" s="18" t="str">
        <f t="shared" si="87"/>
        <v>T16N73.11-734</v>
      </c>
      <c r="W473" s="4"/>
      <c r="X473" s="8">
        <v>122</v>
      </c>
      <c r="Y473" s="9" t="s">
        <v>271</v>
      </c>
      <c r="Z473" s="9" t="s">
        <v>272</v>
      </c>
      <c r="AA473" s="10">
        <v>1.509363558</v>
      </c>
      <c r="AB473" s="10">
        <v>62.872999999999998</v>
      </c>
      <c r="AC473" s="10">
        <v>3.7</v>
      </c>
      <c r="AD473" s="10">
        <v>50</v>
      </c>
      <c r="AE473" s="10">
        <v>7.4</v>
      </c>
      <c r="AF473" s="10">
        <v>42.1</v>
      </c>
      <c r="AG473" s="10">
        <v>42.6</v>
      </c>
      <c r="AH473" s="10">
        <v>20</v>
      </c>
      <c r="AI473" s="10">
        <v>6</v>
      </c>
      <c r="AJ473" s="10">
        <v>2</v>
      </c>
      <c r="AK473" s="10">
        <v>36</v>
      </c>
      <c r="AL473" s="10">
        <v>48</v>
      </c>
      <c r="AM473" s="11" t="s">
        <v>380</v>
      </c>
      <c r="AN473" s="21">
        <f t="shared" si="84"/>
        <v>36</v>
      </c>
      <c r="AO473" s="21">
        <f t="shared" si="94"/>
        <v>48</v>
      </c>
      <c r="AQ473" s="14">
        <v>442</v>
      </c>
    </row>
    <row r="474" spans="1:43" ht="12" customHeight="1" x14ac:dyDescent="0.25">
      <c r="A474" s="14" t="s">
        <v>159</v>
      </c>
      <c r="B474" s="14">
        <v>638</v>
      </c>
      <c r="C474" s="14" t="s">
        <v>199</v>
      </c>
      <c r="D474" s="14" t="s">
        <v>53</v>
      </c>
      <c r="E474" s="14" t="s">
        <v>52</v>
      </c>
      <c r="F474" s="58">
        <v>70.829998797499996</v>
      </c>
      <c r="G474" s="13">
        <v>12.2214140671</v>
      </c>
      <c r="H474" s="13">
        <v>26.613994598400001</v>
      </c>
      <c r="I474" s="58">
        <v>56.5685424805</v>
      </c>
      <c r="J474" s="2"/>
      <c r="K474" s="7" t="s">
        <v>199</v>
      </c>
      <c r="L474" s="7" t="str">
        <f t="shared" si="85"/>
        <v>N</v>
      </c>
      <c r="M474" s="7" t="s">
        <v>216</v>
      </c>
      <c r="N474" s="7">
        <f t="shared" si="88"/>
        <v>12.2214140671</v>
      </c>
      <c r="O474" s="15">
        <f t="shared" si="89"/>
        <v>70.829998797499996</v>
      </c>
      <c r="P474" s="7">
        <f t="shared" si="86"/>
        <v>3.7</v>
      </c>
      <c r="Q474" s="7">
        <v>50</v>
      </c>
      <c r="R474" s="7">
        <f t="shared" si="90"/>
        <v>7.4</v>
      </c>
      <c r="S474" s="63">
        <f t="shared" si="91"/>
        <v>26.613994598400001</v>
      </c>
      <c r="T474" s="7">
        <f t="shared" si="92"/>
        <v>49.168542480500001</v>
      </c>
      <c r="U474" s="7">
        <f t="shared" si="93"/>
        <v>20</v>
      </c>
      <c r="V474" s="18" t="str">
        <f t="shared" si="87"/>
        <v>T16N73I.1-638</v>
      </c>
      <c r="W474" s="4"/>
      <c r="X474" s="8">
        <v>123</v>
      </c>
      <c r="Y474" s="9" t="s">
        <v>271</v>
      </c>
      <c r="Z474" s="9" t="s">
        <v>272</v>
      </c>
      <c r="AA474" s="10">
        <v>12.22141407</v>
      </c>
      <c r="AB474" s="10">
        <v>70.83</v>
      </c>
      <c r="AC474" s="10">
        <v>3.7</v>
      </c>
      <c r="AD474" s="10">
        <v>50</v>
      </c>
      <c r="AE474" s="10">
        <v>7.4</v>
      </c>
      <c r="AF474" s="10">
        <v>26.6</v>
      </c>
      <c r="AG474" s="10">
        <v>49.168542479999999</v>
      </c>
      <c r="AH474" s="10">
        <v>20</v>
      </c>
      <c r="AI474" s="10">
        <v>4</v>
      </c>
      <c r="AJ474" s="10">
        <v>2</v>
      </c>
      <c r="AK474" s="10">
        <v>801</v>
      </c>
      <c r="AL474" s="10">
        <v>73</v>
      </c>
      <c r="AM474" s="11" t="s">
        <v>381</v>
      </c>
      <c r="AN474" s="21">
        <f t="shared" si="84"/>
        <v>801</v>
      </c>
      <c r="AO474" s="21">
        <f t="shared" si="94"/>
        <v>73</v>
      </c>
      <c r="AQ474" s="14">
        <v>636</v>
      </c>
    </row>
    <row r="475" spans="1:43" ht="12" customHeight="1" x14ac:dyDescent="0.25">
      <c r="A475" s="14" t="s">
        <v>159</v>
      </c>
      <c r="B475" s="14">
        <v>638</v>
      </c>
      <c r="C475" s="14" t="s">
        <v>199</v>
      </c>
      <c r="D475" s="14" t="s">
        <v>53</v>
      </c>
      <c r="E475" s="14" t="s">
        <v>52</v>
      </c>
      <c r="F475" s="58">
        <v>98.894131873099994</v>
      </c>
      <c r="G475" s="13">
        <v>10.6460516013</v>
      </c>
      <c r="H475" s="13">
        <v>10.498084068300001</v>
      </c>
      <c r="I475" s="58">
        <v>24.142135620099999</v>
      </c>
      <c r="J475" s="2"/>
      <c r="K475" s="7" t="s">
        <v>199</v>
      </c>
      <c r="L475" s="7" t="str">
        <f t="shared" si="85"/>
        <v>N</v>
      </c>
      <c r="M475" s="7" t="s">
        <v>216</v>
      </c>
      <c r="N475" s="7">
        <f t="shared" si="88"/>
        <v>10.6460516013</v>
      </c>
      <c r="O475" s="15">
        <f t="shared" si="89"/>
        <v>98.894131873099994</v>
      </c>
      <c r="P475" s="7">
        <f t="shared" si="86"/>
        <v>3.7</v>
      </c>
      <c r="Q475" s="7">
        <v>50</v>
      </c>
      <c r="R475" s="7">
        <f t="shared" si="90"/>
        <v>7.4</v>
      </c>
      <c r="S475" s="63">
        <f t="shared" si="91"/>
        <v>10.498084068300001</v>
      </c>
      <c r="T475" s="7">
        <f t="shared" si="92"/>
        <v>16.742135620100001</v>
      </c>
      <c r="U475" s="7">
        <f t="shared" si="93"/>
        <v>20</v>
      </c>
      <c r="V475" s="18" t="str">
        <f t="shared" si="87"/>
        <v>T16N73I.1-638</v>
      </c>
      <c r="W475" s="4"/>
      <c r="X475" s="8">
        <v>124</v>
      </c>
      <c r="Y475" s="9" t="s">
        <v>271</v>
      </c>
      <c r="Z475" s="9" t="s">
        <v>272</v>
      </c>
      <c r="AA475" s="10">
        <v>10.6460516</v>
      </c>
      <c r="AB475" s="10">
        <v>98.894000000000005</v>
      </c>
      <c r="AC475" s="10">
        <v>3.7</v>
      </c>
      <c r="AD475" s="10">
        <v>50</v>
      </c>
      <c r="AE475" s="10">
        <v>7.4</v>
      </c>
      <c r="AF475" s="10">
        <v>10.5</v>
      </c>
      <c r="AG475" s="10">
        <v>16.742135619999999</v>
      </c>
      <c r="AH475" s="10">
        <v>20</v>
      </c>
      <c r="AI475" s="10">
        <v>8</v>
      </c>
      <c r="AJ475" s="10">
        <v>17</v>
      </c>
      <c r="AK475" s="12">
        <v>1281</v>
      </c>
      <c r="AL475" s="10">
        <v>177</v>
      </c>
      <c r="AM475" s="11" t="s">
        <v>381</v>
      </c>
      <c r="AN475" s="21">
        <f t="shared" si="84"/>
        <v>1281</v>
      </c>
      <c r="AO475" s="21">
        <f t="shared" si="94"/>
        <v>177</v>
      </c>
      <c r="AQ475" s="14">
        <v>635</v>
      </c>
    </row>
    <row r="476" spans="1:43" ht="12" customHeight="1" x14ac:dyDescent="0.25">
      <c r="A476" s="14" t="s">
        <v>160</v>
      </c>
      <c r="B476" s="14">
        <v>639</v>
      </c>
      <c r="C476" s="14" t="s">
        <v>199</v>
      </c>
      <c r="D476" s="14" t="s">
        <v>53</v>
      </c>
      <c r="E476" s="14" t="s">
        <v>52</v>
      </c>
      <c r="F476" s="58">
        <v>4.5787749803300004</v>
      </c>
      <c r="G476" s="13">
        <v>10.1101006147</v>
      </c>
      <c r="H476" s="13">
        <v>23.9136295319</v>
      </c>
      <c r="I476" s="58">
        <v>341.421386719</v>
      </c>
      <c r="J476" s="2"/>
      <c r="K476" s="7" t="s">
        <v>199</v>
      </c>
      <c r="L476" s="7" t="str">
        <f t="shared" si="85"/>
        <v>N</v>
      </c>
      <c r="M476" s="7" t="s">
        <v>216</v>
      </c>
      <c r="N476" s="7">
        <f t="shared" si="88"/>
        <v>10.1101006147</v>
      </c>
      <c r="O476" s="15">
        <f t="shared" si="89"/>
        <v>4.5787749803300004</v>
      </c>
      <c r="P476" s="7">
        <f t="shared" si="86"/>
        <v>3.7</v>
      </c>
      <c r="Q476" s="7">
        <v>50</v>
      </c>
      <c r="R476" s="7">
        <f t="shared" si="90"/>
        <v>7.4</v>
      </c>
      <c r="S476" s="63">
        <f t="shared" si="91"/>
        <v>23.9136295319</v>
      </c>
      <c r="T476" s="7">
        <f t="shared" si="92"/>
        <v>300</v>
      </c>
      <c r="U476" s="7">
        <f t="shared" si="93"/>
        <v>20</v>
      </c>
      <c r="V476" s="18" t="str">
        <f t="shared" si="87"/>
        <v>T16N73I.2-639</v>
      </c>
      <c r="W476" s="4"/>
      <c r="X476" s="65">
        <v>125</v>
      </c>
      <c r="Y476" s="66" t="s">
        <v>271</v>
      </c>
      <c r="Z476" s="66" t="s">
        <v>272</v>
      </c>
      <c r="AA476" s="67">
        <v>10.11010061</v>
      </c>
      <c r="AB476" s="67">
        <v>4.5789999999999997</v>
      </c>
      <c r="AC476" s="67">
        <v>3.7</v>
      </c>
      <c r="AD476" s="67">
        <v>50</v>
      </c>
      <c r="AE476" s="67">
        <v>7.4</v>
      </c>
      <c r="AF476" s="67">
        <v>23.9</v>
      </c>
      <c r="AG476" s="67">
        <v>300</v>
      </c>
      <c r="AH476" s="67">
        <v>20</v>
      </c>
      <c r="AI476" s="67">
        <v>0</v>
      </c>
      <c r="AJ476" s="67">
        <v>0</v>
      </c>
      <c r="AK476" s="67">
        <v>4</v>
      </c>
      <c r="AL476" s="67">
        <v>0</v>
      </c>
      <c r="AM476" s="68" t="s">
        <v>382</v>
      </c>
      <c r="AN476" s="21">
        <f t="shared" si="84"/>
        <v>4</v>
      </c>
      <c r="AO476" s="21">
        <f t="shared" si="94"/>
        <v>0</v>
      </c>
      <c r="AQ476" s="14">
        <v>134</v>
      </c>
    </row>
    <row r="477" spans="1:43" s="73" customFormat="1" ht="12" customHeight="1" x14ac:dyDescent="0.25">
      <c r="A477" s="69"/>
      <c r="B477" s="69"/>
      <c r="C477" s="69"/>
      <c r="D477" s="69"/>
      <c r="E477" s="69"/>
      <c r="F477" s="70"/>
      <c r="G477" s="71"/>
      <c r="H477" s="72"/>
      <c r="I477" s="70"/>
      <c r="O477" s="74"/>
      <c r="S477" s="72"/>
      <c r="V477" s="69"/>
      <c r="X477" s="75"/>
      <c r="Y477" s="76"/>
      <c r="Z477" s="76"/>
      <c r="AA477" s="77"/>
      <c r="AB477" s="77"/>
      <c r="AC477" s="77"/>
      <c r="AD477" s="77"/>
      <c r="AE477" s="77"/>
      <c r="AF477" s="77"/>
      <c r="AG477" s="77"/>
      <c r="AH477" s="77"/>
      <c r="AI477" s="77"/>
      <c r="AJ477" s="77"/>
      <c r="AK477" s="77"/>
      <c r="AL477" s="77"/>
      <c r="AM477" s="75"/>
      <c r="AN477" s="61"/>
      <c r="AO477" s="61"/>
      <c r="AP477" s="78"/>
      <c r="AQ477" s="14"/>
    </row>
    <row r="478" spans="1:43" s="73" customFormat="1" ht="12" customHeight="1" x14ac:dyDescent="0.25">
      <c r="A478" s="69"/>
      <c r="B478" s="69"/>
      <c r="C478" s="69"/>
      <c r="D478" s="69"/>
      <c r="E478" s="69"/>
      <c r="F478" s="70"/>
      <c r="G478" s="71"/>
      <c r="H478" s="72"/>
      <c r="I478" s="70"/>
      <c r="O478" s="74"/>
      <c r="S478" s="72"/>
      <c r="V478" s="69"/>
      <c r="X478" s="75"/>
      <c r="Y478" s="76"/>
      <c r="Z478" s="76"/>
      <c r="AA478" s="77"/>
      <c r="AB478" s="77"/>
      <c r="AC478" s="77"/>
      <c r="AD478" s="77"/>
      <c r="AE478" s="77"/>
      <c r="AF478" s="77"/>
      <c r="AG478" s="77"/>
      <c r="AH478" s="77"/>
      <c r="AI478" s="77"/>
      <c r="AJ478" s="77"/>
      <c r="AK478" s="77"/>
      <c r="AL478" s="77"/>
      <c r="AM478" s="75"/>
      <c r="AN478" s="61"/>
      <c r="AO478" s="61"/>
      <c r="AP478" s="78"/>
      <c r="AQ478" s="69"/>
    </row>
    <row r="479" spans="1:43" s="73" customFormat="1" ht="12" customHeight="1" x14ac:dyDescent="0.25">
      <c r="A479" s="69"/>
      <c r="B479" s="69"/>
      <c r="C479" s="69"/>
      <c r="D479" s="69"/>
      <c r="E479" s="69"/>
      <c r="F479" s="70"/>
      <c r="G479" s="71"/>
      <c r="H479" s="72"/>
      <c r="I479" s="70"/>
      <c r="O479" s="74"/>
      <c r="S479" s="72"/>
      <c r="V479" s="69"/>
      <c r="X479" s="75"/>
      <c r="Y479" s="76"/>
      <c r="Z479" s="76"/>
      <c r="AA479" s="77"/>
      <c r="AB479" s="77"/>
      <c r="AC479" s="77"/>
      <c r="AD479" s="77"/>
      <c r="AE479" s="77"/>
      <c r="AF479" s="77"/>
      <c r="AG479" s="77"/>
      <c r="AH479" s="77"/>
      <c r="AI479" s="77"/>
      <c r="AJ479" s="77"/>
      <c r="AK479" s="77"/>
      <c r="AL479" s="77"/>
      <c r="AM479" s="75"/>
      <c r="AN479" s="61"/>
      <c r="AO479" s="61"/>
      <c r="AP479" s="78"/>
      <c r="AQ479" s="69"/>
    </row>
    <row r="480" spans="1:43" s="73" customFormat="1" ht="12" customHeight="1" x14ac:dyDescent="0.25">
      <c r="A480" s="69"/>
      <c r="B480" s="69"/>
      <c r="C480" s="69"/>
      <c r="D480" s="69"/>
      <c r="E480" s="69"/>
      <c r="F480" s="70"/>
      <c r="G480" s="71"/>
      <c r="H480" s="72"/>
      <c r="I480" s="70"/>
      <c r="O480" s="74"/>
      <c r="S480" s="72"/>
      <c r="V480" s="69"/>
      <c r="X480" s="75"/>
      <c r="Y480" s="76"/>
      <c r="Z480" s="76"/>
      <c r="AA480" s="77"/>
      <c r="AB480" s="77"/>
      <c r="AC480" s="77"/>
      <c r="AD480" s="77"/>
      <c r="AE480" s="77"/>
      <c r="AF480" s="77"/>
      <c r="AG480" s="77"/>
      <c r="AH480" s="77"/>
      <c r="AI480" s="77"/>
      <c r="AJ480" s="77"/>
      <c r="AK480" s="77"/>
      <c r="AL480" s="77"/>
      <c r="AM480" s="75"/>
      <c r="AN480" s="61"/>
      <c r="AO480" s="61"/>
      <c r="AP480" s="78"/>
      <c r="AQ480" s="69"/>
    </row>
    <row r="481" spans="1:43" s="73" customFormat="1" ht="12" customHeight="1" x14ac:dyDescent="0.25">
      <c r="A481" s="69"/>
      <c r="B481" s="69"/>
      <c r="C481" s="69"/>
      <c r="D481" s="69"/>
      <c r="E481" s="69"/>
      <c r="F481" s="70"/>
      <c r="G481" s="71"/>
      <c r="H481" s="72"/>
      <c r="I481" s="70"/>
      <c r="O481" s="74"/>
      <c r="S481" s="72"/>
      <c r="V481" s="69"/>
      <c r="X481" s="75"/>
      <c r="Y481" s="76"/>
      <c r="Z481" s="76"/>
      <c r="AA481" s="77"/>
      <c r="AB481" s="77"/>
      <c r="AC481" s="77"/>
      <c r="AD481" s="77"/>
      <c r="AE481" s="77"/>
      <c r="AF481" s="77"/>
      <c r="AG481" s="77"/>
      <c r="AH481" s="77"/>
      <c r="AI481" s="77"/>
      <c r="AJ481" s="77"/>
      <c r="AK481" s="77"/>
      <c r="AL481" s="77"/>
      <c r="AM481" s="75"/>
      <c r="AN481" s="61"/>
      <c r="AO481" s="61"/>
      <c r="AP481" s="78"/>
      <c r="AQ481" s="69"/>
    </row>
    <row r="482" spans="1:43" s="73" customFormat="1" ht="12" customHeight="1" x14ac:dyDescent="0.25">
      <c r="A482" s="69"/>
      <c r="B482" s="69"/>
      <c r="C482" s="69"/>
      <c r="D482" s="69"/>
      <c r="E482" s="69"/>
      <c r="F482" s="70"/>
      <c r="G482" s="71"/>
      <c r="H482" s="72"/>
      <c r="I482" s="70"/>
      <c r="O482" s="74"/>
      <c r="S482" s="72"/>
      <c r="V482" s="69"/>
      <c r="X482" s="75"/>
      <c r="Y482" s="76"/>
      <c r="Z482" s="76"/>
      <c r="AA482" s="77"/>
      <c r="AB482" s="77"/>
      <c r="AC482" s="77"/>
      <c r="AD482" s="77"/>
      <c r="AE482" s="77"/>
      <c r="AF482" s="77"/>
      <c r="AG482" s="77"/>
      <c r="AH482" s="77"/>
      <c r="AI482" s="77"/>
      <c r="AJ482" s="77"/>
      <c r="AK482" s="77"/>
      <c r="AL482" s="77"/>
      <c r="AM482" s="75"/>
      <c r="AN482" s="61"/>
      <c r="AO482" s="61"/>
      <c r="AP482" s="78"/>
      <c r="AQ482" s="69"/>
    </row>
    <row r="483" spans="1:43" s="73" customFormat="1" ht="12" customHeight="1" x14ac:dyDescent="0.25">
      <c r="A483" s="69"/>
      <c r="B483" s="69"/>
      <c r="C483" s="69"/>
      <c r="D483" s="69"/>
      <c r="E483" s="69"/>
      <c r="F483" s="70"/>
      <c r="G483" s="71"/>
      <c r="H483" s="72"/>
      <c r="I483" s="70"/>
      <c r="O483" s="74"/>
      <c r="S483" s="72"/>
      <c r="V483" s="69"/>
      <c r="X483" s="75"/>
      <c r="Y483" s="76"/>
      <c r="Z483" s="76"/>
      <c r="AA483" s="77"/>
      <c r="AB483" s="77"/>
      <c r="AC483" s="77"/>
      <c r="AD483" s="77"/>
      <c r="AE483" s="77"/>
      <c r="AF483" s="77"/>
      <c r="AG483" s="77"/>
      <c r="AH483" s="77"/>
      <c r="AI483" s="77"/>
      <c r="AJ483" s="77"/>
      <c r="AK483" s="77"/>
      <c r="AL483" s="77"/>
      <c r="AM483" s="75"/>
      <c r="AN483" s="61"/>
      <c r="AO483" s="61"/>
      <c r="AP483" s="78"/>
      <c r="AQ483" s="69"/>
    </row>
    <row r="484" spans="1:43" s="73" customFormat="1" ht="12" customHeight="1" x14ac:dyDescent="0.25">
      <c r="A484" s="69"/>
      <c r="B484" s="69"/>
      <c r="C484" s="69"/>
      <c r="D484" s="69"/>
      <c r="E484" s="69"/>
      <c r="F484" s="70"/>
      <c r="G484" s="71"/>
      <c r="H484" s="72"/>
      <c r="I484" s="70"/>
      <c r="O484" s="74"/>
      <c r="S484" s="72"/>
      <c r="V484" s="69"/>
      <c r="X484" s="75"/>
      <c r="Y484" s="76"/>
      <c r="Z484" s="76"/>
      <c r="AA484" s="77"/>
      <c r="AB484" s="77"/>
      <c r="AC484" s="77"/>
      <c r="AD484" s="77"/>
      <c r="AE484" s="77"/>
      <c r="AF484" s="77"/>
      <c r="AG484" s="77"/>
      <c r="AH484" s="77"/>
      <c r="AI484" s="77"/>
      <c r="AJ484" s="77"/>
      <c r="AK484" s="77"/>
      <c r="AL484" s="77"/>
      <c r="AM484" s="75"/>
      <c r="AN484" s="61"/>
      <c r="AO484" s="61"/>
      <c r="AP484" s="78"/>
      <c r="AQ484" s="69"/>
    </row>
    <row r="485" spans="1:43" s="73" customFormat="1" ht="12" customHeight="1" x14ac:dyDescent="0.25">
      <c r="A485" s="69"/>
      <c r="B485" s="69"/>
      <c r="C485" s="69"/>
      <c r="D485" s="69"/>
      <c r="E485" s="69"/>
      <c r="F485" s="70"/>
      <c r="G485" s="71"/>
      <c r="H485" s="72"/>
      <c r="I485" s="70"/>
      <c r="O485" s="74"/>
      <c r="S485" s="72"/>
      <c r="V485" s="69"/>
      <c r="X485" s="75"/>
      <c r="Y485" s="76"/>
      <c r="Z485" s="76"/>
      <c r="AA485" s="77"/>
      <c r="AB485" s="77"/>
      <c r="AC485" s="77"/>
      <c r="AD485" s="77"/>
      <c r="AE485" s="77"/>
      <c r="AF485" s="77"/>
      <c r="AG485" s="77"/>
      <c r="AH485" s="77"/>
      <c r="AI485" s="77"/>
      <c r="AJ485" s="77"/>
      <c r="AK485" s="77"/>
      <c r="AL485" s="77"/>
      <c r="AM485" s="75"/>
      <c r="AN485" s="61"/>
      <c r="AO485" s="61"/>
      <c r="AP485" s="78"/>
      <c r="AQ485" s="69"/>
    </row>
    <row r="486" spans="1:43" s="73" customFormat="1" ht="12" customHeight="1" x14ac:dyDescent="0.25">
      <c r="A486" s="69"/>
      <c r="B486" s="69"/>
      <c r="C486" s="69"/>
      <c r="D486" s="69"/>
      <c r="E486" s="69"/>
      <c r="F486" s="70"/>
      <c r="G486" s="71"/>
      <c r="H486" s="72"/>
      <c r="I486" s="70"/>
      <c r="O486" s="74"/>
      <c r="S486" s="72"/>
      <c r="V486" s="69"/>
      <c r="X486" s="75"/>
      <c r="Y486" s="76"/>
      <c r="Z486" s="76"/>
      <c r="AA486" s="77"/>
      <c r="AB486" s="77"/>
      <c r="AC486" s="77"/>
      <c r="AD486" s="77"/>
      <c r="AE486" s="77"/>
      <c r="AF486" s="77"/>
      <c r="AG486" s="77"/>
      <c r="AH486" s="77"/>
      <c r="AI486" s="77"/>
      <c r="AJ486" s="77"/>
      <c r="AK486" s="77"/>
      <c r="AL486" s="77"/>
      <c r="AM486" s="75"/>
      <c r="AN486" s="61"/>
      <c r="AO486" s="61"/>
      <c r="AP486" s="78"/>
      <c r="AQ486" s="69"/>
    </row>
    <row r="487" spans="1:43" s="73" customFormat="1" ht="12" customHeight="1" x14ac:dyDescent="0.25">
      <c r="A487" s="69"/>
      <c r="B487" s="69"/>
      <c r="C487" s="69"/>
      <c r="D487" s="69"/>
      <c r="E487" s="69"/>
      <c r="F487" s="70"/>
      <c r="G487" s="71"/>
      <c r="H487" s="72"/>
      <c r="I487" s="70"/>
      <c r="O487" s="74"/>
      <c r="S487" s="72"/>
      <c r="V487" s="69"/>
      <c r="X487" s="75"/>
      <c r="Y487" s="76"/>
      <c r="Z487" s="76"/>
      <c r="AA487" s="77"/>
      <c r="AB487" s="77"/>
      <c r="AC487" s="77"/>
      <c r="AD487" s="77"/>
      <c r="AE487" s="77"/>
      <c r="AF487" s="77"/>
      <c r="AG487" s="77"/>
      <c r="AH487" s="77"/>
      <c r="AI487" s="77"/>
      <c r="AJ487" s="77"/>
      <c r="AK487" s="77"/>
      <c r="AL487" s="77"/>
      <c r="AM487" s="75"/>
      <c r="AN487" s="61"/>
      <c r="AO487" s="61"/>
      <c r="AP487" s="78"/>
      <c r="AQ487" s="69"/>
    </row>
    <row r="488" spans="1:43" s="73" customFormat="1" ht="12" customHeight="1" x14ac:dyDescent="0.25">
      <c r="A488" s="69"/>
      <c r="B488" s="69"/>
      <c r="C488" s="69"/>
      <c r="D488" s="69"/>
      <c r="E488" s="69"/>
      <c r="F488" s="70"/>
      <c r="G488" s="71"/>
      <c r="H488" s="72"/>
      <c r="I488" s="70"/>
      <c r="O488" s="74"/>
      <c r="S488" s="72"/>
      <c r="V488" s="69"/>
      <c r="X488" s="75"/>
      <c r="Y488" s="76"/>
      <c r="Z488" s="76"/>
      <c r="AA488" s="77"/>
      <c r="AB488" s="77"/>
      <c r="AC488" s="77"/>
      <c r="AD488" s="77"/>
      <c r="AE488" s="77"/>
      <c r="AF488" s="77"/>
      <c r="AG488" s="77"/>
      <c r="AH488" s="77"/>
      <c r="AI488" s="77"/>
      <c r="AJ488" s="77"/>
      <c r="AK488" s="77"/>
      <c r="AL488" s="77"/>
      <c r="AM488" s="75"/>
      <c r="AN488" s="61"/>
      <c r="AO488" s="61"/>
      <c r="AP488" s="78"/>
      <c r="AQ488" s="69"/>
    </row>
    <row r="489" spans="1:43" s="73" customFormat="1" ht="12" customHeight="1" x14ac:dyDescent="0.25">
      <c r="A489" s="69"/>
      <c r="B489" s="69"/>
      <c r="C489" s="69"/>
      <c r="D489" s="69"/>
      <c r="E489" s="69"/>
      <c r="F489" s="70"/>
      <c r="G489" s="71"/>
      <c r="H489" s="72"/>
      <c r="I489" s="70"/>
      <c r="O489" s="74"/>
      <c r="S489" s="72"/>
      <c r="V489" s="69"/>
      <c r="X489" s="75"/>
      <c r="Y489" s="76"/>
      <c r="Z489" s="76"/>
      <c r="AA489" s="77"/>
      <c r="AB489" s="77"/>
      <c r="AC489" s="77"/>
      <c r="AD489" s="77"/>
      <c r="AE489" s="77"/>
      <c r="AF489" s="77"/>
      <c r="AG489" s="77"/>
      <c r="AH489" s="77"/>
      <c r="AI489" s="77"/>
      <c r="AJ489" s="77"/>
      <c r="AK489" s="77"/>
      <c r="AL489" s="77"/>
      <c r="AM489" s="75"/>
      <c r="AN489" s="61"/>
      <c r="AO489" s="61"/>
      <c r="AP489" s="78"/>
      <c r="AQ489" s="69"/>
    </row>
    <row r="490" spans="1:43" s="73" customFormat="1" ht="12" customHeight="1" x14ac:dyDescent="0.25">
      <c r="A490" s="69"/>
      <c r="B490" s="69"/>
      <c r="C490" s="69"/>
      <c r="D490" s="69"/>
      <c r="E490" s="69"/>
      <c r="F490" s="70"/>
      <c r="G490" s="71"/>
      <c r="H490" s="72"/>
      <c r="I490" s="70"/>
      <c r="O490" s="74"/>
      <c r="S490" s="72"/>
      <c r="V490" s="69"/>
      <c r="X490" s="75"/>
      <c r="Y490" s="76"/>
      <c r="Z490" s="76"/>
      <c r="AA490" s="77"/>
      <c r="AB490" s="77"/>
      <c r="AC490" s="77"/>
      <c r="AD490" s="77"/>
      <c r="AE490" s="77"/>
      <c r="AF490" s="77"/>
      <c r="AG490" s="77"/>
      <c r="AH490" s="77"/>
      <c r="AI490" s="77"/>
      <c r="AJ490" s="77"/>
      <c r="AK490" s="77"/>
      <c r="AL490" s="77"/>
      <c r="AM490" s="75"/>
      <c r="AN490" s="61"/>
      <c r="AO490" s="61"/>
      <c r="AP490" s="78"/>
      <c r="AQ490" s="69"/>
    </row>
    <row r="491" spans="1:43" s="73" customFormat="1" ht="12" customHeight="1" x14ac:dyDescent="0.25">
      <c r="A491" s="69"/>
      <c r="B491" s="69"/>
      <c r="C491" s="69"/>
      <c r="D491" s="69"/>
      <c r="E491" s="69"/>
      <c r="F491" s="70"/>
      <c r="G491" s="71"/>
      <c r="H491" s="72"/>
      <c r="I491" s="70"/>
      <c r="O491" s="74"/>
      <c r="S491" s="72"/>
      <c r="V491" s="69"/>
      <c r="X491" s="75"/>
      <c r="Y491" s="76"/>
      <c r="Z491" s="76"/>
      <c r="AA491" s="77"/>
      <c r="AB491" s="77"/>
      <c r="AC491" s="77"/>
      <c r="AD491" s="77"/>
      <c r="AE491" s="77"/>
      <c r="AF491" s="77"/>
      <c r="AG491" s="77"/>
      <c r="AH491" s="77"/>
      <c r="AI491" s="77"/>
      <c r="AJ491" s="77"/>
      <c r="AK491" s="77"/>
      <c r="AL491" s="77"/>
      <c r="AM491" s="75"/>
      <c r="AN491" s="61"/>
      <c r="AO491" s="61"/>
      <c r="AP491" s="78"/>
      <c r="AQ491" s="69"/>
    </row>
    <row r="492" spans="1:43" s="73" customFormat="1" ht="12" customHeight="1" x14ac:dyDescent="0.25">
      <c r="A492" s="69"/>
      <c r="B492" s="69"/>
      <c r="C492" s="69"/>
      <c r="D492" s="69"/>
      <c r="E492" s="69"/>
      <c r="F492" s="70"/>
      <c r="G492" s="71"/>
      <c r="H492" s="72"/>
      <c r="I492" s="70"/>
      <c r="O492" s="74"/>
      <c r="S492" s="72"/>
      <c r="V492" s="69"/>
      <c r="X492" s="75"/>
      <c r="Y492" s="76"/>
      <c r="Z492" s="76"/>
      <c r="AA492" s="77"/>
      <c r="AB492" s="77"/>
      <c r="AC492" s="77"/>
      <c r="AD492" s="77"/>
      <c r="AE492" s="77"/>
      <c r="AF492" s="77"/>
      <c r="AG492" s="77"/>
      <c r="AH492" s="77"/>
      <c r="AI492" s="77"/>
      <c r="AJ492" s="77"/>
      <c r="AK492" s="77"/>
      <c r="AL492" s="77"/>
      <c r="AM492" s="75"/>
      <c r="AN492" s="61"/>
      <c r="AO492" s="61"/>
      <c r="AP492" s="78"/>
      <c r="AQ492" s="69"/>
    </row>
    <row r="493" spans="1:43" s="73" customFormat="1" ht="12" customHeight="1" x14ac:dyDescent="0.25">
      <c r="A493" s="69"/>
      <c r="B493" s="69"/>
      <c r="C493" s="69"/>
      <c r="D493" s="69"/>
      <c r="E493" s="69"/>
      <c r="F493" s="70"/>
      <c r="G493" s="71"/>
      <c r="H493" s="72"/>
      <c r="I493" s="70"/>
      <c r="O493" s="74"/>
      <c r="S493" s="72"/>
      <c r="V493" s="69"/>
      <c r="X493" s="75"/>
      <c r="Y493" s="76"/>
      <c r="Z493" s="76"/>
      <c r="AA493" s="77"/>
      <c r="AB493" s="77"/>
      <c r="AC493" s="77"/>
      <c r="AD493" s="77"/>
      <c r="AE493" s="77"/>
      <c r="AF493" s="77"/>
      <c r="AG493" s="77"/>
      <c r="AH493" s="77"/>
      <c r="AI493" s="77"/>
      <c r="AJ493" s="77"/>
      <c r="AK493" s="77"/>
      <c r="AL493" s="77"/>
      <c r="AM493" s="75"/>
      <c r="AN493" s="61"/>
      <c r="AO493" s="61"/>
      <c r="AP493" s="78"/>
      <c r="AQ493" s="69"/>
    </row>
    <row r="494" spans="1:43" s="73" customFormat="1" ht="12" customHeight="1" x14ac:dyDescent="0.25">
      <c r="A494" s="69"/>
      <c r="B494" s="69"/>
      <c r="C494" s="69"/>
      <c r="D494" s="69"/>
      <c r="E494" s="69"/>
      <c r="F494" s="70"/>
      <c r="G494" s="71"/>
      <c r="H494" s="72"/>
      <c r="I494" s="70"/>
      <c r="O494" s="74"/>
      <c r="S494" s="72"/>
      <c r="V494" s="69"/>
      <c r="X494" s="75"/>
      <c r="Y494" s="76"/>
      <c r="Z494" s="76"/>
      <c r="AA494" s="77"/>
      <c r="AB494" s="77"/>
      <c r="AC494" s="77"/>
      <c r="AD494" s="77"/>
      <c r="AE494" s="77"/>
      <c r="AF494" s="77"/>
      <c r="AG494" s="77"/>
      <c r="AH494" s="77"/>
      <c r="AI494" s="77"/>
      <c r="AJ494" s="77"/>
      <c r="AK494" s="77"/>
      <c r="AL494" s="77"/>
      <c r="AM494" s="75"/>
      <c r="AN494" s="61"/>
      <c r="AO494" s="61"/>
      <c r="AP494" s="78"/>
      <c r="AQ494" s="69"/>
    </row>
    <row r="495" spans="1:43" s="73" customFormat="1" ht="12" customHeight="1" x14ac:dyDescent="0.25">
      <c r="A495" s="69"/>
      <c r="B495" s="69"/>
      <c r="C495" s="69"/>
      <c r="D495" s="69"/>
      <c r="E495" s="69"/>
      <c r="F495" s="70"/>
      <c r="G495" s="71"/>
      <c r="H495" s="72"/>
      <c r="I495" s="70"/>
      <c r="O495" s="74"/>
      <c r="S495" s="72"/>
      <c r="V495" s="69"/>
      <c r="X495" s="75"/>
      <c r="Y495" s="76"/>
      <c r="Z495" s="76"/>
      <c r="AA495" s="77"/>
      <c r="AB495" s="77"/>
      <c r="AC495" s="77"/>
      <c r="AD495" s="77"/>
      <c r="AE495" s="77"/>
      <c r="AF495" s="77"/>
      <c r="AG495" s="77"/>
      <c r="AH495" s="77"/>
      <c r="AI495" s="77"/>
      <c r="AJ495" s="77"/>
      <c r="AK495" s="77"/>
      <c r="AL495" s="77"/>
      <c r="AM495" s="75"/>
      <c r="AN495" s="61"/>
      <c r="AO495" s="61"/>
      <c r="AP495" s="78"/>
      <c r="AQ495" s="69"/>
    </row>
    <row r="496" spans="1:43" s="73" customFormat="1" ht="12" customHeight="1" x14ac:dyDescent="0.25">
      <c r="A496" s="69"/>
      <c r="B496" s="69"/>
      <c r="C496" s="69"/>
      <c r="D496" s="69"/>
      <c r="E496" s="69"/>
      <c r="F496" s="70"/>
      <c r="G496" s="71"/>
      <c r="H496" s="72"/>
      <c r="I496" s="70"/>
      <c r="O496" s="74"/>
      <c r="S496" s="72"/>
      <c r="V496" s="69"/>
      <c r="X496" s="75"/>
      <c r="Y496" s="76"/>
      <c r="Z496" s="76"/>
      <c r="AA496" s="77"/>
      <c r="AB496" s="77"/>
      <c r="AC496" s="77"/>
      <c r="AD496" s="77"/>
      <c r="AE496" s="77"/>
      <c r="AF496" s="77"/>
      <c r="AG496" s="77"/>
      <c r="AH496" s="77"/>
      <c r="AI496" s="77"/>
      <c r="AJ496" s="77"/>
      <c r="AK496" s="77"/>
      <c r="AL496" s="77"/>
      <c r="AM496" s="75"/>
      <c r="AN496" s="61"/>
      <c r="AO496" s="61"/>
      <c r="AP496" s="78"/>
      <c r="AQ496" s="69"/>
    </row>
    <row r="497" spans="1:43" s="73" customFormat="1" ht="12" customHeight="1" x14ac:dyDescent="0.25">
      <c r="A497" s="69"/>
      <c r="B497" s="69"/>
      <c r="C497" s="69"/>
      <c r="D497" s="69"/>
      <c r="E497" s="69"/>
      <c r="F497" s="70"/>
      <c r="G497" s="71"/>
      <c r="H497" s="72"/>
      <c r="I497" s="70"/>
      <c r="O497" s="74"/>
      <c r="S497" s="72"/>
      <c r="V497" s="69"/>
      <c r="X497" s="75"/>
      <c r="Y497" s="76"/>
      <c r="Z497" s="76"/>
      <c r="AA497" s="77"/>
      <c r="AB497" s="77"/>
      <c r="AC497" s="77"/>
      <c r="AD497" s="77"/>
      <c r="AE497" s="77"/>
      <c r="AF497" s="77"/>
      <c r="AG497" s="77"/>
      <c r="AH497" s="77"/>
      <c r="AI497" s="77"/>
      <c r="AJ497" s="77"/>
      <c r="AK497" s="77"/>
      <c r="AL497" s="77"/>
      <c r="AM497" s="75"/>
      <c r="AN497" s="61"/>
      <c r="AO497" s="61"/>
      <c r="AP497" s="78"/>
      <c r="AQ497" s="69"/>
    </row>
    <row r="498" spans="1:43" s="73" customFormat="1" ht="12" customHeight="1" x14ac:dyDescent="0.25">
      <c r="A498" s="69"/>
      <c r="B498" s="69"/>
      <c r="C498" s="69"/>
      <c r="D498" s="69"/>
      <c r="E498" s="69"/>
      <c r="F498" s="70"/>
      <c r="G498" s="71"/>
      <c r="H498" s="72"/>
      <c r="I498" s="70"/>
      <c r="O498" s="74"/>
      <c r="S498" s="72"/>
      <c r="V498" s="69"/>
      <c r="X498" s="75"/>
      <c r="Y498" s="76"/>
      <c r="Z498" s="76"/>
      <c r="AA498" s="77"/>
      <c r="AB498" s="77"/>
      <c r="AC498" s="77"/>
      <c r="AD498" s="77"/>
      <c r="AE498" s="77"/>
      <c r="AF498" s="77"/>
      <c r="AG498" s="77"/>
      <c r="AH498" s="77"/>
      <c r="AI498" s="77"/>
      <c r="AJ498" s="77"/>
      <c r="AK498" s="77"/>
      <c r="AL498" s="77"/>
      <c r="AM498" s="75"/>
      <c r="AN498" s="61"/>
      <c r="AO498" s="61"/>
      <c r="AP498" s="78"/>
      <c r="AQ498" s="69"/>
    </row>
    <row r="499" spans="1:43" s="73" customFormat="1" ht="12" customHeight="1" x14ac:dyDescent="0.25">
      <c r="A499" s="69"/>
      <c r="B499" s="69"/>
      <c r="C499" s="69"/>
      <c r="D499" s="69"/>
      <c r="E499" s="69"/>
      <c r="F499" s="70"/>
      <c r="G499" s="71"/>
      <c r="H499" s="72"/>
      <c r="I499" s="70"/>
      <c r="O499" s="74"/>
      <c r="S499" s="72"/>
      <c r="V499" s="69"/>
      <c r="X499" s="75"/>
      <c r="Y499" s="76"/>
      <c r="Z499" s="76"/>
      <c r="AA499" s="77"/>
      <c r="AB499" s="77"/>
      <c r="AC499" s="77"/>
      <c r="AD499" s="77"/>
      <c r="AE499" s="77"/>
      <c r="AF499" s="77"/>
      <c r="AG499" s="77"/>
      <c r="AH499" s="77"/>
      <c r="AI499" s="77"/>
      <c r="AJ499" s="77"/>
      <c r="AK499" s="77"/>
      <c r="AL499" s="77"/>
      <c r="AM499" s="75"/>
      <c r="AN499" s="61"/>
      <c r="AO499" s="61"/>
      <c r="AP499" s="78"/>
      <c r="AQ499" s="69"/>
    </row>
    <row r="500" spans="1:43" s="73" customFormat="1" ht="12" customHeight="1" x14ac:dyDescent="0.25">
      <c r="A500" s="69"/>
      <c r="B500" s="69"/>
      <c r="C500" s="69"/>
      <c r="D500" s="69"/>
      <c r="E500" s="69"/>
      <c r="F500" s="70"/>
      <c r="G500" s="71"/>
      <c r="H500" s="72"/>
      <c r="I500" s="70"/>
      <c r="O500" s="74"/>
      <c r="S500" s="72"/>
      <c r="V500" s="69"/>
      <c r="X500" s="75"/>
      <c r="Y500" s="76"/>
      <c r="Z500" s="76"/>
      <c r="AA500" s="77"/>
      <c r="AB500" s="77"/>
      <c r="AC500" s="77"/>
      <c r="AD500" s="77"/>
      <c r="AE500" s="77"/>
      <c r="AF500" s="77"/>
      <c r="AG500" s="77"/>
      <c r="AH500" s="77"/>
      <c r="AI500" s="77"/>
      <c r="AJ500" s="77"/>
      <c r="AK500" s="77"/>
      <c r="AL500" s="77"/>
      <c r="AM500" s="75"/>
      <c r="AN500" s="61"/>
      <c r="AO500" s="61"/>
      <c r="AP500" s="78"/>
      <c r="AQ500" s="69"/>
    </row>
    <row r="501" spans="1:43" s="73" customFormat="1" ht="12" customHeight="1" x14ac:dyDescent="0.25">
      <c r="A501" s="69"/>
      <c r="B501" s="69"/>
      <c r="C501" s="69"/>
      <c r="D501" s="69"/>
      <c r="E501" s="69"/>
      <c r="F501" s="70"/>
      <c r="G501" s="71"/>
      <c r="H501" s="72"/>
      <c r="I501" s="70"/>
      <c r="O501" s="74"/>
      <c r="S501" s="72"/>
      <c r="V501" s="69"/>
      <c r="X501" s="75"/>
      <c r="Y501" s="76"/>
      <c r="Z501" s="76"/>
      <c r="AA501" s="77"/>
      <c r="AB501" s="77"/>
      <c r="AC501" s="77"/>
      <c r="AD501" s="77"/>
      <c r="AE501" s="77"/>
      <c r="AF501" s="77"/>
      <c r="AG501" s="77"/>
      <c r="AH501" s="77"/>
      <c r="AI501" s="77"/>
      <c r="AJ501" s="77"/>
      <c r="AK501" s="77"/>
      <c r="AL501" s="77"/>
      <c r="AM501" s="75"/>
      <c r="AN501" s="61"/>
      <c r="AO501" s="61"/>
      <c r="AP501" s="78"/>
      <c r="AQ501" s="69"/>
    </row>
    <row r="502" spans="1:43" s="73" customFormat="1" ht="12" customHeight="1" x14ac:dyDescent="0.25">
      <c r="A502" s="69"/>
      <c r="B502" s="69"/>
      <c r="C502" s="69"/>
      <c r="D502" s="69"/>
      <c r="E502" s="69"/>
      <c r="F502" s="70"/>
      <c r="G502" s="71"/>
      <c r="H502" s="72"/>
      <c r="I502" s="70"/>
      <c r="O502" s="74"/>
      <c r="S502" s="72"/>
      <c r="V502" s="69"/>
      <c r="X502" s="75"/>
      <c r="Y502" s="76"/>
      <c r="Z502" s="76"/>
      <c r="AA502" s="77"/>
      <c r="AB502" s="77"/>
      <c r="AC502" s="77"/>
      <c r="AD502" s="77"/>
      <c r="AE502" s="77"/>
      <c r="AF502" s="77"/>
      <c r="AG502" s="77"/>
      <c r="AH502" s="77"/>
      <c r="AI502" s="77"/>
      <c r="AJ502" s="77"/>
      <c r="AK502" s="77"/>
      <c r="AL502" s="77"/>
      <c r="AM502" s="75"/>
      <c r="AN502" s="61"/>
      <c r="AO502" s="61"/>
      <c r="AP502" s="78"/>
      <c r="AQ502" s="69"/>
    </row>
    <row r="503" spans="1:43" s="73" customFormat="1" ht="12" customHeight="1" x14ac:dyDescent="0.25">
      <c r="A503" s="69"/>
      <c r="B503" s="69"/>
      <c r="C503" s="69"/>
      <c r="D503" s="69"/>
      <c r="E503" s="69"/>
      <c r="F503" s="70"/>
      <c r="G503" s="71"/>
      <c r="H503" s="72"/>
      <c r="I503" s="70"/>
      <c r="O503" s="74"/>
      <c r="S503" s="72"/>
      <c r="V503" s="69"/>
      <c r="X503" s="75"/>
      <c r="Y503" s="76"/>
      <c r="Z503" s="76"/>
      <c r="AA503" s="77"/>
      <c r="AB503" s="77"/>
      <c r="AC503" s="77"/>
      <c r="AD503" s="77"/>
      <c r="AE503" s="77"/>
      <c r="AF503" s="77"/>
      <c r="AG503" s="77"/>
      <c r="AH503" s="77"/>
      <c r="AI503" s="77"/>
      <c r="AJ503" s="77"/>
      <c r="AK503" s="77"/>
      <c r="AL503" s="77"/>
      <c r="AM503" s="75"/>
      <c r="AN503" s="61"/>
      <c r="AO503" s="61"/>
      <c r="AP503" s="78"/>
      <c r="AQ503" s="69"/>
    </row>
    <row r="504" spans="1:43" s="73" customFormat="1" ht="12" customHeight="1" x14ac:dyDescent="0.25">
      <c r="A504" s="69"/>
      <c r="B504" s="69"/>
      <c r="C504" s="69"/>
      <c r="D504" s="69"/>
      <c r="E504" s="69"/>
      <c r="F504" s="70"/>
      <c r="G504" s="71"/>
      <c r="H504" s="72"/>
      <c r="I504" s="70"/>
      <c r="O504" s="74"/>
      <c r="S504" s="72"/>
      <c r="V504" s="69"/>
      <c r="X504" s="75"/>
      <c r="Y504" s="76"/>
      <c r="Z504" s="76"/>
      <c r="AA504" s="77"/>
      <c r="AB504" s="77"/>
      <c r="AC504" s="77"/>
      <c r="AD504" s="77"/>
      <c r="AE504" s="77"/>
      <c r="AF504" s="77"/>
      <c r="AG504" s="77"/>
      <c r="AH504" s="77"/>
      <c r="AI504" s="77"/>
      <c r="AJ504" s="77"/>
      <c r="AK504" s="77"/>
      <c r="AL504" s="77"/>
      <c r="AM504" s="75"/>
      <c r="AN504" s="61"/>
      <c r="AO504" s="61"/>
      <c r="AP504" s="78"/>
      <c r="AQ504" s="69"/>
    </row>
    <row r="505" spans="1:43" s="73" customFormat="1" ht="12" customHeight="1" x14ac:dyDescent="0.25">
      <c r="A505" s="69"/>
      <c r="B505" s="69"/>
      <c r="C505" s="69"/>
      <c r="D505" s="69"/>
      <c r="E505" s="69"/>
      <c r="F505" s="70"/>
      <c r="G505" s="71"/>
      <c r="H505" s="72"/>
      <c r="I505" s="70"/>
      <c r="O505" s="74"/>
      <c r="S505" s="72"/>
      <c r="V505" s="69"/>
      <c r="X505" s="75"/>
      <c r="Y505" s="76"/>
      <c r="Z505" s="76"/>
      <c r="AA505" s="77"/>
      <c r="AB505" s="77"/>
      <c r="AC505" s="77"/>
      <c r="AD505" s="77"/>
      <c r="AE505" s="77"/>
      <c r="AF505" s="77"/>
      <c r="AG505" s="77"/>
      <c r="AH505" s="77"/>
      <c r="AI505" s="77"/>
      <c r="AJ505" s="77"/>
      <c r="AK505" s="77"/>
      <c r="AL505" s="77"/>
      <c r="AM505" s="75"/>
      <c r="AN505" s="61"/>
      <c r="AO505" s="61"/>
      <c r="AP505" s="78"/>
      <c r="AQ505" s="69"/>
    </row>
    <row r="506" spans="1:43" s="73" customFormat="1" ht="12" customHeight="1" x14ac:dyDescent="0.25">
      <c r="A506" s="69"/>
      <c r="B506" s="69"/>
      <c r="C506" s="69"/>
      <c r="D506" s="69"/>
      <c r="E506" s="69"/>
      <c r="F506" s="70"/>
      <c r="G506" s="71"/>
      <c r="H506" s="72"/>
      <c r="I506" s="70"/>
      <c r="O506" s="74"/>
      <c r="S506" s="72"/>
      <c r="V506" s="69"/>
      <c r="X506" s="75"/>
      <c r="Y506" s="76"/>
      <c r="Z506" s="76"/>
      <c r="AA506" s="77"/>
      <c r="AB506" s="77"/>
      <c r="AC506" s="77"/>
      <c r="AD506" s="77"/>
      <c r="AE506" s="77"/>
      <c r="AF506" s="77"/>
      <c r="AG506" s="77"/>
      <c r="AH506" s="77"/>
      <c r="AI506" s="77"/>
      <c r="AJ506" s="77"/>
      <c r="AK506" s="77"/>
      <c r="AL506" s="77"/>
      <c r="AM506" s="75"/>
      <c r="AN506" s="61"/>
      <c r="AO506" s="61"/>
      <c r="AP506" s="78"/>
      <c r="AQ506" s="69"/>
    </row>
    <row r="507" spans="1:43" s="73" customFormat="1" ht="12" customHeight="1" x14ac:dyDescent="0.25">
      <c r="A507" s="69"/>
      <c r="B507" s="69"/>
      <c r="C507" s="69"/>
      <c r="D507" s="69"/>
      <c r="E507" s="69"/>
      <c r="F507" s="70"/>
      <c r="G507" s="71"/>
      <c r="H507" s="72"/>
      <c r="I507" s="70"/>
      <c r="O507" s="74"/>
      <c r="S507" s="72"/>
      <c r="V507" s="69"/>
      <c r="X507" s="75"/>
      <c r="Y507" s="76"/>
      <c r="Z507" s="76"/>
      <c r="AA507" s="77"/>
      <c r="AB507" s="77"/>
      <c r="AC507" s="77"/>
      <c r="AD507" s="77"/>
      <c r="AE507" s="77"/>
      <c r="AF507" s="77"/>
      <c r="AG507" s="77"/>
      <c r="AH507" s="77"/>
      <c r="AI507" s="77"/>
      <c r="AJ507" s="77"/>
      <c r="AK507" s="77"/>
      <c r="AL507" s="77"/>
      <c r="AM507" s="75"/>
      <c r="AN507" s="61"/>
      <c r="AO507" s="61"/>
      <c r="AP507" s="78"/>
      <c r="AQ507" s="69"/>
    </row>
    <row r="508" spans="1:43" s="73" customFormat="1" ht="12" customHeight="1" x14ac:dyDescent="0.25">
      <c r="A508" s="69"/>
      <c r="B508" s="69"/>
      <c r="C508" s="69"/>
      <c r="D508" s="69"/>
      <c r="E508" s="69"/>
      <c r="F508" s="70"/>
      <c r="G508" s="71"/>
      <c r="H508" s="72"/>
      <c r="I508" s="70"/>
      <c r="O508" s="74"/>
      <c r="S508" s="72"/>
      <c r="V508" s="69"/>
      <c r="X508" s="75"/>
      <c r="Y508" s="76"/>
      <c r="Z508" s="76"/>
      <c r="AA508" s="77"/>
      <c r="AB508" s="77"/>
      <c r="AC508" s="77"/>
      <c r="AD508" s="77"/>
      <c r="AE508" s="77"/>
      <c r="AF508" s="77"/>
      <c r="AG508" s="77"/>
      <c r="AH508" s="77"/>
      <c r="AI508" s="77"/>
      <c r="AJ508" s="77"/>
      <c r="AK508" s="77"/>
      <c r="AL508" s="77"/>
      <c r="AM508" s="75"/>
      <c r="AN508" s="61"/>
      <c r="AO508" s="61"/>
      <c r="AP508" s="78"/>
      <c r="AQ508" s="69"/>
    </row>
    <row r="509" spans="1:43" s="73" customFormat="1" ht="12" customHeight="1" x14ac:dyDescent="0.25">
      <c r="A509" s="69"/>
      <c r="B509" s="69"/>
      <c r="C509" s="69"/>
      <c r="D509" s="69"/>
      <c r="E509" s="69"/>
      <c r="F509" s="70"/>
      <c r="G509" s="71"/>
      <c r="H509" s="72"/>
      <c r="I509" s="70"/>
      <c r="O509" s="74"/>
      <c r="S509" s="72"/>
      <c r="V509" s="69"/>
      <c r="X509" s="75"/>
      <c r="Y509" s="76"/>
      <c r="Z509" s="76"/>
      <c r="AA509" s="77"/>
      <c r="AB509" s="77"/>
      <c r="AC509" s="77"/>
      <c r="AD509" s="77"/>
      <c r="AE509" s="77"/>
      <c r="AF509" s="77"/>
      <c r="AG509" s="77"/>
      <c r="AH509" s="77"/>
      <c r="AI509" s="77"/>
      <c r="AJ509" s="77"/>
      <c r="AK509" s="77"/>
      <c r="AL509" s="77"/>
      <c r="AM509" s="75"/>
      <c r="AN509" s="61"/>
      <c r="AO509" s="61"/>
      <c r="AP509" s="78"/>
      <c r="AQ509" s="69"/>
    </row>
    <row r="510" spans="1:43" s="73" customFormat="1" ht="12" customHeight="1" x14ac:dyDescent="0.25">
      <c r="A510" s="69"/>
      <c r="B510" s="69"/>
      <c r="C510" s="69"/>
      <c r="D510" s="69"/>
      <c r="E510" s="69"/>
      <c r="F510" s="70"/>
      <c r="G510" s="71"/>
      <c r="H510" s="72"/>
      <c r="I510" s="70"/>
      <c r="O510" s="74"/>
      <c r="S510" s="72"/>
      <c r="V510" s="69"/>
      <c r="X510" s="75"/>
      <c r="Y510" s="76"/>
      <c r="Z510" s="76"/>
      <c r="AA510" s="77"/>
      <c r="AB510" s="77"/>
      <c r="AC510" s="77"/>
      <c r="AD510" s="77"/>
      <c r="AE510" s="77"/>
      <c r="AF510" s="77"/>
      <c r="AG510" s="77"/>
      <c r="AH510" s="77"/>
      <c r="AI510" s="77"/>
      <c r="AJ510" s="77"/>
      <c r="AK510" s="77"/>
      <c r="AL510" s="77"/>
      <c r="AM510" s="75"/>
      <c r="AN510" s="61"/>
      <c r="AO510" s="61"/>
      <c r="AP510" s="78"/>
      <c r="AQ510" s="69"/>
    </row>
    <row r="511" spans="1:43" s="73" customFormat="1" ht="12" customHeight="1" x14ac:dyDescent="0.25">
      <c r="A511" s="69"/>
      <c r="B511" s="69"/>
      <c r="C511" s="69"/>
      <c r="D511" s="69"/>
      <c r="E511" s="69"/>
      <c r="F511" s="70"/>
      <c r="G511" s="71"/>
      <c r="H511" s="72"/>
      <c r="I511" s="70"/>
      <c r="O511" s="74"/>
      <c r="S511" s="72"/>
      <c r="V511" s="69"/>
      <c r="X511" s="75"/>
      <c r="Y511" s="76"/>
      <c r="Z511" s="76"/>
      <c r="AA511" s="77"/>
      <c r="AB511" s="77"/>
      <c r="AC511" s="77"/>
      <c r="AD511" s="77"/>
      <c r="AE511" s="77"/>
      <c r="AF511" s="77"/>
      <c r="AG511" s="77"/>
      <c r="AH511" s="77"/>
      <c r="AI511" s="77"/>
      <c r="AJ511" s="77"/>
      <c r="AK511" s="77"/>
      <c r="AL511" s="77"/>
      <c r="AM511" s="75"/>
      <c r="AN511" s="61"/>
      <c r="AO511" s="61"/>
      <c r="AP511" s="78"/>
      <c r="AQ511" s="69"/>
    </row>
    <row r="512" spans="1:43" s="73" customFormat="1" ht="12" customHeight="1" x14ac:dyDescent="0.25">
      <c r="A512" s="69"/>
      <c r="B512" s="69"/>
      <c r="C512" s="69"/>
      <c r="D512" s="69"/>
      <c r="E512" s="69"/>
      <c r="F512" s="70"/>
      <c r="G512" s="71"/>
      <c r="H512" s="72"/>
      <c r="I512" s="70"/>
      <c r="O512" s="74"/>
      <c r="S512" s="72"/>
      <c r="V512" s="69"/>
      <c r="X512" s="75"/>
      <c r="Y512" s="76"/>
      <c r="Z512" s="76"/>
      <c r="AA512" s="77"/>
      <c r="AB512" s="77"/>
      <c r="AC512" s="77"/>
      <c r="AD512" s="77"/>
      <c r="AE512" s="77"/>
      <c r="AF512" s="77"/>
      <c r="AG512" s="77"/>
      <c r="AH512" s="77"/>
      <c r="AI512" s="77"/>
      <c r="AJ512" s="77"/>
      <c r="AK512" s="77"/>
      <c r="AL512" s="77"/>
      <c r="AM512" s="75"/>
      <c r="AN512" s="61"/>
      <c r="AO512" s="61"/>
      <c r="AP512" s="78"/>
      <c r="AQ512" s="69"/>
    </row>
    <row r="513" spans="1:43" s="73" customFormat="1" ht="12" customHeight="1" x14ac:dyDescent="0.25">
      <c r="A513" s="69"/>
      <c r="B513" s="69"/>
      <c r="C513" s="69"/>
      <c r="D513" s="69"/>
      <c r="E513" s="69"/>
      <c r="F513" s="70"/>
      <c r="G513" s="71"/>
      <c r="H513" s="72"/>
      <c r="I513" s="70"/>
      <c r="O513" s="74"/>
      <c r="S513" s="72"/>
      <c r="V513" s="69"/>
      <c r="X513" s="75"/>
      <c r="Y513" s="76"/>
      <c r="Z513" s="76"/>
      <c r="AA513" s="77"/>
      <c r="AB513" s="77"/>
      <c r="AC513" s="77"/>
      <c r="AD513" s="77"/>
      <c r="AE513" s="77"/>
      <c r="AF513" s="77"/>
      <c r="AG513" s="77"/>
      <c r="AH513" s="77"/>
      <c r="AI513" s="77"/>
      <c r="AJ513" s="77"/>
      <c r="AK513" s="77"/>
      <c r="AL513" s="77"/>
      <c r="AM513" s="75"/>
      <c r="AN513" s="61"/>
      <c r="AO513" s="61"/>
      <c r="AP513" s="78"/>
      <c r="AQ513" s="69"/>
    </row>
    <row r="514" spans="1:43" s="73" customFormat="1" ht="12" customHeight="1" x14ac:dyDescent="0.25">
      <c r="A514" s="69"/>
      <c r="B514" s="69"/>
      <c r="C514" s="69"/>
      <c r="D514" s="69"/>
      <c r="E514" s="69"/>
      <c r="F514" s="70"/>
      <c r="G514" s="71"/>
      <c r="H514" s="72"/>
      <c r="I514" s="70"/>
      <c r="O514" s="74"/>
      <c r="S514" s="72"/>
      <c r="V514" s="69"/>
      <c r="X514" s="75"/>
      <c r="Y514" s="76"/>
      <c r="Z514" s="76"/>
      <c r="AA514" s="77"/>
      <c r="AB514" s="77"/>
      <c r="AC514" s="77"/>
      <c r="AD514" s="77"/>
      <c r="AE514" s="77"/>
      <c r="AF514" s="77"/>
      <c r="AG514" s="77"/>
      <c r="AH514" s="77"/>
      <c r="AI514" s="77"/>
      <c r="AJ514" s="77"/>
      <c r="AK514" s="77"/>
      <c r="AL514" s="77"/>
      <c r="AM514" s="75"/>
      <c r="AN514" s="61"/>
      <c r="AO514" s="61"/>
      <c r="AP514" s="78"/>
      <c r="AQ514" s="69"/>
    </row>
    <row r="515" spans="1:43" s="73" customFormat="1" ht="12" customHeight="1" x14ac:dyDescent="0.25">
      <c r="A515" s="69"/>
      <c r="B515" s="69"/>
      <c r="C515" s="69"/>
      <c r="D515" s="69"/>
      <c r="E515" s="69"/>
      <c r="F515" s="70"/>
      <c r="G515" s="71"/>
      <c r="H515" s="72"/>
      <c r="I515" s="70"/>
      <c r="O515" s="74"/>
      <c r="S515" s="72"/>
      <c r="V515" s="69"/>
      <c r="X515" s="75"/>
      <c r="Y515" s="76"/>
      <c r="Z515" s="76"/>
      <c r="AA515" s="77"/>
      <c r="AB515" s="77"/>
      <c r="AC515" s="77"/>
      <c r="AD515" s="77"/>
      <c r="AE515" s="77"/>
      <c r="AF515" s="77"/>
      <c r="AG515" s="77"/>
      <c r="AH515" s="77"/>
      <c r="AI515" s="77"/>
      <c r="AJ515" s="77"/>
      <c r="AK515" s="77"/>
      <c r="AL515" s="77"/>
      <c r="AM515" s="75"/>
      <c r="AN515" s="61"/>
      <c r="AO515" s="61"/>
      <c r="AP515" s="78"/>
      <c r="AQ515" s="69"/>
    </row>
    <row r="516" spans="1:43" s="73" customFormat="1" ht="12" customHeight="1" x14ac:dyDescent="0.25">
      <c r="A516" s="69"/>
      <c r="B516" s="69"/>
      <c r="C516" s="69"/>
      <c r="D516" s="69"/>
      <c r="E516" s="69"/>
      <c r="F516" s="70"/>
      <c r="G516" s="71"/>
      <c r="H516" s="72"/>
      <c r="I516" s="70"/>
      <c r="O516" s="74"/>
      <c r="S516" s="72"/>
      <c r="V516" s="69"/>
      <c r="X516" s="75"/>
      <c r="Y516" s="76"/>
      <c r="Z516" s="76"/>
      <c r="AA516" s="77"/>
      <c r="AB516" s="77"/>
      <c r="AC516" s="77"/>
      <c r="AD516" s="77"/>
      <c r="AE516" s="77"/>
      <c r="AF516" s="77"/>
      <c r="AG516" s="77"/>
      <c r="AH516" s="77"/>
      <c r="AI516" s="77"/>
      <c r="AJ516" s="77"/>
      <c r="AK516" s="77"/>
      <c r="AL516" s="77"/>
      <c r="AM516" s="75"/>
      <c r="AN516" s="61"/>
      <c r="AO516" s="61"/>
      <c r="AP516" s="78"/>
      <c r="AQ516" s="69"/>
    </row>
    <row r="517" spans="1:43" s="73" customFormat="1" ht="12" customHeight="1" x14ac:dyDescent="0.25">
      <c r="A517" s="69"/>
      <c r="B517" s="69"/>
      <c r="C517" s="69"/>
      <c r="D517" s="69"/>
      <c r="E517" s="69"/>
      <c r="F517" s="70"/>
      <c r="G517" s="71"/>
      <c r="H517" s="72"/>
      <c r="I517" s="70"/>
      <c r="O517" s="74"/>
      <c r="S517" s="72"/>
      <c r="V517" s="69"/>
      <c r="X517" s="75"/>
      <c r="Y517" s="76"/>
      <c r="Z517" s="76"/>
      <c r="AA517" s="77"/>
      <c r="AB517" s="77"/>
      <c r="AC517" s="77"/>
      <c r="AD517" s="77"/>
      <c r="AE517" s="77"/>
      <c r="AF517" s="77"/>
      <c r="AG517" s="77"/>
      <c r="AH517" s="77"/>
      <c r="AI517" s="77"/>
      <c r="AJ517" s="77"/>
      <c r="AK517" s="77"/>
      <c r="AL517" s="77"/>
      <c r="AM517" s="75"/>
      <c r="AN517" s="61"/>
      <c r="AO517" s="61"/>
      <c r="AP517" s="78"/>
      <c r="AQ517" s="69"/>
    </row>
    <row r="518" spans="1:43" s="73" customFormat="1" ht="12" customHeight="1" x14ac:dyDescent="0.25">
      <c r="A518" s="69"/>
      <c r="B518" s="69"/>
      <c r="C518" s="69"/>
      <c r="D518" s="69"/>
      <c r="E518" s="69"/>
      <c r="F518" s="70"/>
      <c r="G518" s="71"/>
      <c r="H518" s="72"/>
      <c r="I518" s="70"/>
      <c r="O518" s="74"/>
      <c r="S518" s="72"/>
      <c r="V518" s="69"/>
      <c r="X518" s="75"/>
      <c r="Y518" s="76"/>
      <c r="Z518" s="76"/>
      <c r="AA518" s="77"/>
      <c r="AB518" s="77"/>
      <c r="AC518" s="77"/>
      <c r="AD518" s="77"/>
      <c r="AE518" s="77"/>
      <c r="AF518" s="77"/>
      <c r="AG518" s="77"/>
      <c r="AH518" s="77"/>
      <c r="AI518" s="77"/>
      <c r="AJ518" s="77"/>
      <c r="AK518" s="77"/>
      <c r="AL518" s="77"/>
      <c r="AM518" s="75"/>
      <c r="AN518" s="61"/>
      <c r="AO518" s="61"/>
      <c r="AP518" s="78"/>
      <c r="AQ518" s="69"/>
    </row>
    <row r="519" spans="1:43" s="73" customFormat="1" ht="12" customHeight="1" x14ac:dyDescent="0.25">
      <c r="A519" s="69"/>
      <c r="B519" s="69"/>
      <c r="C519" s="69"/>
      <c r="D519" s="69"/>
      <c r="E519" s="69"/>
      <c r="F519" s="70"/>
      <c r="G519" s="71"/>
      <c r="H519" s="72"/>
      <c r="I519" s="70"/>
      <c r="O519" s="74"/>
      <c r="S519" s="72"/>
      <c r="V519" s="69"/>
      <c r="X519" s="75"/>
      <c r="Y519" s="76"/>
      <c r="Z519" s="76"/>
      <c r="AA519" s="77"/>
      <c r="AB519" s="77"/>
      <c r="AC519" s="77"/>
      <c r="AD519" s="77"/>
      <c r="AE519" s="77"/>
      <c r="AF519" s="77"/>
      <c r="AG519" s="77"/>
      <c r="AH519" s="77"/>
      <c r="AI519" s="77"/>
      <c r="AJ519" s="77"/>
      <c r="AK519" s="77"/>
      <c r="AL519" s="77"/>
      <c r="AM519" s="75"/>
      <c r="AN519" s="61"/>
      <c r="AO519" s="61"/>
      <c r="AP519" s="78"/>
      <c r="AQ519" s="69"/>
    </row>
    <row r="520" spans="1:43" s="73" customFormat="1" ht="12" customHeight="1" x14ac:dyDescent="0.25">
      <c r="A520" s="69"/>
      <c r="B520" s="69"/>
      <c r="C520" s="69"/>
      <c r="D520" s="69"/>
      <c r="E520" s="69"/>
      <c r="F520" s="70"/>
      <c r="G520" s="71"/>
      <c r="H520" s="72"/>
      <c r="I520" s="70"/>
      <c r="O520" s="74"/>
      <c r="S520" s="72"/>
      <c r="V520" s="69"/>
      <c r="X520" s="75"/>
      <c r="Y520" s="76"/>
      <c r="Z520" s="76"/>
      <c r="AA520" s="77"/>
      <c r="AB520" s="77"/>
      <c r="AC520" s="77"/>
      <c r="AD520" s="77"/>
      <c r="AE520" s="77"/>
      <c r="AF520" s="77"/>
      <c r="AG520" s="77"/>
      <c r="AH520" s="77"/>
      <c r="AI520" s="77"/>
      <c r="AJ520" s="77"/>
      <c r="AK520" s="77"/>
      <c r="AL520" s="77"/>
      <c r="AM520" s="75"/>
      <c r="AN520" s="61"/>
      <c r="AO520" s="61"/>
      <c r="AP520" s="78"/>
      <c r="AQ520" s="69"/>
    </row>
    <row r="521" spans="1:43" s="73" customFormat="1" ht="12" customHeight="1" x14ac:dyDescent="0.25">
      <c r="A521" s="69"/>
      <c r="B521" s="69"/>
      <c r="C521" s="69"/>
      <c r="D521" s="69"/>
      <c r="E521" s="69"/>
      <c r="F521" s="70"/>
      <c r="G521" s="71"/>
      <c r="H521" s="72"/>
      <c r="I521" s="70"/>
      <c r="O521" s="74"/>
      <c r="S521" s="72"/>
      <c r="V521" s="69"/>
      <c r="X521" s="75"/>
      <c r="Y521" s="76"/>
      <c r="Z521" s="76"/>
      <c r="AA521" s="77"/>
      <c r="AB521" s="77"/>
      <c r="AC521" s="77"/>
      <c r="AD521" s="77"/>
      <c r="AE521" s="77"/>
      <c r="AF521" s="77"/>
      <c r="AG521" s="77"/>
      <c r="AH521" s="77"/>
      <c r="AI521" s="77"/>
      <c r="AJ521" s="77"/>
      <c r="AK521" s="77"/>
      <c r="AL521" s="77"/>
      <c r="AM521" s="75"/>
      <c r="AN521" s="61"/>
      <c r="AO521" s="61"/>
      <c r="AP521" s="78"/>
      <c r="AQ521" s="69"/>
    </row>
    <row r="522" spans="1:43" s="73" customFormat="1" ht="12" customHeight="1" x14ac:dyDescent="0.25">
      <c r="A522" s="69"/>
      <c r="B522" s="69"/>
      <c r="C522" s="69"/>
      <c r="D522" s="69"/>
      <c r="E522" s="69"/>
      <c r="F522" s="70"/>
      <c r="G522" s="71"/>
      <c r="H522" s="72"/>
      <c r="I522" s="70"/>
      <c r="O522" s="74"/>
      <c r="S522" s="72"/>
      <c r="V522" s="69"/>
      <c r="X522" s="75"/>
      <c r="Y522" s="76"/>
      <c r="Z522" s="76"/>
      <c r="AA522" s="77"/>
      <c r="AB522" s="77"/>
      <c r="AC522" s="77"/>
      <c r="AD522" s="77"/>
      <c r="AE522" s="77"/>
      <c r="AF522" s="77"/>
      <c r="AG522" s="77"/>
      <c r="AH522" s="77"/>
      <c r="AI522" s="77"/>
      <c r="AJ522" s="77"/>
      <c r="AK522" s="77"/>
      <c r="AL522" s="77"/>
      <c r="AM522" s="75"/>
      <c r="AN522" s="61"/>
      <c r="AO522" s="61"/>
      <c r="AP522" s="78"/>
      <c r="AQ522" s="69"/>
    </row>
    <row r="523" spans="1:43" s="73" customFormat="1" ht="12" customHeight="1" x14ac:dyDescent="0.25">
      <c r="A523" s="69"/>
      <c r="B523" s="69"/>
      <c r="C523" s="69"/>
      <c r="D523" s="69"/>
      <c r="E523" s="69"/>
      <c r="F523" s="70"/>
      <c r="G523" s="71"/>
      <c r="H523" s="72"/>
      <c r="I523" s="70"/>
      <c r="O523" s="74"/>
      <c r="S523" s="72"/>
      <c r="V523" s="69"/>
      <c r="X523" s="75"/>
      <c r="Y523" s="76"/>
      <c r="Z523" s="76"/>
      <c r="AA523" s="77"/>
      <c r="AB523" s="77"/>
      <c r="AC523" s="77"/>
      <c r="AD523" s="77"/>
      <c r="AE523" s="77"/>
      <c r="AF523" s="77"/>
      <c r="AG523" s="77"/>
      <c r="AH523" s="77"/>
      <c r="AI523" s="77"/>
      <c r="AJ523" s="77"/>
      <c r="AK523" s="77"/>
      <c r="AL523" s="77"/>
      <c r="AM523" s="75"/>
      <c r="AN523" s="61"/>
      <c r="AO523" s="61"/>
      <c r="AP523" s="78"/>
      <c r="AQ523" s="69"/>
    </row>
    <row r="524" spans="1:43" s="73" customFormat="1" ht="12" customHeight="1" x14ac:dyDescent="0.25">
      <c r="A524" s="69"/>
      <c r="B524" s="69"/>
      <c r="C524" s="69"/>
      <c r="D524" s="69"/>
      <c r="E524" s="69"/>
      <c r="F524" s="70"/>
      <c r="G524" s="71"/>
      <c r="H524" s="72"/>
      <c r="I524" s="70"/>
      <c r="O524" s="74"/>
      <c r="S524" s="72"/>
      <c r="V524" s="69"/>
      <c r="X524" s="75"/>
      <c r="Y524" s="76"/>
      <c r="Z524" s="76"/>
      <c r="AA524" s="77"/>
      <c r="AB524" s="77"/>
      <c r="AC524" s="77"/>
      <c r="AD524" s="77"/>
      <c r="AE524" s="77"/>
      <c r="AF524" s="77"/>
      <c r="AG524" s="77"/>
      <c r="AH524" s="77"/>
      <c r="AI524" s="77"/>
      <c r="AJ524" s="77"/>
      <c r="AK524" s="77"/>
      <c r="AL524" s="77"/>
      <c r="AM524" s="75"/>
      <c r="AN524" s="61"/>
      <c r="AO524" s="61"/>
      <c r="AP524" s="78"/>
      <c r="AQ524" s="69"/>
    </row>
    <row r="525" spans="1:43" s="73" customFormat="1" ht="12" customHeight="1" x14ac:dyDescent="0.25">
      <c r="A525" s="69"/>
      <c r="B525" s="69"/>
      <c r="C525" s="69"/>
      <c r="D525" s="69"/>
      <c r="E525" s="69"/>
      <c r="F525" s="70"/>
      <c r="G525" s="71"/>
      <c r="H525" s="72"/>
      <c r="I525" s="70"/>
      <c r="O525" s="74"/>
      <c r="S525" s="72"/>
      <c r="V525" s="69"/>
      <c r="X525" s="75"/>
      <c r="Y525" s="76"/>
      <c r="Z525" s="76"/>
      <c r="AA525" s="77"/>
      <c r="AB525" s="77"/>
      <c r="AC525" s="77"/>
      <c r="AD525" s="77"/>
      <c r="AE525" s="77"/>
      <c r="AF525" s="77"/>
      <c r="AG525" s="77"/>
      <c r="AH525" s="77"/>
      <c r="AI525" s="77"/>
      <c r="AJ525" s="77"/>
      <c r="AK525" s="77"/>
      <c r="AL525" s="77"/>
      <c r="AM525" s="75"/>
      <c r="AN525" s="61"/>
      <c r="AO525" s="61"/>
      <c r="AP525" s="78"/>
      <c r="AQ525" s="69"/>
    </row>
    <row r="526" spans="1:43" s="73" customFormat="1" ht="12" customHeight="1" x14ac:dyDescent="0.25">
      <c r="A526" s="69"/>
      <c r="B526" s="69"/>
      <c r="C526" s="69"/>
      <c r="D526" s="69"/>
      <c r="E526" s="69"/>
      <c r="F526" s="70"/>
      <c r="G526" s="71"/>
      <c r="H526" s="72"/>
      <c r="I526" s="70"/>
      <c r="O526" s="74"/>
      <c r="S526" s="72"/>
      <c r="V526" s="69"/>
      <c r="X526" s="75"/>
      <c r="Y526" s="76"/>
      <c r="Z526" s="76"/>
      <c r="AA526" s="77"/>
      <c r="AB526" s="77"/>
      <c r="AC526" s="77"/>
      <c r="AD526" s="77"/>
      <c r="AE526" s="77"/>
      <c r="AF526" s="77"/>
      <c r="AG526" s="77"/>
      <c r="AH526" s="77"/>
      <c r="AI526" s="77"/>
      <c r="AJ526" s="77"/>
      <c r="AK526" s="77"/>
      <c r="AL526" s="77"/>
      <c r="AM526" s="75"/>
      <c r="AN526" s="61"/>
      <c r="AO526" s="61"/>
      <c r="AP526" s="78"/>
      <c r="AQ526" s="69"/>
    </row>
    <row r="527" spans="1:43" s="73" customFormat="1" ht="12" customHeight="1" x14ac:dyDescent="0.25">
      <c r="A527" s="69"/>
      <c r="B527" s="69"/>
      <c r="C527" s="69"/>
      <c r="D527" s="69"/>
      <c r="E527" s="69"/>
      <c r="F527" s="70"/>
      <c r="G527" s="71"/>
      <c r="H527" s="72"/>
      <c r="I527" s="70"/>
      <c r="O527" s="74"/>
      <c r="S527" s="72"/>
      <c r="V527" s="69"/>
      <c r="X527" s="75"/>
      <c r="Y527" s="76"/>
      <c r="Z527" s="76"/>
      <c r="AA527" s="77"/>
      <c r="AB527" s="77"/>
      <c r="AC527" s="77"/>
      <c r="AD527" s="77"/>
      <c r="AE527" s="77"/>
      <c r="AF527" s="77"/>
      <c r="AG527" s="77"/>
      <c r="AH527" s="77"/>
      <c r="AI527" s="77"/>
      <c r="AJ527" s="77"/>
      <c r="AK527" s="77"/>
      <c r="AL527" s="77"/>
      <c r="AM527" s="75"/>
      <c r="AN527" s="61"/>
      <c r="AO527" s="61"/>
      <c r="AP527" s="78"/>
      <c r="AQ527" s="69"/>
    </row>
    <row r="528" spans="1:43" s="73" customFormat="1" ht="12" customHeight="1" x14ac:dyDescent="0.25">
      <c r="A528" s="69"/>
      <c r="B528" s="69"/>
      <c r="C528" s="69"/>
      <c r="D528" s="69"/>
      <c r="E528" s="69"/>
      <c r="F528" s="70"/>
      <c r="G528" s="71"/>
      <c r="H528" s="72"/>
      <c r="I528" s="70"/>
      <c r="O528" s="74"/>
      <c r="S528" s="72"/>
      <c r="V528" s="69"/>
      <c r="X528" s="75"/>
      <c r="Y528" s="76"/>
      <c r="Z528" s="76"/>
      <c r="AA528" s="77"/>
      <c r="AB528" s="77"/>
      <c r="AC528" s="77"/>
      <c r="AD528" s="77"/>
      <c r="AE528" s="77"/>
      <c r="AF528" s="77"/>
      <c r="AG528" s="77"/>
      <c r="AH528" s="77"/>
      <c r="AI528" s="77"/>
      <c r="AJ528" s="77"/>
      <c r="AK528" s="77"/>
      <c r="AL528" s="77"/>
      <c r="AM528" s="75"/>
      <c r="AN528" s="61"/>
      <c r="AO528" s="61"/>
      <c r="AP528" s="78"/>
      <c r="AQ528" s="69"/>
    </row>
    <row r="529" spans="1:43" s="73" customFormat="1" ht="12" customHeight="1" x14ac:dyDescent="0.25">
      <c r="A529" s="69"/>
      <c r="B529" s="69"/>
      <c r="C529" s="69"/>
      <c r="D529" s="69"/>
      <c r="E529" s="69"/>
      <c r="F529" s="70"/>
      <c r="G529" s="71"/>
      <c r="H529" s="72"/>
      <c r="I529" s="70"/>
      <c r="O529" s="74"/>
      <c r="S529" s="72"/>
      <c r="V529" s="69"/>
      <c r="X529" s="75"/>
      <c r="Y529" s="76"/>
      <c r="Z529" s="76"/>
      <c r="AA529" s="77"/>
      <c r="AB529" s="77"/>
      <c r="AC529" s="77"/>
      <c r="AD529" s="77"/>
      <c r="AE529" s="77"/>
      <c r="AF529" s="77"/>
      <c r="AG529" s="77"/>
      <c r="AH529" s="77"/>
      <c r="AI529" s="77"/>
      <c r="AJ529" s="77"/>
      <c r="AK529" s="77"/>
      <c r="AL529" s="77"/>
      <c r="AM529" s="75"/>
      <c r="AN529" s="61"/>
      <c r="AO529" s="61"/>
      <c r="AP529" s="78"/>
      <c r="AQ529" s="69"/>
    </row>
    <row r="530" spans="1:43" s="73" customFormat="1" ht="12" customHeight="1" x14ac:dyDescent="0.25">
      <c r="A530" s="69"/>
      <c r="B530" s="69"/>
      <c r="C530" s="69"/>
      <c r="D530" s="69"/>
      <c r="E530" s="69"/>
      <c r="F530" s="70"/>
      <c r="G530" s="71"/>
      <c r="H530" s="72"/>
      <c r="I530" s="70"/>
      <c r="O530" s="74"/>
      <c r="S530" s="72"/>
      <c r="V530" s="69"/>
      <c r="X530" s="75"/>
      <c r="Y530" s="76"/>
      <c r="Z530" s="76"/>
      <c r="AA530" s="77"/>
      <c r="AB530" s="77"/>
      <c r="AC530" s="77"/>
      <c r="AD530" s="77"/>
      <c r="AE530" s="77"/>
      <c r="AF530" s="77"/>
      <c r="AG530" s="77"/>
      <c r="AH530" s="77"/>
      <c r="AI530" s="77"/>
      <c r="AJ530" s="77"/>
      <c r="AK530" s="77"/>
      <c r="AL530" s="77"/>
      <c r="AM530" s="75"/>
      <c r="AN530" s="61"/>
      <c r="AO530" s="61"/>
      <c r="AP530" s="78"/>
      <c r="AQ530" s="69"/>
    </row>
    <row r="531" spans="1:43" s="73" customFormat="1" ht="12" customHeight="1" x14ac:dyDescent="0.25">
      <c r="A531" s="69"/>
      <c r="B531" s="69"/>
      <c r="C531" s="69"/>
      <c r="D531" s="69"/>
      <c r="E531" s="69"/>
      <c r="F531" s="70"/>
      <c r="G531" s="71"/>
      <c r="H531" s="72"/>
      <c r="I531" s="70"/>
      <c r="O531" s="74"/>
      <c r="S531" s="72"/>
      <c r="V531" s="69"/>
      <c r="X531" s="75"/>
      <c r="Y531" s="76"/>
      <c r="Z531" s="76"/>
      <c r="AA531" s="77"/>
      <c r="AB531" s="77"/>
      <c r="AC531" s="77"/>
      <c r="AD531" s="77"/>
      <c r="AE531" s="77"/>
      <c r="AF531" s="77"/>
      <c r="AG531" s="77"/>
      <c r="AH531" s="77"/>
      <c r="AI531" s="77"/>
      <c r="AJ531" s="77"/>
      <c r="AK531" s="77"/>
      <c r="AL531" s="77"/>
      <c r="AM531" s="75"/>
      <c r="AN531" s="61"/>
      <c r="AO531" s="61"/>
      <c r="AP531" s="78"/>
      <c r="AQ531" s="69"/>
    </row>
    <row r="532" spans="1:43" s="73" customFormat="1" ht="12" customHeight="1" x14ac:dyDescent="0.25">
      <c r="A532" s="69"/>
      <c r="B532" s="69"/>
      <c r="C532" s="69"/>
      <c r="D532" s="69"/>
      <c r="E532" s="69"/>
      <c r="F532" s="70"/>
      <c r="G532" s="71"/>
      <c r="H532" s="72"/>
      <c r="I532" s="70"/>
      <c r="O532" s="74"/>
      <c r="S532" s="72"/>
      <c r="V532" s="69"/>
      <c r="X532" s="75"/>
      <c r="Y532" s="76"/>
      <c r="Z532" s="76"/>
      <c r="AA532" s="77"/>
      <c r="AB532" s="77"/>
      <c r="AC532" s="77"/>
      <c r="AD532" s="77"/>
      <c r="AE532" s="77"/>
      <c r="AF532" s="77"/>
      <c r="AG532" s="77"/>
      <c r="AH532" s="77"/>
      <c r="AI532" s="77"/>
      <c r="AJ532" s="77"/>
      <c r="AK532" s="77"/>
      <c r="AL532" s="77"/>
      <c r="AM532" s="75"/>
      <c r="AN532" s="61"/>
      <c r="AO532" s="61"/>
      <c r="AP532" s="78"/>
      <c r="AQ532" s="69"/>
    </row>
    <row r="533" spans="1:43" s="73" customFormat="1" ht="12" customHeight="1" x14ac:dyDescent="0.25">
      <c r="A533" s="69"/>
      <c r="B533" s="69"/>
      <c r="C533" s="69"/>
      <c r="D533" s="69"/>
      <c r="E533" s="69"/>
      <c r="F533" s="70"/>
      <c r="G533" s="71"/>
      <c r="H533" s="72"/>
      <c r="I533" s="70"/>
      <c r="O533" s="74"/>
      <c r="S533" s="72"/>
      <c r="V533" s="69"/>
      <c r="X533" s="75"/>
      <c r="Y533" s="76"/>
      <c r="Z533" s="76"/>
      <c r="AA533" s="77"/>
      <c r="AB533" s="77"/>
      <c r="AC533" s="77"/>
      <c r="AD533" s="77"/>
      <c r="AE533" s="77"/>
      <c r="AF533" s="77"/>
      <c r="AG533" s="77"/>
      <c r="AH533" s="77"/>
      <c r="AI533" s="77"/>
      <c r="AJ533" s="77"/>
      <c r="AK533" s="77"/>
      <c r="AL533" s="77"/>
      <c r="AM533" s="75"/>
      <c r="AN533" s="61"/>
      <c r="AO533" s="61"/>
      <c r="AP533" s="78"/>
      <c r="AQ533" s="69"/>
    </row>
    <row r="534" spans="1:43" s="73" customFormat="1" ht="12" customHeight="1" x14ac:dyDescent="0.25">
      <c r="A534" s="69"/>
      <c r="B534" s="69"/>
      <c r="C534" s="69"/>
      <c r="D534" s="69"/>
      <c r="E534" s="69"/>
      <c r="F534" s="70"/>
      <c r="G534" s="71"/>
      <c r="H534" s="72"/>
      <c r="I534" s="70"/>
      <c r="O534" s="74"/>
      <c r="S534" s="72"/>
      <c r="V534" s="69"/>
      <c r="X534" s="75"/>
      <c r="Y534" s="76"/>
      <c r="Z534" s="76"/>
      <c r="AA534" s="77"/>
      <c r="AB534" s="77"/>
      <c r="AC534" s="77"/>
      <c r="AD534" s="77"/>
      <c r="AE534" s="77"/>
      <c r="AF534" s="77"/>
      <c r="AG534" s="77"/>
      <c r="AH534" s="77"/>
      <c r="AI534" s="77"/>
      <c r="AJ534" s="77"/>
      <c r="AK534" s="77"/>
      <c r="AL534" s="77"/>
      <c r="AM534" s="75"/>
      <c r="AN534" s="61"/>
      <c r="AO534" s="61"/>
      <c r="AP534" s="78"/>
      <c r="AQ534" s="69"/>
    </row>
    <row r="535" spans="1:43" s="73" customFormat="1" ht="12" customHeight="1" x14ac:dyDescent="0.25">
      <c r="A535" s="69"/>
      <c r="B535" s="69"/>
      <c r="C535" s="69"/>
      <c r="D535" s="69"/>
      <c r="E535" s="69"/>
      <c r="F535" s="70"/>
      <c r="G535" s="71"/>
      <c r="H535" s="72"/>
      <c r="I535" s="70"/>
      <c r="O535" s="74"/>
      <c r="S535" s="72"/>
      <c r="V535" s="69"/>
      <c r="X535" s="75"/>
      <c r="Y535" s="76"/>
      <c r="Z535" s="76"/>
      <c r="AA535" s="77"/>
      <c r="AB535" s="77"/>
      <c r="AC535" s="77"/>
      <c r="AD535" s="77"/>
      <c r="AE535" s="77"/>
      <c r="AF535" s="77"/>
      <c r="AG535" s="77"/>
      <c r="AH535" s="77"/>
      <c r="AI535" s="77"/>
      <c r="AJ535" s="77"/>
      <c r="AK535" s="77"/>
      <c r="AL535" s="77"/>
      <c r="AM535" s="75"/>
      <c r="AN535" s="61"/>
      <c r="AO535" s="61"/>
      <c r="AP535" s="78"/>
      <c r="AQ535" s="69"/>
    </row>
    <row r="536" spans="1:43" s="73" customFormat="1" ht="12" customHeight="1" x14ac:dyDescent="0.25">
      <c r="A536" s="69"/>
      <c r="B536" s="69"/>
      <c r="C536" s="69"/>
      <c r="D536" s="69"/>
      <c r="E536" s="69"/>
      <c r="F536" s="70"/>
      <c r="G536" s="71"/>
      <c r="H536" s="72"/>
      <c r="I536" s="70"/>
      <c r="O536" s="74"/>
      <c r="S536" s="72"/>
      <c r="V536" s="69"/>
      <c r="X536" s="75"/>
      <c r="Y536" s="76"/>
      <c r="Z536" s="76"/>
      <c r="AA536" s="77"/>
      <c r="AB536" s="77"/>
      <c r="AC536" s="77"/>
      <c r="AD536" s="77"/>
      <c r="AE536" s="77"/>
      <c r="AF536" s="77"/>
      <c r="AG536" s="77"/>
      <c r="AH536" s="77"/>
      <c r="AI536" s="77"/>
      <c r="AJ536" s="77"/>
      <c r="AK536" s="77"/>
      <c r="AL536" s="77"/>
      <c r="AM536" s="75"/>
      <c r="AN536" s="61"/>
      <c r="AO536" s="61"/>
      <c r="AP536" s="78"/>
      <c r="AQ536" s="69"/>
    </row>
    <row r="537" spans="1:43" s="73" customFormat="1" ht="12" customHeight="1" x14ac:dyDescent="0.25">
      <c r="A537" s="69"/>
      <c r="B537" s="69"/>
      <c r="C537" s="69"/>
      <c r="D537" s="69"/>
      <c r="E537" s="69"/>
      <c r="F537" s="70"/>
      <c r="G537" s="71"/>
      <c r="H537" s="72"/>
      <c r="I537" s="70"/>
      <c r="O537" s="74"/>
      <c r="S537" s="72"/>
      <c r="V537" s="69"/>
      <c r="X537" s="75"/>
      <c r="Y537" s="76"/>
      <c r="Z537" s="76"/>
      <c r="AA537" s="77"/>
      <c r="AB537" s="77"/>
      <c r="AC537" s="77"/>
      <c r="AD537" s="77"/>
      <c r="AE537" s="77"/>
      <c r="AF537" s="77"/>
      <c r="AG537" s="77"/>
      <c r="AH537" s="77"/>
      <c r="AI537" s="77"/>
      <c r="AJ537" s="77"/>
      <c r="AK537" s="77"/>
      <c r="AL537" s="77"/>
      <c r="AM537" s="75"/>
      <c r="AN537" s="61"/>
      <c r="AO537" s="61"/>
      <c r="AP537" s="78"/>
      <c r="AQ537" s="69"/>
    </row>
    <row r="538" spans="1:43" s="73" customFormat="1" ht="12" customHeight="1" x14ac:dyDescent="0.25">
      <c r="A538" s="69"/>
      <c r="B538" s="69"/>
      <c r="C538" s="69"/>
      <c r="D538" s="69"/>
      <c r="E538" s="69"/>
      <c r="F538" s="70"/>
      <c r="G538" s="71"/>
      <c r="H538" s="72"/>
      <c r="I538" s="70"/>
      <c r="O538" s="74"/>
      <c r="S538" s="72"/>
      <c r="V538" s="69"/>
      <c r="X538" s="75"/>
      <c r="Y538" s="76"/>
      <c r="Z538" s="76"/>
      <c r="AA538" s="77"/>
      <c r="AB538" s="77"/>
      <c r="AC538" s="77"/>
      <c r="AD538" s="77"/>
      <c r="AE538" s="77"/>
      <c r="AF538" s="77"/>
      <c r="AG538" s="77"/>
      <c r="AH538" s="77"/>
      <c r="AI538" s="77"/>
      <c r="AJ538" s="77"/>
      <c r="AK538" s="77"/>
      <c r="AL538" s="77"/>
      <c r="AM538" s="75"/>
      <c r="AN538" s="61"/>
      <c r="AO538" s="61"/>
      <c r="AP538" s="78"/>
      <c r="AQ538" s="69"/>
    </row>
    <row r="539" spans="1:43" s="73" customFormat="1" ht="12" customHeight="1" x14ac:dyDescent="0.25">
      <c r="A539" s="69"/>
      <c r="B539" s="69"/>
      <c r="C539" s="69"/>
      <c r="D539" s="69"/>
      <c r="E539" s="69"/>
      <c r="F539" s="70"/>
      <c r="G539" s="71"/>
      <c r="H539" s="72"/>
      <c r="I539" s="70"/>
      <c r="O539" s="74"/>
      <c r="S539" s="72"/>
      <c r="V539" s="69"/>
      <c r="X539" s="75"/>
      <c r="Y539" s="76"/>
      <c r="Z539" s="76"/>
      <c r="AA539" s="77"/>
      <c r="AB539" s="77"/>
      <c r="AC539" s="77"/>
      <c r="AD539" s="77"/>
      <c r="AE539" s="77"/>
      <c r="AF539" s="77"/>
      <c r="AG539" s="77"/>
      <c r="AH539" s="77"/>
      <c r="AI539" s="77"/>
      <c r="AJ539" s="77"/>
      <c r="AK539" s="77"/>
      <c r="AL539" s="77"/>
      <c r="AM539" s="75"/>
      <c r="AN539" s="61"/>
      <c r="AO539" s="61"/>
      <c r="AP539" s="78"/>
      <c r="AQ539" s="69"/>
    </row>
    <row r="540" spans="1:43" s="73" customFormat="1" ht="12" customHeight="1" x14ac:dyDescent="0.25">
      <c r="A540" s="69"/>
      <c r="B540" s="69"/>
      <c r="C540" s="69"/>
      <c r="D540" s="69"/>
      <c r="E540" s="69"/>
      <c r="F540" s="70"/>
      <c r="G540" s="71"/>
      <c r="H540" s="72"/>
      <c r="I540" s="70"/>
      <c r="O540" s="74"/>
      <c r="S540" s="72"/>
      <c r="V540" s="69"/>
      <c r="X540" s="75"/>
      <c r="Y540" s="76"/>
      <c r="Z540" s="76"/>
      <c r="AA540" s="77"/>
      <c r="AB540" s="77"/>
      <c r="AC540" s="77"/>
      <c r="AD540" s="77"/>
      <c r="AE540" s="77"/>
      <c r="AF540" s="77"/>
      <c r="AG540" s="77"/>
      <c r="AH540" s="77"/>
      <c r="AI540" s="77"/>
      <c r="AJ540" s="77"/>
      <c r="AK540" s="77"/>
      <c r="AL540" s="77"/>
      <c r="AM540" s="75"/>
      <c r="AN540" s="61"/>
      <c r="AO540" s="61"/>
      <c r="AP540" s="78"/>
      <c r="AQ540" s="69"/>
    </row>
    <row r="541" spans="1:43" s="73" customFormat="1" ht="12" customHeight="1" x14ac:dyDescent="0.25">
      <c r="A541" s="69"/>
      <c r="B541" s="69"/>
      <c r="C541" s="69"/>
      <c r="D541" s="69"/>
      <c r="E541" s="69"/>
      <c r="F541" s="70"/>
      <c r="G541" s="71"/>
      <c r="H541" s="72"/>
      <c r="I541" s="70"/>
      <c r="O541" s="74"/>
      <c r="S541" s="72"/>
      <c r="V541" s="69"/>
      <c r="X541" s="75"/>
      <c r="Y541" s="76"/>
      <c r="Z541" s="76"/>
      <c r="AA541" s="77"/>
      <c r="AB541" s="77"/>
      <c r="AC541" s="77"/>
      <c r="AD541" s="77"/>
      <c r="AE541" s="77"/>
      <c r="AF541" s="77"/>
      <c r="AG541" s="77"/>
      <c r="AH541" s="77"/>
      <c r="AI541" s="77"/>
      <c r="AJ541" s="77"/>
      <c r="AK541" s="77"/>
      <c r="AL541" s="77"/>
      <c r="AM541" s="75"/>
      <c r="AN541" s="61"/>
      <c r="AO541" s="61"/>
      <c r="AP541" s="78"/>
      <c r="AQ541" s="69"/>
    </row>
    <row r="542" spans="1:43" s="73" customFormat="1" ht="12" customHeight="1" x14ac:dyDescent="0.25">
      <c r="A542" s="69"/>
      <c r="B542" s="69"/>
      <c r="C542" s="69"/>
      <c r="D542" s="69"/>
      <c r="E542" s="69"/>
      <c r="F542" s="70"/>
      <c r="G542" s="71"/>
      <c r="H542" s="72"/>
      <c r="I542" s="70"/>
      <c r="O542" s="74"/>
      <c r="S542" s="72"/>
      <c r="V542" s="69"/>
      <c r="X542" s="75"/>
      <c r="Y542" s="76"/>
      <c r="Z542" s="76"/>
      <c r="AA542" s="77"/>
      <c r="AB542" s="77"/>
      <c r="AC542" s="77"/>
      <c r="AD542" s="77"/>
      <c r="AE542" s="77"/>
      <c r="AF542" s="77"/>
      <c r="AG542" s="77"/>
      <c r="AH542" s="77"/>
      <c r="AI542" s="77"/>
      <c r="AJ542" s="77"/>
      <c r="AK542" s="77"/>
      <c r="AL542" s="77"/>
      <c r="AM542" s="75"/>
      <c r="AN542" s="61"/>
      <c r="AO542" s="61"/>
      <c r="AP542" s="78"/>
      <c r="AQ542" s="69"/>
    </row>
    <row r="543" spans="1:43" s="73" customFormat="1" ht="12" customHeight="1" x14ac:dyDescent="0.25">
      <c r="A543" s="69"/>
      <c r="B543" s="69"/>
      <c r="C543" s="69"/>
      <c r="D543" s="69"/>
      <c r="E543" s="69"/>
      <c r="F543" s="70"/>
      <c r="G543" s="71"/>
      <c r="H543" s="72"/>
      <c r="I543" s="70"/>
      <c r="O543" s="74"/>
      <c r="S543" s="72"/>
      <c r="V543" s="69"/>
      <c r="X543" s="75"/>
      <c r="Y543" s="76"/>
      <c r="Z543" s="76"/>
      <c r="AA543" s="77"/>
      <c r="AB543" s="77"/>
      <c r="AC543" s="77"/>
      <c r="AD543" s="77"/>
      <c r="AE543" s="77"/>
      <c r="AF543" s="77"/>
      <c r="AG543" s="77"/>
      <c r="AH543" s="77"/>
      <c r="AI543" s="77"/>
      <c r="AJ543" s="77"/>
      <c r="AK543" s="77"/>
      <c r="AL543" s="77"/>
      <c r="AM543" s="75"/>
      <c r="AN543" s="61"/>
      <c r="AO543" s="61"/>
      <c r="AP543" s="78"/>
      <c r="AQ543" s="69"/>
    </row>
    <row r="544" spans="1:43" s="73" customFormat="1" ht="12" customHeight="1" x14ac:dyDescent="0.25">
      <c r="A544" s="69"/>
      <c r="B544" s="69"/>
      <c r="C544" s="69"/>
      <c r="D544" s="69"/>
      <c r="E544" s="69"/>
      <c r="F544" s="70"/>
      <c r="G544" s="71"/>
      <c r="H544" s="72"/>
      <c r="I544" s="70"/>
      <c r="O544" s="74"/>
      <c r="S544" s="72"/>
      <c r="V544" s="69"/>
      <c r="X544" s="75"/>
      <c r="Y544" s="76"/>
      <c r="Z544" s="76"/>
      <c r="AA544" s="77"/>
      <c r="AB544" s="77"/>
      <c r="AC544" s="77"/>
      <c r="AD544" s="77"/>
      <c r="AE544" s="77"/>
      <c r="AF544" s="77"/>
      <c r="AG544" s="77"/>
      <c r="AH544" s="77"/>
      <c r="AI544" s="77"/>
      <c r="AJ544" s="77"/>
      <c r="AK544" s="77"/>
      <c r="AL544" s="77"/>
      <c r="AM544" s="75"/>
      <c r="AN544" s="61"/>
      <c r="AO544" s="61"/>
      <c r="AP544" s="78"/>
      <c r="AQ544" s="69"/>
    </row>
    <row r="545" spans="1:43" s="73" customFormat="1" ht="12" customHeight="1" x14ac:dyDescent="0.25">
      <c r="A545" s="69"/>
      <c r="B545" s="69"/>
      <c r="C545" s="69"/>
      <c r="D545" s="69"/>
      <c r="E545" s="69"/>
      <c r="F545" s="70"/>
      <c r="G545" s="71"/>
      <c r="H545" s="72"/>
      <c r="I545" s="70"/>
      <c r="O545" s="74"/>
      <c r="S545" s="72"/>
      <c r="V545" s="69"/>
      <c r="X545" s="75"/>
      <c r="Y545" s="76"/>
      <c r="Z545" s="76"/>
      <c r="AA545" s="77"/>
      <c r="AB545" s="77"/>
      <c r="AC545" s="77"/>
      <c r="AD545" s="77"/>
      <c r="AE545" s="77"/>
      <c r="AF545" s="77"/>
      <c r="AG545" s="77"/>
      <c r="AH545" s="77"/>
      <c r="AI545" s="77"/>
      <c r="AJ545" s="77"/>
      <c r="AK545" s="77"/>
      <c r="AL545" s="77"/>
      <c r="AM545" s="75"/>
      <c r="AN545" s="61"/>
      <c r="AO545" s="61"/>
      <c r="AP545" s="78"/>
      <c r="AQ545" s="69"/>
    </row>
    <row r="546" spans="1:43" s="73" customFormat="1" ht="12" customHeight="1" x14ac:dyDescent="0.25">
      <c r="A546" s="69"/>
      <c r="B546" s="69"/>
      <c r="C546" s="69"/>
      <c r="D546" s="69"/>
      <c r="E546" s="69"/>
      <c r="F546" s="70"/>
      <c r="G546" s="71"/>
      <c r="H546" s="72"/>
      <c r="I546" s="70"/>
      <c r="O546" s="74"/>
      <c r="S546" s="72"/>
      <c r="V546" s="69"/>
      <c r="X546" s="75"/>
      <c r="Y546" s="76"/>
      <c r="Z546" s="76"/>
      <c r="AA546" s="77"/>
      <c r="AB546" s="77"/>
      <c r="AC546" s="77"/>
      <c r="AD546" s="77"/>
      <c r="AE546" s="77"/>
      <c r="AF546" s="77"/>
      <c r="AG546" s="77"/>
      <c r="AH546" s="77"/>
      <c r="AI546" s="77"/>
      <c r="AJ546" s="77"/>
      <c r="AK546" s="77"/>
      <c r="AL546" s="77"/>
      <c r="AM546" s="75"/>
      <c r="AN546" s="61"/>
      <c r="AO546" s="61"/>
      <c r="AP546" s="78"/>
      <c r="AQ546" s="69"/>
    </row>
    <row r="547" spans="1:43" s="73" customFormat="1" ht="12" customHeight="1" x14ac:dyDescent="0.25">
      <c r="A547" s="69"/>
      <c r="B547" s="69"/>
      <c r="C547" s="69"/>
      <c r="D547" s="69"/>
      <c r="E547" s="69"/>
      <c r="F547" s="70"/>
      <c r="G547" s="71"/>
      <c r="H547" s="72"/>
      <c r="I547" s="70"/>
      <c r="O547" s="74"/>
      <c r="S547" s="72"/>
      <c r="V547" s="69"/>
      <c r="X547" s="75"/>
      <c r="Y547" s="76"/>
      <c r="Z547" s="76"/>
      <c r="AA547" s="77"/>
      <c r="AB547" s="77"/>
      <c r="AC547" s="77"/>
      <c r="AD547" s="77"/>
      <c r="AE547" s="77"/>
      <c r="AF547" s="77"/>
      <c r="AG547" s="77"/>
      <c r="AH547" s="77"/>
      <c r="AI547" s="77"/>
      <c r="AJ547" s="77"/>
      <c r="AK547" s="77"/>
      <c r="AL547" s="77"/>
      <c r="AM547" s="75"/>
      <c r="AN547" s="61"/>
      <c r="AO547" s="61"/>
      <c r="AP547" s="78"/>
      <c r="AQ547" s="69"/>
    </row>
    <row r="548" spans="1:43" s="73" customFormat="1" ht="12" customHeight="1" x14ac:dyDescent="0.25">
      <c r="A548" s="69"/>
      <c r="B548" s="69"/>
      <c r="C548" s="69"/>
      <c r="D548" s="69"/>
      <c r="E548" s="69"/>
      <c r="F548" s="70"/>
      <c r="G548" s="71"/>
      <c r="H548" s="72"/>
      <c r="I548" s="70"/>
      <c r="O548" s="74"/>
      <c r="S548" s="72"/>
      <c r="V548" s="69"/>
      <c r="X548" s="75"/>
      <c r="Y548" s="76"/>
      <c r="Z548" s="76"/>
      <c r="AA548" s="77"/>
      <c r="AB548" s="77"/>
      <c r="AC548" s="77"/>
      <c r="AD548" s="77"/>
      <c r="AE548" s="77"/>
      <c r="AF548" s="77"/>
      <c r="AG548" s="77"/>
      <c r="AH548" s="77"/>
      <c r="AI548" s="77"/>
      <c r="AJ548" s="77"/>
      <c r="AK548" s="77"/>
      <c r="AL548" s="77"/>
      <c r="AM548" s="75"/>
      <c r="AN548" s="61"/>
      <c r="AO548" s="61"/>
      <c r="AP548" s="78"/>
      <c r="AQ548" s="69"/>
    </row>
    <row r="549" spans="1:43" s="73" customFormat="1" ht="12" customHeight="1" x14ac:dyDescent="0.25">
      <c r="A549" s="69"/>
      <c r="B549" s="69"/>
      <c r="C549" s="69"/>
      <c r="D549" s="69"/>
      <c r="E549" s="69"/>
      <c r="F549" s="70"/>
      <c r="G549" s="71"/>
      <c r="H549" s="72"/>
      <c r="I549" s="70"/>
      <c r="O549" s="74"/>
      <c r="S549" s="72"/>
      <c r="V549" s="69"/>
      <c r="X549" s="75"/>
      <c r="Y549" s="76"/>
      <c r="Z549" s="76"/>
      <c r="AA549" s="77"/>
      <c r="AB549" s="77"/>
      <c r="AC549" s="77"/>
      <c r="AD549" s="77"/>
      <c r="AE549" s="77"/>
      <c r="AF549" s="77"/>
      <c r="AG549" s="77"/>
      <c r="AH549" s="77"/>
      <c r="AI549" s="77"/>
      <c r="AJ549" s="77"/>
      <c r="AK549" s="77"/>
      <c r="AL549" s="77"/>
      <c r="AM549" s="75"/>
      <c r="AN549" s="61"/>
      <c r="AO549" s="61"/>
      <c r="AP549" s="78"/>
      <c r="AQ549" s="69"/>
    </row>
    <row r="550" spans="1:43" s="73" customFormat="1" ht="12" customHeight="1" x14ac:dyDescent="0.25">
      <c r="A550" s="69"/>
      <c r="B550" s="69"/>
      <c r="C550" s="69"/>
      <c r="D550" s="69"/>
      <c r="E550" s="69"/>
      <c r="F550" s="70"/>
      <c r="G550" s="71"/>
      <c r="H550" s="72"/>
      <c r="I550" s="70"/>
      <c r="O550" s="74"/>
      <c r="S550" s="72"/>
      <c r="V550" s="69"/>
      <c r="X550" s="75"/>
      <c r="Y550" s="76"/>
      <c r="Z550" s="76"/>
      <c r="AA550" s="77"/>
      <c r="AB550" s="77"/>
      <c r="AC550" s="77"/>
      <c r="AD550" s="77"/>
      <c r="AE550" s="77"/>
      <c r="AF550" s="77"/>
      <c r="AG550" s="77"/>
      <c r="AH550" s="77"/>
      <c r="AI550" s="77"/>
      <c r="AJ550" s="77"/>
      <c r="AK550" s="77"/>
      <c r="AL550" s="77"/>
      <c r="AM550" s="75"/>
      <c r="AN550" s="61"/>
      <c r="AO550" s="61"/>
      <c r="AP550" s="78"/>
      <c r="AQ550" s="69"/>
    </row>
    <row r="551" spans="1:43" s="73" customFormat="1" ht="12" customHeight="1" x14ac:dyDescent="0.25">
      <c r="A551" s="69"/>
      <c r="B551" s="69"/>
      <c r="C551" s="69"/>
      <c r="D551" s="69"/>
      <c r="E551" s="69"/>
      <c r="F551" s="70"/>
      <c r="G551" s="71"/>
      <c r="H551" s="72"/>
      <c r="I551" s="70"/>
      <c r="O551" s="74"/>
      <c r="S551" s="72"/>
      <c r="V551" s="69"/>
      <c r="X551" s="75"/>
      <c r="Y551" s="76"/>
      <c r="Z551" s="76"/>
      <c r="AA551" s="77"/>
      <c r="AB551" s="77"/>
      <c r="AC551" s="77"/>
      <c r="AD551" s="77"/>
      <c r="AE551" s="77"/>
      <c r="AF551" s="77"/>
      <c r="AG551" s="77"/>
      <c r="AH551" s="77"/>
      <c r="AI551" s="77"/>
      <c r="AJ551" s="77"/>
      <c r="AK551" s="77"/>
      <c r="AL551" s="77"/>
      <c r="AM551" s="75"/>
      <c r="AN551" s="61"/>
      <c r="AO551" s="61"/>
      <c r="AP551" s="78"/>
      <c r="AQ551" s="69"/>
    </row>
    <row r="552" spans="1:43" s="73" customFormat="1" ht="12" customHeight="1" x14ac:dyDescent="0.25">
      <c r="A552" s="69"/>
      <c r="B552" s="69"/>
      <c r="C552" s="69"/>
      <c r="D552" s="69"/>
      <c r="E552" s="69"/>
      <c r="F552" s="70"/>
      <c r="G552" s="71"/>
      <c r="H552" s="72"/>
      <c r="I552" s="70"/>
      <c r="O552" s="74"/>
      <c r="S552" s="72"/>
      <c r="V552" s="69"/>
      <c r="X552" s="75"/>
      <c r="Y552" s="76"/>
      <c r="Z552" s="76"/>
      <c r="AA552" s="77"/>
      <c r="AB552" s="77"/>
      <c r="AC552" s="77"/>
      <c r="AD552" s="77"/>
      <c r="AE552" s="77"/>
      <c r="AF552" s="77"/>
      <c r="AG552" s="77"/>
      <c r="AH552" s="77"/>
      <c r="AI552" s="77"/>
      <c r="AJ552" s="77"/>
      <c r="AK552" s="77"/>
      <c r="AL552" s="77"/>
      <c r="AM552" s="75"/>
      <c r="AN552" s="61"/>
      <c r="AO552" s="61"/>
      <c r="AP552" s="78"/>
      <c r="AQ552" s="69"/>
    </row>
    <row r="553" spans="1:43" s="73" customFormat="1" ht="12" customHeight="1" x14ac:dyDescent="0.25">
      <c r="A553" s="69"/>
      <c r="B553" s="69"/>
      <c r="C553" s="69"/>
      <c r="D553" s="69"/>
      <c r="E553" s="69"/>
      <c r="F553" s="70"/>
      <c r="G553" s="71"/>
      <c r="H553" s="72"/>
      <c r="I553" s="70"/>
      <c r="O553" s="74"/>
      <c r="S553" s="72"/>
      <c r="V553" s="69"/>
      <c r="X553" s="75"/>
      <c r="Y553" s="76"/>
      <c r="Z553" s="76"/>
      <c r="AA553" s="77"/>
      <c r="AB553" s="77"/>
      <c r="AC553" s="77"/>
      <c r="AD553" s="77"/>
      <c r="AE553" s="77"/>
      <c r="AF553" s="77"/>
      <c r="AG553" s="77"/>
      <c r="AH553" s="77"/>
      <c r="AI553" s="77"/>
      <c r="AJ553" s="77"/>
      <c r="AK553" s="77"/>
      <c r="AL553" s="77"/>
      <c r="AM553" s="75"/>
      <c r="AN553" s="61"/>
      <c r="AO553" s="61"/>
      <c r="AP553" s="78"/>
      <c r="AQ553" s="69"/>
    </row>
    <row r="554" spans="1:43" s="73" customFormat="1" ht="12" customHeight="1" x14ac:dyDescent="0.25">
      <c r="A554" s="69"/>
      <c r="B554" s="69"/>
      <c r="C554" s="69"/>
      <c r="D554" s="69"/>
      <c r="E554" s="69"/>
      <c r="F554" s="70"/>
      <c r="G554" s="71"/>
      <c r="H554" s="72"/>
      <c r="I554" s="70"/>
      <c r="O554" s="74"/>
      <c r="S554" s="72"/>
      <c r="V554" s="69"/>
      <c r="X554" s="75"/>
      <c r="Y554" s="76"/>
      <c r="Z554" s="76"/>
      <c r="AA554" s="77"/>
      <c r="AB554" s="77"/>
      <c r="AC554" s="77"/>
      <c r="AD554" s="77"/>
      <c r="AE554" s="77"/>
      <c r="AF554" s="77"/>
      <c r="AG554" s="77"/>
      <c r="AH554" s="77"/>
      <c r="AI554" s="77"/>
      <c r="AJ554" s="77"/>
      <c r="AK554" s="77"/>
      <c r="AL554" s="77"/>
      <c r="AM554" s="75"/>
      <c r="AN554" s="61"/>
      <c r="AO554" s="61"/>
      <c r="AP554" s="78"/>
      <c r="AQ554" s="69"/>
    </row>
    <row r="555" spans="1:43" s="73" customFormat="1" ht="12" customHeight="1" x14ac:dyDescent="0.25">
      <c r="A555" s="69"/>
      <c r="B555" s="69"/>
      <c r="C555" s="69"/>
      <c r="D555" s="69"/>
      <c r="E555" s="69"/>
      <c r="F555" s="70"/>
      <c r="G555" s="71"/>
      <c r="H555" s="72"/>
      <c r="I555" s="70"/>
      <c r="O555" s="74"/>
      <c r="S555" s="72"/>
      <c r="V555" s="69"/>
      <c r="X555" s="75"/>
      <c r="Y555" s="76"/>
      <c r="Z555" s="76"/>
      <c r="AA555" s="77"/>
      <c r="AB555" s="77"/>
      <c r="AC555" s="77"/>
      <c r="AD555" s="77"/>
      <c r="AE555" s="77"/>
      <c r="AF555" s="77"/>
      <c r="AG555" s="77"/>
      <c r="AH555" s="77"/>
      <c r="AI555" s="77"/>
      <c r="AJ555" s="77"/>
      <c r="AK555" s="77"/>
      <c r="AL555" s="77"/>
      <c r="AM555" s="75"/>
      <c r="AN555" s="61"/>
      <c r="AO555" s="61"/>
      <c r="AP555" s="78"/>
      <c r="AQ555" s="69"/>
    </row>
    <row r="556" spans="1:43" s="73" customFormat="1" ht="12" customHeight="1" x14ac:dyDescent="0.25">
      <c r="A556" s="69"/>
      <c r="B556" s="69"/>
      <c r="C556" s="69"/>
      <c r="D556" s="69"/>
      <c r="E556" s="69"/>
      <c r="F556" s="70"/>
      <c r="G556" s="71"/>
      <c r="H556" s="72"/>
      <c r="I556" s="70"/>
      <c r="O556" s="74"/>
      <c r="S556" s="72"/>
      <c r="V556" s="69"/>
      <c r="X556" s="75"/>
      <c r="Y556" s="76"/>
      <c r="Z556" s="76"/>
      <c r="AA556" s="77"/>
      <c r="AB556" s="77"/>
      <c r="AC556" s="77"/>
      <c r="AD556" s="77"/>
      <c r="AE556" s="77"/>
      <c r="AF556" s="77"/>
      <c r="AG556" s="77"/>
      <c r="AH556" s="77"/>
      <c r="AI556" s="77"/>
      <c r="AJ556" s="77"/>
      <c r="AK556" s="77"/>
      <c r="AL556" s="77"/>
      <c r="AM556" s="75"/>
      <c r="AN556" s="61"/>
      <c r="AO556" s="61"/>
      <c r="AP556" s="78"/>
      <c r="AQ556" s="69"/>
    </row>
    <row r="557" spans="1:43" s="73" customFormat="1" ht="12" customHeight="1" x14ac:dyDescent="0.25">
      <c r="A557" s="69"/>
      <c r="B557" s="69"/>
      <c r="C557" s="69"/>
      <c r="D557" s="69"/>
      <c r="E557" s="69"/>
      <c r="F557" s="70"/>
      <c r="G557" s="71"/>
      <c r="H557" s="72"/>
      <c r="I557" s="70"/>
      <c r="O557" s="74"/>
      <c r="S557" s="72"/>
      <c r="V557" s="69"/>
      <c r="X557" s="75"/>
      <c r="Y557" s="76"/>
      <c r="Z557" s="76"/>
      <c r="AA557" s="77"/>
      <c r="AB557" s="77"/>
      <c r="AC557" s="77"/>
      <c r="AD557" s="77"/>
      <c r="AE557" s="77"/>
      <c r="AF557" s="77"/>
      <c r="AG557" s="77"/>
      <c r="AH557" s="77"/>
      <c r="AI557" s="77"/>
      <c r="AJ557" s="77"/>
      <c r="AK557" s="77"/>
      <c r="AL557" s="77"/>
      <c r="AM557" s="75"/>
      <c r="AN557" s="61"/>
      <c r="AO557" s="61"/>
      <c r="AP557" s="78"/>
      <c r="AQ557" s="69"/>
    </row>
    <row r="558" spans="1:43" s="73" customFormat="1" ht="12" customHeight="1" x14ac:dyDescent="0.25">
      <c r="A558" s="69"/>
      <c r="B558" s="69"/>
      <c r="C558" s="69"/>
      <c r="D558" s="69"/>
      <c r="E558" s="69"/>
      <c r="F558" s="70"/>
      <c r="G558" s="71"/>
      <c r="H558" s="72"/>
      <c r="I558" s="70"/>
      <c r="O558" s="74"/>
      <c r="S558" s="72"/>
      <c r="V558" s="69"/>
      <c r="X558" s="75"/>
      <c r="Y558" s="76"/>
      <c r="Z558" s="76"/>
      <c r="AA558" s="77"/>
      <c r="AB558" s="77"/>
      <c r="AC558" s="77"/>
      <c r="AD558" s="77"/>
      <c r="AE558" s="77"/>
      <c r="AF558" s="77"/>
      <c r="AG558" s="77"/>
      <c r="AH558" s="77"/>
      <c r="AI558" s="77"/>
      <c r="AJ558" s="77"/>
      <c r="AK558" s="77"/>
      <c r="AL558" s="77"/>
      <c r="AM558" s="75"/>
      <c r="AN558" s="61"/>
      <c r="AO558" s="61"/>
      <c r="AP558" s="78"/>
      <c r="AQ558" s="69"/>
    </row>
    <row r="559" spans="1:43" s="73" customFormat="1" ht="12" customHeight="1" x14ac:dyDescent="0.25">
      <c r="A559" s="69"/>
      <c r="B559" s="69"/>
      <c r="C559" s="69"/>
      <c r="D559" s="69"/>
      <c r="E559" s="69"/>
      <c r="F559" s="70"/>
      <c r="G559" s="71"/>
      <c r="H559" s="72"/>
      <c r="I559" s="70"/>
      <c r="O559" s="74"/>
      <c r="S559" s="72"/>
      <c r="V559" s="69"/>
      <c r="X559" s="75"/>
      <c r="Y559" s="76"/>
      <c r="Z559" s="76"/>
      <c r="AA559" s="77"/>
      <c r="AB559" s="77"/>
      <c r="AC559" s="77"/>
      <c r="AD559" s="77"/>
      <c r="AE559" s="77"/>
      <c r="AF559" s="77"/>
      <c r="AG559" s="77"/>
      <c r="AH559" s="77"/>
      <c r="AI559" s="77"/>
      <c r="AJ559" s="77"/>
      <c r="AK559" s="77"/>
      <c r="AL559" s="77"/>
      <c r="AM559" s="75"/>
      <c r="AN559" s="61"/>
      <c r="AO559" s="61"/>
      <c r="AP559" s="78"/>
      <c r="AQ559" s="69"/>
    </row>
    <row r="560" spans="1:43" s="73" customFormat="1" ht="12" customHeight="1" x14ac:dyDescent="0.25">
      <c r="A560" s="69"/>
      <c r="B560" s="69"/>
      <c r="C560" s="69"/>
      <c r="D560" s="69"/>
      <c r="E560" s="69"/>
      <c r="F560" s="70"/>
      <c r="G560" s="71"/>
      <c r="H560" s="72"/>
      <c r="I560" s="70"/>
      <c r="O560" s="74"/>
      <c r="S560" s="72"/>
      <c r="V560" s="69"/>
      <c r="X560" s="75"/>
      <c r="Y560" s="76"/>
      <c r="Z560" s="76"/>
      <c r="AA560" s="77"/>
      <c r="AB560" s="77"/>
      <c r="AC560" s="77"/>
      <c r="AD560" s="77"/>
      <c r="AE560" s="77"/>
      <c r="AF560" s="77"/>
      <c r="AG560" s="77"/>
      <c r="AH560" s="77"/>
      <c r="AI560" s="77"/>
      <c r="AJ560" s="77"/>
      <c r="AK560" s="77"/>
      <c r="AL560" s="77"/>
      <c r="AM560" s="75"/>
      <c r="AN560" s="61"/>
      <c r="AO560" s="61"/>
      <c r="AP560" s="78"/>
      <c r="AQ560" s="69"/>
    </row>
    <row r="561" spans="1:43" s="73" customFormat="1" ht="12" customHeight="1" x14ac:dyDescent="0.25">
      <c r="A561" s="69"/>
      <c r="B561" s="69"/>
      <c r="C561" s="69"/>
      <c r="D561" s="69"/>
      <c r="E561" s="69"/>
      <c r="F561" s="70"/>
      <c r="G561" s="71"/>
      <c r="H561" s="72"/>
      <c r="I561" s="70"/>
      <c r="O561" s="74"/>
      <c r="S561" s="72"/>
      <c r="V561" s="69"/>
      <c r="X561" s="75"/>
      <c r="Y561" s="76"/>
      <c r="Z561" s="76"/>
      <c r="AA561" s="77"/>
      <c r="AB561" s="77"/>
      <c r="AC561" s="77"/>
      <c r="AD561" s="77"/>
      <c r="AE561" s="77"/>
      <c r="AF561" s="77"/>
      <c r="AG561" s="77"/>
      <c r="AH561" s="77"/>
      <c r="AI561" s="77"/>
      <c r="AJ561" s="77"/>
      <c r="AK561" s="77"/>
      <c r="AL561" s="77"/>
      <c r="AM561" s="75"/>
      <c r="AN561" s="61"/>
      <c r="AO561" s="61"/>
      <c r="AP561" s="78"/>
      <c r="AQ561" s="69"/>
    </row>
    <row r="562" spans="1:43" s="73" customFormat="1" ht="12" customHeight="1" x14ac:dyDescent="0.25">
      <c r="A562" s="69"/>
      <c r="B562" s="69"/>
      <c r="C562" s="69"/>
      <c r="D562" s="69"/>
      <c r="E562" s="69"/>
      <c r="F562" s="70"/>
      <c r="G562" s="71"/>
      <c r="H562" s="72"/>
      <c r="I562" s="70"/>
      <c r="O562" s="74"/>
      <c r="S562" s="72"/>
      <c r="V562" s="69"/>
      <c r="X562" s="75"/>
      <c r="Y562" s="76"/>
      <c r="Z562" s="76"/>
      <c r="AA562" s="77"/>
      <c r="AB562" s="77"/>
      <c r="AC562" s="77"/>
      <c r="AD562" s="77"/>
      <c r="AE562" s="77"/>
      <c r="AF562" s="77"/>
      <c r="AG562" s="77"/>
      <c r="AH562" s="77"/>
      <c r="AI562" s="77"/>
      <c r="AJ562" s="77"/>
      <c r="AK562" s="77"/>
      <c r="AL562" s="77"/>
      <c r="AM562" s="75"/>
      <c r="AN562" s="61"/>
      <c r="AO562" s="61"/>
      <c r="AP562" s="78"/>
      <c r="AQ562" s="69"/>
    </row>
    <row r="563" spans="1:43" s="73" customFormat="1" ht="12" customHeight="1" x14ac:dyDescent="0.25">
      <c r="A563" s="69"/>
      <c r="B563" s="69"/>
      <c r="C563" s="69"/>
      <c r="D563" s="69"/>
      <c r="E563" s="69"/>
      <c r="F563" s="70"/>
      <c r="G563" s="71"/>
      <c r="H563" s="72"/>
      <c r="I563" s="70"/>
      <c r="O563" s="74"/>
      <c r="S563" s="72"/>
      <c r="V563" s="69"/>
      <c r="X563" s="75"/>
      <c r="Y563" s="76"/>
      <c r="Z563" s="76"/>
      <c r="AA563" s="77"/>
      <c r="AB563" s="77"/>
      <c r="AC563" s="77"/>
      <c r="AD563" s="77"/>
      <c r="AE563" s="77"/>
      <c r="AF563" s="77"/>
      <c r="AG563" s="77"/>
      <c r="AH563" s="77"/>
      <c r="AI563" s="77"/>
      <c r="AJ563" s="77"/>
      <c r="AK563" s="77"/>
      <c r="AL563" s="77"/>
      <c r="AM563" s="75"/>
      <c r="AN563" s="61"/>
      <c r="AO563" s="61"/>
      <c r="AP563" s="78"/>
      <c r="AQ563" s="69"/>
    </row>
    <row r="564" spans="1:43" s="73" customFormat="1" ht="12" customHeight="1" x14ac:dyDescent="0.25">
      <c r="A564" s="69"/>
      <c r="B564" s="69"/>
      <c r="C564" s="69"/>
      <c r="D564" s="69"/>
      <c r="E564" s="69"/>
      <c r="F564" s="70"/>
      <c r="G564" s="71"/>
      <c r="H564" s="72"/>
      <c r="I564" s="70"/>
      <c r="O564" s="74"/>
      <c r="S564" s="72"/>
      <c r="V564" s="69"/>
      <c r="X564" s="75"/>
      <c r="Y564" s="76"/>
      <c r="Z564" s="76"/>
      <c r="AA564" s="77"/>
      <c r="AB564" s="77"/>
      <c r="AC564" s="77"/>
      <c r="AD564" s="77"/>
      <c r="AE564" s="77"/>
      <c r="AF564" s="77"/>
      <c r="AG564" s="77"/>
      <c r="AH564" s="77"/>
      <c r="AI564" s="77"/>
      <c r="AJ564" s="77"/>
      <c r="AK564" s="77"/>
      <c r="AL564" s="77"/>
      <c r="AM564" s="75"/>
      <c r="AN564" s="61"/>
      <c r="AO564" s="61"/>
      <c r="AP564" s="78"/>
      <c r="AQ564" s="69"/>
    </row>
    <row r="565" spans="1:43" s="73" customFormat="1" ht="12" customHeight="1" x14ac:dyDescent="0.25">
      <c r="A565" s="69"/>
      <c r="B565" s="69"/>
      <c r="C565" s="69"/>
      <c r="D565" s="69"/>
      <c r="E565" s="69"/>
      <c r="F565" s="70"/>
      <c r="G565" s="71"/>
      <c r="H565" s="72"/>
      <c r="I565" s="70"/>
      <c r="O565" s="74"/>
      <c r="S565" s="72"/>
      <c r="V565" s="69"/>
      <c r="X565" s="75"/>
      <c r="Y565" s="76"/>
      <c r="Z565" s="76"/>
      <c r="AA565" s="77"/>
      <c r="AB565" s="77"/>
      <c r="AC565" s="77"/>
      <c r="AD565" s="77"/>
      <c r="AE565" s="77"/>
      <c r="AF565" s="77"/>
      <c r="AG565" s="77"/>
      <c r="AH565" s="77"/>
      <c r="AI565" s="77"/>
      <c r="AJ565" s="77"/>
      <c r="AK565" s="77"/>
      <c r="AL565" s="77"/>
      <c r="AM565" s="75"/>
      <c r="AN565" s="61"/>
      <c r="AO565" s="61"/>
      <c r="AP565" s="78"/>
      <c r="AQ565" s="69"/>
    </row>
    <row r="566" spans="1:43" s="73" customFormat="1" ht="12" customHeight="1" x14ac:dyDescent="0.25">
      <c r="A566" s="69"/>
      <c r="B566" s="69"/>
      <c r="C566" s="69"/>
      <c r="D566" s="69"/>
      <c r="E566" s="69"/>
      <c r="F566" s="70"/>
      <c r="G566" s="71"/>
      <c r="H566" s="72"/>
      <c r="I566" s="70"/>
      <c r="O566" s="74"/>
      <c r="S566" s="72"/>
      <c r="V566" s="69"/>
      <c r="X566" s="75"/>
      <c r="Y566" s="76"/>
      <c r="Z566" s="76"/>
      <c r="AA566" s="77"/>
      <c r="AB566" s="77"/>
      <c r="AC566" s="77"/>
      <c r="AD566" s="77"/>
      <c r="AE566" s="77"/>
      <c r="AF566" s="77"/>
      <c r="AG566" s="77"/>
      <c r="AH566" s="77"/>
      <c r="AI566" s="77"/>
      <c r="AJ566" s="77"/>
      <c r="AK566" s="77"/>
      <c r="AL566" s="77"/>
      <c r="AM566" s="75"/>
      <c r="AN566" s="61"/>
      <c r="AO566" s="61"/>
      <c r="AP566" s="78"/>
      <c r="AQ566" s="69"/>
    </row>
    <row r="567" spans="1:43" s="73" customFormat="1" ht="12" customHeight="1" x14ac:dyDescent="0.25">
      <c r="A567" s="69"/>
      <c r="B567" s="69"/>
      <c r="C567" s="69"/>
      <c r="D567" s="69"/>
      <c r="E567" s="69"/>
      <c r="F567" s="70"/>
      <c r="G567" s="71"/>
      <c r="H567" s="72"/>
      <c r="I567" s="70"/>
      <c r="O567" s="74"/>
      <c r="S567" s="72"/>
      <c r="V567" s="69"/>
      <c r="X567" s="75"/>
      <c r="Y567" s="76"/>
      <c r="Z567" s="76"/>
      <c r="AA567" s="77"/>
      <c r="AB567" s="77"/>
      <c r="AC567" s="77"/>
      <c r="AD567" s="77"/>
      <c r="AE567" s="77"/>
      <c r="AF567" s="77"/>
      <c r="AG567" s="77"/>
      <c r="AH567" s="77"/>
      <c r="AI567" s="77"/>
      <c r="AJ567" s="77"/>
      <c r="AK567" s="77"/>
      <c r="AL567" s="77"/>
      <c r="AM567" s="75"/>
      <c r="AN567" s="61"/>
      <c r="AO567" s="61"/>
      <c r="AP567" s="78"/>
      <c r="AQ567" s="69"/>
    </row>
    <row r="568" spans="1:43" s="73" customFormat="1" ht="12" customHeight="1" x14ac:dyDescent="0.25">
      <c r="A568" s="69"/>
      <c r="B568" s="69"/>
      <c r="C568" s="69"/>
      <c r="D568" s="69"/>
      <c r="E568" s="69"/>
      <c r="F568" s="70"/>
      <c r="G568" s="71"/>
      <c r="H568" s="72"/>
      <c r="I568" s="70"/>
      <c r="O568" s="74"/>
      <c r="S568" s="72"/>
      <c r="V568" s="69"/>
      <c r="X568" s="75"/>
      <c r="Y568" s="76"/>
      <c r="Z568" s="76"/>
      <c r="AA568" s="77"/>
      <c r="AB568" s="77"/>
      <c r="AC568" s="77"/>
      <c r="AD568" s="77"/>
      <c r="AE568" s="77"/>
      <c r="AF568" s="77"/>
      <c r="AG568" s="77"/>
      <c r="AH568" s="77"/>
      <c r="AI568" s="77"/>
      <c r="AJ568" s="77"/>
      <c r="AK568" s="77"/>
      <c r="AL568" s="77"/>
      <c r="AM568" s="75"/>
      <c r="AN568" s="61"/>
      <c r="AO568" s="61"/>
      <c r="AP568" s="78"/>
      <c r="AQ568" s="69"/>
    </row>
    <row r="569" spans="1:43" s="73" customFormat="1" ht="12" customHeight="1" x14ac:dyDescent="0.25">
      <c r="A569" s="69"/>
      <c r="B569" s="69"/>
      <c r="C569" s="69"/>
      <c r="D569" s="69"/>
      <c r="E569" s="69"/>
      <c r="F569" s="70"/>
      <c r="G569" s="71"/>
      <c r="H569" s="72"/>
      <c r="I569" s="70"/>
      <c r="O569" s="74"/>
      <c r="S569" s="72"/>
      <c r="V569" s="69"/>
      <c r="X569" s="75"/>
      <c r="Y569" s="76"/>
      <c r="Z569" s="76"/>
      <c r="AA569" s="77"/>
      <c r="AB569" s="77"/>
      <c r="AC569" s="77"/>
      <c r="AD569" s="77"/>
      <c r="AE569" s="77"/>
      <c r="AF569" s="77"/>
      <c r="AG569" s="77"/>
      <c r="AH569" s="77"/>
      <c r="AI569" s="77"/>
      <c r="AJ569" s="77"/>
      <c r="AK569" s="77"/>
      <c r="AL569" s="77"/>
      <c r="AM569" s="75"/>
      <c r="AN569" s="61"/>
      <c r="AO569" s="61"/>
      <c r="AP569" s="78"/>
      <c r="AQ569" s="69"/>
    </row>
    <row r="570" spans="1:43" s="73" customFormat="1" ht="12" customHeight="1" x14ac:dyDescent="0.25">
      <c r="A570" s="69"/>
      <c r="B570" s="69"/>
      <c r="C570" s="69"/>
      <c r="D570" s="69"/>
      <c r="E570" s="69"/>
      <c r="F570" s="70"/>
      <c r="G570" s="71"/>
      <c r="H570" s="72"/>
      <c r="I570" s="70"/>
      <c r="O570" s="74"/>
      <c r="S570" s="72"/>
      <c r="V570" s="69"/>
      <c r="X570" s="75"/>
      <c r="Y570" s="76"/>
      <c r="Z570" s="76"/>
      <c r="AA570" s="77"/>
      <c r="AB570" s="77"/>
      <c r="AC570" s="77"/>
      <c r="AD570" s="77"/>
      <c r="AE570" s="77"/>
      <c r="AF570" s="77"/>
      <c r="AG570" s="77"/>
      <c r="AH570" s="77"/>
      <c r="AI570" s="77"/>
      <c r="AJ570" s="77"/>
      <c r="AK570" s="77"/>
      <c r="AL570" s="77"/>
      <c r="AM570" s="75"/>
      <c r="AN570" s="61"/>
      <c r="AO570" s="61"/>
      <c r="AP570" s="78"/>
      <c r="AQ570" s="69"/>
    </row>
    <row r="571" spans="1:43" s="73" customFormat="1" ht="12" customHeight="1" x14ac:dyDescent="0.25">
      <c r="A571" s="69"/>
      <c r="B571" s="69"/>
      <c r="C571" s="69"/>
      <c r="D571" s="69"/>
      <c r="E571" s="69"/>
      <c r="F571" s="70"/>
      <c r="G571" s="71"/>
      <c r="H571" s="72"/>
      <c r="I571" s="70"/>
      <c r="O571" s="74"/>
      <c r="S571" s="72"/>
      <c r="V571" s="69"/>
      <c r="X571" s="75"/>
      <c r="Y571" s="76"/>
      <c r="Z571" s="76"/>
      <c r="AA571" s="77"/>
      <c r="AB571" s="77"/>
      <c r="AC571" s="77"/>
      <c r="AD571" s="77"/>
      <c r="AE571" s="77"/>
      <c r="AF571" s="77"/>
      <c r="AG571" s="77"/>
      <c r="AH571" s="77"/>
      <c r="AI571" s="77"/>
      <c r="AJ571" s="77"/>
      <c r="AK571" s="77"/>
      <c r="AL571" s="77"/>
      <c r="AM571" s="75"/>
      <c r="AN571" s="61"/>
      <c r="AO571" s="61"/>
      <c r="AP571" s="78"/>
      <c r="AQ571" s="69"/>
    </row>
    <row r="572" spans="1:43" s="73" customFormat="1" ht="12" customHeight="1" x14ac:dyDescent="0.25">
      <c r="A572" s="69"/>
      <c r="B572" s="69"/>
      <c r="C572" s="69"/>
      <c r="D572" s="69"/>
      <c r="E572" s="69"/>
      <c r="F572" s="70"/>
      <c r="G572" s="71"/>
      <c r="H572" s="72"/>
      <c r="I572" s="70"/>
      <c r="O572" s="74"/>
      <c r="S572" s="72"/>
      <c r="V572" s="69"/>
      <c r="X572" s="75"/>
      <c r="Y572" s="76"/>
      <c r="Z572" s="76"/>
      <c r="AA572" s="77"/>
      <c r="AB572" s="77"/>
      <c r="AC572" s="77"/>
      <c r="AD572" s="77"/>
      <c r="AE572" s="77"/>
      <c r="AF572" s="77"/>
      <c r="AG572" s="77"/>
      <c r="AH572" s="77"/>
      <c r="AI572" s="77"/>
      <c r="AJ572" s="77"/>
      <c r="AK572" s="77"/>
      <c r="AL572" s="77"/>
      <c r="AM572" s="75"/>
      <c r="AN572" s="61"/>
      <c r="AO572" s="61"/>
      <c r="AP572" s="78"/>
      <c r="AQ572" s="69"/>
    </row>
    <row r="573" spans="1:43" s="73" customFormat="1" ht="12" customHeight="1" x14ac:dyDescent="0.25">
      <c r="A573" s="69"/>
      <c r="B573" s="69"/>
      <c r="C573" s="69"/>
      <c r="D573" s="69"/>
      <c r="E573" s="69"/>
      <c r="F573" s="70"/>
      <c r="G573" s="71"/>
      <c r="H573" s="72"/>
      <c r="I573" s="70"/>
      <c r="O573" s="74"/>
      <c r="S573" s="72"/>
      <c r="V573" s="69"/>
      <c r="X573" s="75"/>
      <c r="Y573" s="76"/>
      <c r="Z573" s="76"/>
      <c r="AA573" s="77"/>
      <c r="AB573" s="77"/>
      <c r="AC573" s="77"/>
      <c r="AD573" s="77"/>
      <c r="AE573" s="77"/>
      <c r="AF573" s="77"/>
      <c r="AG573" s="77"/>
      <c r="AH573" s="77"/>
      <c r="AI573" s="77"/>
      <c r="AJ573" s="77"/>
      <c r="AK573" s="77"/>
      <c r="AL573" s="77"/>
      <c r="AM573" s="75"/>
      <c r="AN573" s="61"/>
      <c r="AO573" s="61"/>
      <c r="AP573" s="78"/>
      <c r="AQ573" s="69"/>
    </row>
    <row r="574" spans="1:43" s="73" customFormat="1" ht="12" customHeight="1" x14ac:dyDescent="0.25">
      <c r="A574" s="69"/>
      <c r="B574" s="69"/>
      <c r="C574" s="69"/>
      <c r="D574" s="69"/>
      <c r="E574" s="69"/>
      <c r="F574" s="70"/>
      <c r="G574" s="71"/>
      <c r="H574" s="72"/>
      <c r="I574" s="70"/>
      <c r="O574" s="74"/>
      <c r="S574" s="72"/>
      <c r="V574" s="69"/>
      <c r="X574" s="75"/>
      <c r="Y574" s="76"/>
      <c r="Z574" s="76"/>
      <c r="AA574" s="77"/>
      <c r="AB574" s="77"/>
      <c r="AC574" s="77"/>
      <c r="AD574" s="77"/>
      <c r="AE574" s="77"/>
      <c r="AF574" s="77"/>
      <c r="AG574" s="77"/>
      <c r="AH574" s="77"/>
      <c r="AI574" s="77"/>
      <c r="AJ574" s="77"/>
      <c r="AK574" s="77"/>
      <c r="AL574" s="77"/>
      <c r="AM574" s="75"/>
      <c r="AN574" s="61"/>
      <c r="AO574" s="61"/>
      <c r="AP574" s="78"/>
      <c r="AQ574" s="69"/>
    </row>
    <row r="575" spans="1:43" s="73" customFormat="1" ht="12" customHeight="1" x14ac:dyDescent="0.25">
      <c r="A575" s="69"/>
      <c r="B575" s="69"/>
      <c r="C575" s="69"/>
      <c r="D575" s="69"/>
      <c r="E575" s="69"/>
      <c r="F575" s="70"/>
      <c r="G575" s="71"/>
      <c r="H575" s="72"/>
      <c r="I575" s="70"/>
      <c r="O575" s="74"/>
      <c r="S575" s="72"/>
      <c r="V575" s="69"/>
      <c r="X575" s="75"/>
      <c r="Y575" s="76"/>
      <c r="Z575" s="76"/>
      <c r="AA575" s="77"/>
      <c r="AB575" s="77"/>
      <c r="AC575" s="77"/>
      <c r="AD575" s="77"/>
      <c r="AE575" s="77"/>
      <c r="AF575" s="77"/>
      <c r="AG575" s="77"/>
      <c r="AH575" s="77"/>
      <c r="AI575" s="77"/>
      <c r="AJ575" s="77"/>
      <c r="AK575" s="77"/>
      <c r="AL575" s="77"/>
      <c r="AM575" s="75"/>
      <c r="AN575" s="61"/>
      <c r="AO575" s="61"/>
      <c r="AP575" s="78"/>
      <c r="AQ575" s="69"/>
    </row>
    <row r="576" spans="1:43" s="73" customFormat="1" ht="12" customHeight="1" x14ac:dyDescent="0.25">
      <c r="A576" s="69"/>
      <c r="B576" s="69"/>
      <c r="C576" s="69"/>
      <c r="D576" s="69"/>
      <c r="E576" s="69"/>
      <c r="F576" s="70"/>
      <c r="G576" s="71"/>
      <c r="H576" s="72"/>
      <c r="I576" s="70"/>
      <c r="O576" s="74"/>
      <c r="S576" s="72"/>
      <c r="V576" s="69"/>
      <c r="X576" s="75"/>
      <c r="Y576" s="76"/>
      <c r="Z576" s="76"/>
      <c r="AA576" s="77"/>
      <c r="AB576" s="77"/>
      <c r="AC576" s="77"/>
      <c r="AD576" s="77"/>
      <c r="AE576" s="77"/>
      <c r="AF576" s="77"/>
      <c r="AG576" s="77"/>
      <c r="AH576" s="77"/>
      <c r="AI576" s="77"/>
      <c r="AJ576" s="77"/>
      <c r="AK576" s="77"/>
      <c r="AL576" s="77"/>
      <c r="AM576" s="75"/>
      <c r="AN576" s="61"/>
      <c r="AO576" s="61"/>
      <c r="AP576" s="78"/>
      <c r="AQ576" s="69"/>
    </row>
    <row r="577" spans="1:43" s="73" customFormat="1" ht="12" customHeight="1" x14ac:dyDescent="0.25">
      <c r="A577" s="69"/>
      <c r="B577" s="69"/>
      <c r="C577" s="69"/>
      <c r="D577" s="69"/>
      <c r="E577" s="69"/>
      <c r="F577" s="70"/>
      <c r="G577" s="71"/>
      <c r="H577" s="72"/>
      <c r="I577" s="70"/>
      <c r="O577" s="74"/>
      <c r="S577" s="72"/>
      <c r="V577" s="69"/>
      <c r="X577" s="75"/>
      <c r="Y577" s="76"/>
      <c r="Z577" s="76"/>
      <c r="AA577" s="77"/>
      <c r="AB577" s="77"/>
      <c r="AC577" s="77"/>
      <c r="AD577" s="77"/>
      <c r="AE577" s="77"/>
      <c r="AF577" s="77"/>
      <c r="AG577" s="77"/>
      <c r="AH577" s="77"/>
      <c r="AI577" s="77"/>
      <c r="AJ577" s="77"/>
      <c r="AK577" s="77"/>
      <c r="AL577" s="77"/>
      <c r="AM577" s="75"/>
      <c r="AN577" s="61"/>
      <c r="AO577" s="61"/>
      <c r="AP577" s="78"/>
      <c r="AQ577" s="69"/>
    </row>
    <row r="578" spans="1:43" s="73" customFormat="1" ht="12" customHeight="1" x14ac:dyDescent="0.25">
      <c r="A578" s="69"/>
      <c r="B578" s="69"/>
      <c r="C578" s="69"/>
      <c r="D578" s="69"/>
      <c r="E578" s="69"/>
      <c r="F578" s="70"/>
      <c r="G578" s="71"/>
      <c r="H578" s="72"/>
      <c r="I578" s="70"/>
      <c r="O578" s="74"/>
      <c r="S578" s="72"/>
      <c r="V578" s="69"/>
      <c r="X578" s="75"/>
      <c r="Y578" s="76"/>
      <c r="Z578" s="76"/>
      <c r="AA578" s="77"/>
      <c r="AB578" s="77"/>
      <c r="AC578" s="77"/>
      <c r="AD578" s="77"/>
      <c r="AE578" s="77"/>
      <c r="AF578" s="77"/>
      <c r="AG578" s="77"/>
      <c r="AH578" s="77"/>
      <c r="AI578" s="77"/>
      <c r="AJ578" s="77"/>
      <c r="AK578" s="77"/>
      <c r="AL578" s="77"/>
      <c r="AM578" s="75"/>
      <c r="AN578" s="61"/>
      <c r="AO578" s="61"/>
      <c r="AP578" s="78"/>
      <c r="AQ578" s="69"/>
    </row>
    <row r="579" spans="1:43" s="73" customFormat="1" ht="12" customHeight="1" x14ac:dyDescent="0.25">
      <c r="A579" s="69"/>
      <c r="B579" s="69"/>
      <c r="C579" s="69"/>
      <c r="D579" s="69"/>
      <c r="E579" s="69"/>
      <c r="F579" s="70"/>
      <c r="G579" s="71"/>
      <c r="H579" s="72"/>
      <c r="I579" s="70"/>
      <c r="O579" s="74"/>
      <c r="S579" s="72"/>
      <c r="V579" s="69"/>
      <c r="X579" s="75"/>
      <c r="Y579" s="76"/>
      <c r="Z579" s="76"/>
      <c r="AA579" s="77"/>
      <c r="AB579" s="77"/>
      <c r="AC579" s="77"/>
      <c r="AD579" s="77"/>
      <c r="AE579" s="77"/>
      <c r="AF579" s="77"/>
      <c r="AG579" s="77"/>
      <c r="AH579" s="77"/>
      <c r="AI579" s="77"/>
      <c r="AJ579" s="77"/>
      <c r="AK579" s="77"/>
      <c r="AL579" s="77"/>
      <c r="AM579" s="75"/>
      <c r="AN579" s="61"/>
      <c r="AO579" s="61"/>
      <c r="AP579" s="78"/>
      <c r="AQ579" s="69"/>
    </row>
    <row r="580" spans="1:43" s="73" customFormat="1" ht="12" customHeight="1" x14ac:dyDescent="0.25">
      <c r="A580" s="69"/>
      <c r="B580" s="69"/>
      <c r="C580" s="69"/>
      <c r="D580" s="69"/>
      <c r="E580" s="69"/>
      <c r="F580" s="70"/>
      <c r="G580" s="71"/>
      <c r="H580" s="72"/>
      <c r="I580" s="70"/>
      <c r="O580" s="74"/>
      <c r="S580" s="72"/>
      <c r="V580" s="69"/>
      <c r="X580" s="75"/>
      <c r="Y580" s="76"/>
      <c r="Z580" s="76"/>
      <c r="AA580" s="77"/>
      <c r="AB580" s="77"/>
      <c r="AC580" s="77"/>
      <c r="AD580" s="77"/>
      <c r="AE580" s="77"/>
      <c r="AF580" s="77"/>
      <c r="AG580" s="77"/>
      <c r="AH580" s="77"/>
      <c r="AI580" s="77"/>
      <c r="AJ580" s="77"/>
      <c r="AK580" s="77"/>
      <c r="AL580" s="77"/>
      <c r="AM580" s="75"/>
      <c r="AN580" s="61"/>
      <c r="AO580" s="61"/>
      <c r="AP580" s="78"/>
      <c r="AQ580" s="69"/>
    </row>
    <row r="581" spans="1:43" s="73" customFormat="1" ht="12" customHeight="1" x14ac:dyDescent="0.25">
      <c r="A581" s="69"/>
      <c r="B581" s="69"/>
      <c r="C581" s="69"/>
      <c r="D581" s="69"/>
      <c r="E581" s="69"/>
      <c r="F581" s="70"/>
      <c r="G581" s="71"/>
      <c r="H581" s="72"/>
      <c r="I581" s="70"/>
      <c r="O581" s="74"/>
      <c r="S581" s="72"/>
      <c r="V581" s="69"/>
      <c r="X581" s="75"/>
      <c r="Y581" s="76"/>
      <c r="Z581" s="76"/>
      <c r="AA581" s="77"/>
      <c r="AB581" s="77"/>
      <c r="AC581" s="77"/>
      <c r="AD581" s="77"/>
      <c r="AE581" s="77"/>
      <c r="AF581" s="77"/>
      <c r="AG581" s="77"/>
      <c r="AH581" s="77"/>
      <c r="AI581" s="77"/>
      <c r="AJ581" s="77"/>
      <c r="AK581" s="77"/>
      <c r="AL581" s="77"/>
      <c r="AM581" s="75"/>
      <c r="AN581" s="61"/>
      <c r="AO581" s="61"/>
      <c r="AP581" s="78"/>
      <c r="AQ581" s="69"/>
    </row>
    <row r="582" spans="1:43" s="73" customFormat="1" ht="12" customHeight="1" x14ac:dyDescent="0.25">
      <c r="A582" s="69"/>
      <c r="B582" s="69"/>
      <c r="C582" s="69"/>
      <c r="D582" s="69"/>
      <c r="E582" s="69"/>
      <c r="F582" s="70"/>
      <c r="G582" s="71"/>
      <c r="H582" s="72"/>
      <c r="I582" s="70"/>
      <c r="O582" s="74"/>
      <c r="S582" s="72"/>
      <c r="V582" s="69"/>
      <c r="X582" s="75"/>
      <c r="Y582" s="76"/>
      <c r="Z582" s="76"/>
      <c r="AA582" s="77"/>
      <c r="AB582" s="77"/>
      <c r="AC582" s="77"/>
      <c r="AD582" s="77"/>
      <c r="AE582" s="77"/>
      <c r="AF582" s="77"/>
      <c r="AG582" s="77"/>
      <c r="AH582" s="77"/>
      <c r="AI582" s="77"/>
      <c r="AJ582" s="77"/>
      <c r="AK582" s="77"/>
      <c r="AL582" s="77"/>
      <c r="AM582" s="75"/>
      <c r="AN582" s="61"/>
      <c r="AO582" s="61"/>
      <c r="AP582" s="78"/>
      <c r="AQ582" s="69"/>
    </row>
    <row r="583" spans="1:43" s="73" customFormat="1" ht="12" customHeight="1" x14ac:dyDescent="0.25">
      <c r="A583" s="69"/>
      <c r="B583" s="69"/>
      <c r="C583" s="69"/>
      <c r="D583" s="69"/>
      <c r="E583" s="69"/>
      <c r="F583" s="70"/>
      <c r="G583" s="71"/>
      <c r="H583" s="72"/>
      <c r="I583" s="70"/>
      <c r="O583" s="74"/>
      <c r="S583" s="72"/>
      <c r="V583" s="69"/>
      <c r="X583" s="75"/>
      <c r="Y583" s="76"/>
      <c r="Z583" s="76"/>
      <c r="AA583" s="77"/>
      <c r="AB583" s="77"/>
      <c r="AC583" s="77"/>
      <c r="AD583" s="77"/>
      <c r="AE583" s="77"/>
      <c r="AF583" s="77"/>
      <c r="AG583" s="77"/>
      <c r="AH583" s="77"/>
      <c r="AI583" s="77"/>
      <c r="AJ583" s="77"/>
      <c r="AK583" s="77"/>
      <c r="AL583" s="77"/>
      <c r="AM583" s="75"/>
      <c r="AN583" s="61"/>
      <c r="AO583" s="61"/>
      <c r="AP583" s="78"/>
      <c r="AQ583" s="69"/>
    </row>
    <row r="584" spans="1:43" s="73" customFormat="1" ht="12" customHeight="1" x14ac:dyDescent="0.25">
      <c r="A584" s="69"/>
      <c r="B584" s="69"/>
      <c r="C584" s="69"/>
      <c r="D584" s="69"/>
      <c r="E584" s="69"/>
      <c r="F584" s="70"/>
      <c r="G584" s="71"/>
      <c r="H584" s="72"/>
      <c r="I584" s="70"/>
      <c r="O584" s="74"/>
      <c r="S584" s="72"/>
      <c r="V584" s="69"/>
      <c r="X584" s="75"/>
      <c r="Y584" s="76"/>
      <c r="Z584" s="76"/>
      <c r="AA584" s="77"/>
      <c r="AB584" s="77"/>
      <c r="AC584" s="77"/>
      <c r="AD584" s="77"/>
      <c r="AE584" s="77"/>
      <c r="AF584" s="77"/>
      <c r="AG584" s="77"/>
      <c r="AH584" s="77"/>
      <c r="AI584" s="77"/>
      <c r="AJ584" s="77"/>
      <c r="AK584" s="77"/>
      <c r="AL584" s="77"/>
      <c r="AM584" s="75"/>
      <c r="AN584" s="61"/>
      <c r="AO584" s="61"/>
      <c r="AP584" s="78"/>
      <c r="AQ584" s="69"/>
    </row>
    <row r="585" spans="1:43" s="73" customFormat="1" ht="12" customHeight="1" x14ac:dyDescent="0.25">
      <c r="A585" s="69"/>
      <c r="B585" s="69"/>
      <c r="C585" s="69"/>
      <c r="D585" s="69"/>
      <c r="E585" s="69"/>
      <c r="F585" s="70"/>
      <c r="G585" s="71"/>
      <c r="H585" s="72"/>
      <c r="I585" s="70"/>
      <c r="O585" s="74"/>
      <c r="S585" s="72"/>
      <c r="V585" s="69"/>
      <c r="X585" s="75"/>
      <c r="Y585" s="76"/>
      <c r="Z585" s="76"/>
      <c r="AA585" s="77"/>
      <c r="AB585" s="77"/>
      <c r="AC585" s="77"/>
      <c r="AD585" s="77"/>
      <c r="AE585" s="77"/>
      <c r="AF585" s="77"/>
      <c r="AG585" s="77"/>
      <c r="AH585" s="77"/>
      <c r="AI585" s="77"/>
      <c r="AJ585" s="77"/>
      <c r="AK585" s="77"/>
      <c r="AL585" s="77"/>
      <c r="AM585" s="75"/>
      <c r="AN585" s="61"/>
      <c r="AO585" s="61"/>
      <c r="AP585" s="78"/>
      <c r="AQ585" s="69"/>
    </row>
    <row r="586" spans="1:43" s="73" customFormat="1" ht="12" customHeight="1" x14ac:dyDescent="0.25">
      <c r="A586" s="69"/>
      <c r="B586" s="69"/>
      <c r="C586" s="69"/>
      <c r="D586" s="69"/>
      <c r="E586" s="69"/>
      <c r="F586" s="70"/>
      <c r="G586" s="71"/>
      <c r="H586" s="72"/>
      <c r="I586" s="70"/>
      <c r="O586" s="74"/>
      <c r="S586" s="72"/>
      <c r="V586" s="69"/>
      <c r="X586" s="75"/>
      <c r="Y586" s="76"/>
      <c r="Z586" s="76"/>
      <c r="AA586" s="77"/>
      <c r="AB586" s="77"/>
      <c r="AC586" s="77"/>
      <c r="AD586" s="77"/>
      <c r="AE586" s="77"/>
      <c r="AF586" s="77"/>
      <c r="AG586" s="77"/>
      <c r="AH586" s="77"/>
      <c r="AI586" s="77"/>
      <c r="AJ586" s="77"/>
      <c r="AK586" s="77"/>
      <c r="AL586" s="77"/>
      <c r="AM586" s="75"/>
      <c r="AN586" s="61"/>
      <c r="AO586" s="61"/>
      <c r="AP586" s="78"/>
      <c r="AQ586" s="69"/>
    </row>
    <row r="587" spans="1:43" s="73" customFormat="1" ht="12" customHeight="1" x14ac:dyDescent="0.25">
      <c r="A587" s="69"/>
      <c r="B587" s="69"/>
      <c r="C587" s="69"/>
      <c r="D587" s="69"/>
      <c r="E587" s="69"/>
      <c r="F587" s="70"/>
      <c r="G587" s="71"/>
      <c r="H587" s="72"/>
      <c r="I587" s="70"/>
      <c r="O587" s="74"/>
      <c r="S587" s="72"/>
      <c r="V587" s="69"/>
      <c r="X587" s="75"/>
      <c r="Y587" s="76"/>
      <c r="Z587" s="76"/>
      <c r="AA587" s="77"/>
      <c r="AB587" s="77"/>
      <c r="AC587" s="77"/>
      <c r="AD587" s="77"/>
      <c r="AE587" s="77"/>
      <c r="AF587" s="77"/>
      <c r="AG587" s="77"/>
      <c r="AH587" s="77"/>
      <c r="AI587" s="77"/>
      <c r="AJ587" s="77"/>
      <c r="AK587" s="77"/>
      <c r="AL587" s="77"/>
      <c r="AM587" s="75"/>
      <c r="AN587" s="61"/>
      <c r="AO587" s="61"/>
      <c r="AP587" s="78"/>
      <c r="AQ587" s="69"/>
    </row>
    <row r="588" spans="1:43" s="73" customFormat="1" ht="12" customHeight="1" x14ac:dyDescent="0.25">
      <c r="A588" s="69"/>
      <c r="B588" s="69"/>
      <c r="C588" s="69"/>
      <c r="D588" s="69"/>
      <c r="E588" s="69"/>
      <c r="F588" s="70"/>
      <c r="G588" s="71"/>
      <c r="H588" s="72"/>
      <c r="I588" s="70"/>
      <c r="O588" s="74"/>
      <c r="S588" s="72"/>
      <c r="V588" s="69"/>
      <c r="X588" s="75"/>
      <c r="Y588" s="76"/>
      <c r="Z588" s="76"/>
      <c r="AA588" s="77"/>
      <c r="AB588" s="77"/>
      <c r="AC588" s="77"/>
      <c r="AD588" s="77"/>
      <c r="AE588" s="77"/>
      <c r="AF588" s="77"/>
      <c r="AG588" s="77"/>
      <c r="AH588" s="77"/>
      <c r="AI588" s="77"/>
      <c r="AJ588" s="77"/>
      <c r="AK588" s="77"/>
      <c r="AL588" s="77"/>
      <c r="AM588" s="75"/>
      <c r="AN588" s="61"/>
      <c r="AO588" s="61"/>
      <c r="AP588" s="78"/>
      <c r="AQ588" s="69"/>
    </row>
    <row r="589" spans="1:43" s="73" customFormat="1" ht="12" customHeight="1" x14ac:dyDescent="0.25">
      <c r="A589" s="69"/>
      <c r="B589" s="69"/>
      <c r="C589" s="69"/>
      <c r="D589" s="69"/>
      <c r="E589" s="69"/>
      <c r="F589" s="70"/>
      <c r="G589" s="71"/>
      <c r="H589" s="72"/>
      <c r="I589" s="70"/>
      <c r="O589" s="74"/>
      <c r="S589" s="72"/>
      <c r="V589" s="69"/>
      <c r="X589" s="75"/>
      <c r="Y589" s="76"/>
      <c r="Z589" s="76"/>
      <c r="AA589" s="77"/>
      <c r="AB589" s="77"/>
      <c r="AC589" s="77"/>
      <c r="AD589" s="77"/>
      <c r="AE589" s="77"/>
      <c r="AF589" s="77"/>
      <c r="AG589" s="77"/>
      <c r="AH589" s="77"/>
      <c r="AI589" s="77"/>
      <c r="AJ589" s="77"/>
      <c r="AK589" s="77"/>
      <c r="AL589" s="77"/>
      <c r="AM589" s="75"/>
      <c r="AN589" s="61"/>
      <c r="AO589" s="61"/>
      <c r="AP589" s="78"/>
      <c r="AQ589" s="69"/>
    </row>
    <row r="590" spans="1:43" s="73" customFormat="1" ht="12" customHeight="1" x14ac:dyDescent="0.25">
      <c r="A590" s="69"/>
      <c r="B590" s="69"/>
      <c r="C590" s="69"/>
      <c r="D590" s="69"/>
      <c r="E590" s="69"/>
      <c r="F590" s="70"/>
      <c r="G590" s="71"/>
      <c r="H590" s="72"/>
      <c r="I590" s="70"/>
      <c r="O590" s="74"/>
      <c r="S590" s="72"/>
      <c r="V590" s="69"/>
      <c r="X590" s="75"/>
      <c r="Y590" s="76"/>
      <c r="Z590" s="76"/>
      <c r="AA590" s="77"/>
      <c r="AB590" s="77"/>
      <c r="AC590" s="77"/>
      <c r="AD590" s="77"/>
      <c r="AE590" s="77"/>
      <c r="AF590" s="77"/>
      <c r="AG590" s="77"/>
      <c r="AH590" s="77"/>
      <c r="AI590" s="77"/>
      <c r="AJ590" s="77"/>
      <c r="AK590" s="77"/>
      <c r="AL590" s="77"/>
      <c r="AM590" s="75"/>
      <c r="AN590" s="61"/>
      <c r="AO590" s="61"/>
      <c r="AP590" s="78"/>
      <c r="AQ590" s="69"/>
    </row>
    <row r="591" spans="1:43" s="73" customFormat="1" ht="12" customHeight="1" x14ac:dyDescent="0.25">
      <c r="A591" s="69"/>
      <c r="B591" s="69"/>
      <c r="C591" s="69"/>
      <c r="D591" s="69"/>
      <c r="E591" s="69"/>
      <c r="F591" s="70"/>
      <c r="G591" s="71"/>
      <c r="H591" s="72"/>
      <c r="I591" s="70"/>
      <c r="O591" s="74"/>
      <c r="S591" s="72"/>
      <c r="V591" s="69"/>
      <c r="X591" s="75"/>
      <c r="Y591" s="76"/>
      <c r="Z591" s="76"/>
      <c r="AA591" s="77"/>
      <c r="AB591" s="77"/>
      <c r="AC591" s="77"/>
      <c r="AD591" s="77"/>
      <c r="AE591" s="77"/>
      <c r="AF591" s="77"/>
      <c r="AG591" s="77"/>
      <c r="AH591" s="77"/>
      <c r="AI591" s="77"/>
      <c r="AJ591" s="77"/>
      <c r="AK591" s="77"/>
      <c r="AL591" s="77"/>
      <c r="AM591" s="75"/>
      <c r="AN591" s="61"/>
      <c r="AO591" s="61"/>
      <c r="AP591" s="78"/>
      <c r="AQ591" s="69"/>
    </row>
    <row r="592" spans="1:43" s="73" customFormat="1" ht="12" customHeight="1" x14ac:dyDescent="0.25">
      <c r="A592" s="69"/>
      <c r="B592" s="69"/>
      <c r="C592" s="69"/>
      <c r="D592" s="69"/>
      <c r="E592" s="69"/>
      <c r="F592" s="70"/>
      <c r="G592" s="71"/>
      <c r="H592" s="72"/>
      <c r="I592" s="70"/>
      <c r="O592" s="74"/>
      <c r="S592" s="72"/>
      <c r="V592" s="69"/>
      <c r="X592" s="75"/>
      <c r="Y592" s="76"/>
      <c r="Z592" s="76"/>
      <c r="AA592" s="77"/>
      <c r="AB592" s="77"/>
      <c r="AC592" s="77"/>
      <c r="AD592" s="77"/>
      <c r="AE592" s="77"/>
      <c r="AF592" s="77"/>
      <c r="AG592" s="77"/>
      <c r="AH592" s="77"/>
      <c r="AI592" s="77"/>
      <c r="AJ592" s="77"/>
      <c r="AK592" s="77"/>
      <c r="AL592" s="77"/>
      <c r="AM592" s="75"/>
      <c r="AN592" s="61"/>
      <c r="AO592" s="61"/>
      <c r="AP592" s="78"/>
      <c r="AQ592" s="69"/>
    </row>
    <row r="593" spans="1:43" s="73" customFormat="1" ht="12" customHeight="1" x14ac:dyDescent="0.25">
      <c r="A593" s="69"/>
      <c r="B593" s="69"/>
      <c r="C593" s="69"/>
      <c r="D593" s="69"/>
      <c r="E593" s="69"/>
      <c r="F593" s="70"/>
      <c r="G593" s="71"/>
      <c r="H593" s="72"/>
      <c r="I593" s="70"/>
      <c r="O593" s="74"/>
      <c r="S593" s="72"/>
      <c r="V593" s="69"/>
      <c r="X593" s="75"/>
      <c r="Y593" s="76"/>
      <c r="Z593" s="76"/>
      <c r="AA593" s="77"/>
      <c r="AB593" s="77"/>
      <c r="AC593" s="77"/>
      <c r="AD593" s="77"/>
      <c r="AE593" s="77"/>
      <c r="AF593" s="77"/>
      <c r="AG593" s="77"/>
      <c r="AH593" s="77"/>
      <c r="AI593" s="77"/>
      <c r="AJ593" s="77"/>
      <c r="AK593" s="77"/>
      <c r="AL593" s="77"/>
      <c r="AM593" s="75"/>
      <c r="AN593" s="61"/>
      <c r="AO593" s="61"/>
      <c r="AP593" s="78"/>
      <c r="AQ593" s="69"/>
    </row>
    <row r="594" spans="1:43" s="73" customFormat="1" ht="12" customHeight="1" x14ac:dyDescent="0.25">
      <c r="A594" s="69"/>
      <c r="B594" s="69"/>
      <c r="C594" s="69"/>
      <c r="D594" s="69"/>
      <c r="E594" s="69"/>
      <c r="F594" s="70"/>
      <c r="G594" s="71"/>
      <c r="H594" s="72"/>
      <c r="I594" s="70"/>
      <c r="O594" s="74"/>
      <c r="S594" s="72"/>
      <c r="V594" s="69"/>
      <c r="X594" s="75"/>
      <c r="Y594" s="76"/>
      <c r="Z594" s="76"/>
      <c r="AA594" s="77"/>
      <c r="AB594" s="77"/>
      <c r="AC594" s="77"/>
      <c r="AD594" s="77"/>
      <c r="AE594" s="77"/>
      <c r="AF594" s="77"/>
      <c r="AG594" s="77"/>
      <c r="AH594" s="77"/>
      <c r="AI594" s="77"/>
      <c r="AJ594" s="77"/>
      <c r="AK594" s="77"/>
      <c r="AL594" s="77"/>
      <c r="AM594" s="75"/>
      <c r="AN594" s="61"/>
      <c r="AO594" s="61"/>
      <c r="AP594" s="78"/>
      <c r="AQ594" s="69"/>
    </row>
    <row r="595" spans="1:43" s="73" customFormat="1" ht="12" customHeight="1" x14ac:dyDescent="0.25">
      <c r="A595" s="69"/>
      <c r="B595" s="69"/>
      <c r="C595" s="69"/>
      <c r="D595" s="69"/>
      <c r="E595" s="69"/>
      <c r="F595" s="70"/>
      <c r="G595" s="71"/>
      <c r="H595" s="72"/>
      <c r="I595" s="70"/>
      <c r="O595" s="74"/>
      <c r="S595" s="72"/>
      <c r="V595" s="69"/>
      <c r="X595" s="75"/>
      <c r="Y595" s="76"/>
      <c r="Z595" s="76"/>
      <c r="AA595" s="77"/>
      <c r="AB595" s="77"/>
      <c r="AC595" s="77"/>
      <c r="AD595" s="77"/>
      <c r="AE595" s="77"/>
      <c r="AF595" s="77"/>
      <c r="AG595" s="77"/>
      <c r="AH595" s="77"/>
      <c r="AI595" s="77"/>
      <c r="AJ595" s="77"/>
      <c r="AK595" s="77"/>
      <c r="AL595" s="77"/>
      <c r="AM595" s="75"/>
      <c r="AN595" s="61"/>
      <c r="AO595" s="61"/>
      <c r="AP595" s="78"/>
      <c r="AQ595" s="69"/>
    </row>
    <row r="596" spans="1:43" s="73" customFormat="1" ht="12" customHeight="1" x14ac:dyDescent="0.25">
      <c r="A596" s="69"/>
      <c r="B596" s="69"/>
      <c r="C596" s="69"/>
      <c r="D596" s="69"/>
      <c r="E596" s="69"/>
      <c r="F596" s="70"/>
      <c r="G596" s="71"/>
      <c r="H596" s="72"/>
      <c r="I596" s="70"/>
      <c r="O596" s="74"/>
      <c r="S596" s="72"/>
      <c r="V596" s="69"/>
      <c r="X596" s="75"/>
      <c r="Y596" s="76"/>
      <c r="Z596" s="76"/>
      <c r="AA596" s="77"/>
      <c r="AB596" s="77"/>
      <c r="AC596" s="77"/>
      <c r="AD596" s="77"/>
      <c r="AE596" s="77"/>
      <c r="AF596" s="77"/>
      <c r="AG596" s="77"/>
      <c r="AH596" s="77"/>
      <c r="AI596" s="77"/>
      <c r="AJ596" s="77"/>
      <c r="AK596" s="77"/>
      <c r="AL596" s="77"/>
      <c r="AM596" s="75"/>
      <c r="AN596" s="61"/>
      <c r="AO596" s="61"/>
      <c r="AP596" s="78"/>
      <c r="AQ596" s="69"/>
    </row>
    <row r="597" spans="1:43" s="73" customFormat="1" ht="12" customHeight="1" x14ac:dyDescent="0.25">
      <c r="A597" s="69"/>
      <c r="B597" s="69"/>
      <c r="C597" s="69"/>
      <c r="D597" s="69"/>
      <c r="E597" s="69"/>
      <c r="F597" s="70"/>
      <c r="G597" s="71"/>
      <c r="H597" s="72"/>
      <c r="I597" s="70"/>
      <c r="O597" s="74"/>
      <c r="S597" s="72"/>
      <c r="V597" s="69"/>
      <c r="X597" s="75"/>
      <c r="Y597" s="76"/>
      <c r="Z597" s="76"/>
      <c r="AA597" s="77"/>
      <c r="AB597" s="77"/>
      <c r="AC597" s="77"/>
      <c r="AD597" s="77"/>
      <c r="AE597" s="77"/>
      <c r="AF597" s="77"/>
      <c r="AG597" s="77"/>
      <c r="AH597" s="77"/>
      <c r="AI597" s="77"/>
      <c r="AJ597" s="77"/>
      <c r="AK597" s="77"/>
      <c r="AL597" s="77"/>
      <c r="AM597" s="75"/>
      <c r="AN597" s="61"/>
      <c r="AO597" s="61"/>
      <c r="AP597" s="78"/>
      <c r="AQ597" s="69"/>
    </row>
    <row r="598" spans="1:43" s="73" customFormat="1" ht="12" customHeight="1" x14ac:dyDescent="0.25">
      <c r="A598" s="69"/>
      <c r="B598" s="69"/>
      <c r="C598" s="69"/>
      <c r="D598" s="69"/>
      <c r="E598" s="69"/>
      <c r="F598" s="70"/>
      <c r="G598" s="71"/>
      <c r="H598" s="72"/>
      <c r="I598" s="70"/>
      <c r="O598" s="74"/>
      <c r="S598" s="72"/>
      <c r="V598" s="69"/>
      <c r="X598" s="75"/>
      <c r="Y598" s="76"/>
      <c r="Z598" s="76"/>
      <c r="AA598" s="77"/>
      <c r="AB598" s="77"/>
      <c r="AC598" s="77"/>
      <c r="AD598" s="77"/>
      <c r="AE598" s="77"/>
      <c r="AF598" s="77"/>
      <c r="AG598" s="77"/>
      <c r="AH598" s="77"/>
      <c r="AI598" s="77"/>
      <c r="AJ598" s="77"/>
      <c r="AK598" s="77"/>
      <c r="AL598" s="77"/>
      <c r="AM598" s="75"/>
      <c r="AN598" s="61"/>
      <c r="AO598" s="61"/>
      <c r="AP598" s="78"/>
      <c r="AQ598" s="69"/>
    </row>
    <row r="599" spans="1:43" s="73" customFormat="1" ht="12" customHeight="1" x14ac:dyDescent="0.25">
      <c r="A599" s="69"/>
      <c r="B599" s="69"/>
      <c r="C599" s="69"/>
      <c r="D599" s="69"/>
      <c r="E599" s="69"/>
      <c r="F599" s="70"/>
      <c r="G599" s="71"/>
      <c r="H599" s="72"/>
      <c r="I599" s="70"/>
      <c r="O599" s="74"/>
      <c r="S599" s="72"/>
      <c r="V599" s="69"/>
      <c r="X599" s="75"/>
      <c r="Y599" s="76"/>
      <c r="Z599" s="76"/>
      <c r="AA599" s="77"/>
      <c r="AB599" s="77"/>
      <c r="AC599" s="77"/>
      <c r="AD599" s="77"/>
      <c r="AE599" s="77"/>
      <c r="AF599" s="77"/>
      <c r="AG599" s="77"/>
      <c r="AH599" s="77"/>
      <c r="AI599" s="77"/>
      <c r="AJ599" s="77"/>
      <c r="AK599" s="77"/>
      <c r="AL599" s="77"/>
      <c r="AM599" s="75"/>
      <c r="AN599" s="61"/>
      <c r="AO599" s="61"/>
      <c r="AP599" s="78"/>
      <c r="AQ599" s="69"/>
    </row>
    <row r="600" spans="1:43" s="73" customFormat="1" ht="12" customHeight="1" x14ac:dyDescent="0.25">
      <c r="A600" s="69"/>
      <c r="B600" s="69"/>
      <c r="C600" s="69"/>
      <c r="D600" s="69"/>
      <c r="E600" s="69"/>
      <c r="F600" s="70"/>
      <c r="G600" s="71"/>
      <c r="H600" s="72"/>
      <c r="I600" s="70"/>
      <c r="O600" s="74"/>
      <c r="S600" s="72"/>
      <c r="V600" s="69"/>
      <c r="X600" s="75"/>
      <c r="Y600" s="76"/>
      <c r="Z600" s="76"/>
      <c r="AA600" s="77"/>
      <c r="AB600" s="77"/>
      <c r="AC600" s="77"/>
      <c r="AD600" s="77"/>
      <c r="AE600" s="77"/>
      <c r="AF600" s="77"/>
      <c r="AG600" s="77"/>
      <c r="AH600" s="77"/>
      <c r="AI600" s="77"/>
      <c r="AJ600" s="77"/>
      <c r="AK600" s="77"/>
      <c r="AL600" s="77"/>
      <c r="AM600" s="75"/>
      <c r="AN600" s="61"/>
      <c r="AO600" s="61"/>
      <c r="AP600" s="78"/>
      <c r="AQ600" s="69"/>
    </row>
    <row r="601" spans="1:43" s="73" customFormat="1" ht="12" customHeight="1" x14ac:dyDescent="0.25">
      <c r="A601" s="69"/>
      <c r="B601" s="69"/>
      <c r="C601" s="69"/>
      <c r="D601" s="69"/>
      <c r="E601" s="69"/>
      <c r="F601" s="70"/>
      <c r="G601" s="71"/>
      <c r="H601" s="72"/>
      <c r="I601" s="70"/>
      <c r="O601" s="74"/>
      <c r="S601" s="72"/>
      <c r="V601" s="69"/>
      <c r="X601" s="75"/>
      <c r="Y601" s="76"/>
      <c r="Z601" s="76"/>
      <c r="AA601" s="77"/>
      <c r="AB601" s="77"/>
      <c r="AC601" s="77"/>
      <c r="AD601" s="77"/>
      <c r="AE601" s="77"/>
      <c r="AF601" s="77"/>
      <c r="AG601" s="77"/>
      <c r="AH601" s="77"/>
      <c r="AI601" s="77"/>
      <c r="AJ601" s="77"/>
      <c r="AK601" s="77"/>
      <c r="AL601" s="77"/>
      <c r="AM601" s="75"/>
      <c r="AN601" s="61"/>
      <c r="AO601" s="61"/>
      <c r="AP601" s="78"/>
      <c r="AQ601" s="69"/>
    </row>
    <row r="602" spans="1:43" s="73" customFormat="1" ht="12" customHeight="1" x14ac:dyDescent="0.25">
      <c r="A602" s="69"/>
      <c r="B602" s="69"/>
      <c r="C602" s="69"/>
      <c r="D602" s="69"/>
      <c r="E602" s="69"/>
      <c r="F602" s="70"/>
      <c r="G602" s="71"/>
      <c r="H602" s="72"/>
      <c r="I602" s="70"/>
      <c r="O602" s="74"/>
      <c r="S602" s="72"/>
      <c r="V602" s="69"/>
      <c r="X602" s="75"/>
      <c r="Y602" s="76"/>
      <c r="Z602" s="76"/>
      <c r="AA602" s="77"/>
      <c r="AB602" s="77"/>
      <c r="AC602" s="77"/>
      <c r="AD602" s="77"/>
      <c r="AE602" s="77"/>
      <c r="AF602" s="77"/>
      <c r="AG602" s="77"/>
      <c r="AH602" s="77"/>
      <c r="AI602" s="77"/>
      <c r="AJ602" s="77"/>
      <c r="AK602" s="77"/>
      <c r="AL602" s="77"/>
      <c r="AM602" s="75"/>
      <c r="AN602" s="61"/>
      <c r="AO602" s="61"/>
      <c r="AP602" s="78"/>
      <c r="AQ602" s="69"/>
    </row>
    <row r="603" spans="1:43" s="73" customFormat="1" ht="12" customHeight="1" x14ac:dyDescent="0.25">
      <c r="A603" s="69"/>
      <c r="B603" s="69"/>
      <c r="C603" s="69"/>
      <c r="D603" s="69"/>
      <c r="E603" s="69"/>
      <c r="F603" s="70"/>
      <c r="G603" s="71"/>
      <c r="H603" s="72"/>
      <c r="I603" s="70"/>
      <c r="O603" s="74"/>
      <c r="S603" s="72"/>
      <c r="V603" s="69"/>
      <c r="X603" s="75"/>
      <c r="Y603" s="76"/>
      <c r="Z603" s="76"/>
      <c r="AA603" s="77"/>
      <c r="AB603" s="77"/>
      <c r="AC603" s="77"/>
      <c r="AD603" s="77"/>
      <c r="AE603" s="77"/>
      <c r="AF603" s="77"/>
      <c r="AG603" s="77"/>
      <c r="AH603" s="77"/>
      <c r="AI603" s="77"/>
      <c r="AJ603" s="77"/>
      <c r="AK603" s="77"/>
      <c r="AL603" s="77"/>
      <c r="AM603" s="75"/>
      <c r="AN603" s="61"/>
      <c r="AO603" s="61"/>
      <c r="AP603" s="78"/>
      <c r="AQ603" s="69"/>
    </row>
    <row r="604" spans="1:43" s="73" customFormat="1" ht="12" customHeight="1" x14ac:dyDescent="0.25">
      <c r="A604" s="69"/>
      <c r="B604" s="69"/>
      <c r="C604" s="69"/>
      <c r="D604" s="69"/>
      <c r="E604" s="69"/>
      <c r="F604" s="70"/>
      <c r="G604" s="71"/>
      <c r="H604" s="72"/>
      <c r="I604" s="70"/>
      <c r="O604" s="74"/>
      <c r="S604" s="72"/>
      <c r="V604" s="69"/>
      <c r="X604" s="75"/>
      <c r="Y604" s="76"/>
      <c r="Z604" s="76"/>
      <c r="AA604" s="77"/>
      <c r="AB604" s="77"/>
      <c r="AC604" s="77"/>
      <c r="AD604" s="77"/>
      <c r="AE604" s="77"/>
      <c r="AF604" s="77"/>
      <c r="AG604" s="77"/>
      <c r="AH604" s="77"/>
      <c r="AI604" s="77"/>
      <c r="AJ604" s="77"/>
      <c r="AK604" s="77"/>
      <c r="AL604" s="77"/>
      <c r="AM604" s="75"/>
      <c r="AN604" s="61"/>
      <c r="AO604" s="61"/>
      <c r="AP604" s="78"/>
      <c r="AQ604" s="69"/>
    </row>
    <row r="605" spans="1:43" s="73" customFormat="1" ht="12" customHeight="1" x14ac:dyDescent="0.25">
      <c r="A605" s="69"/>
      <c r="B605" s="69"/>
      <c r="C605" s="69"/>
      <c r="D605" s="69"/>
      <c r="E605" s="69"/>
      <c r="F605" s="70"/>
      <c r="G605" s="71"/>
      <c r="H605" s="72"/>
      <c r="I605" s="70"/>
      <c r="O605" s="74"/>
      <c r="S605" s="72"/>
      <c r="V605" s="69"/>
      <c r="X605" s="75"/>
      <c r="Y605" s="76"/>
      <c r="Z605" s="76"/>
      <c r="AA605" s="77"/>
      <c r="AB605" s="77"/>
      <c r="AC605" s="77"/>
      <c r="AD605" s="77"/>
      <c r="AE605" s="77"/>
      <c r="AF605" s="77"/>
      <c r="AG605" s="77"/>
      <c r="AH605" s="77"/>
      <c r="AI605" s="77"/>
      <c r="AJ605" s="77"/>
      <c r="AK605" s="77"/>
      <c r="AL605" s="77"/>
      <c r="AM605" s="75"/>
      <c r="AN605" s="61"/>
      <c r="AO605" s="61"/>
      <c r="AP605" s="78"/>
      <c r="AQ605" s="69"/>
    </row>
    <row r="606" spans="1:43" s="73" customFormat="1" ht="12" customHeight="1" x14ac:dyDescent="0.25">
      <c r="A606" s="69"/>
      <c r="B606" s="69"/>
      <c r="C606" s="69"/>
      <c r="D606" s="69"/>
      <c r="E606" s="69"/>
      <c r="F606" s="70"/>
      <c r="G606" s="71"/>
      <c r="H606" s="72"/>
      <c r="I606" s="70"/>
      <c r="O606" s="74"/>
      <c r="S606" s="72"/>
      <c r="V606" s="69"/>
      <c r="X606" s="75"/>
      <c r="Y606" s="76"/>
      <c r="Z606" s="76"/>
      <c r="AA606" s="77"/>
      <c r="AB606" s="77"/>
      <c r="AC606" s="77"/>
      <c r="AD606" s="77"/>
      <c r="AE606" s="77"/>
      <c r="AF606" s="77"/>
      <c r="AG606" s="77"/>
      <c r="AH606" s="77"/>
      <c r="AI606" s="77"/>
      <c r="AJ606" s="77"/>
      <c r="AK606" s="77"/>
      <c r="AL606" s="77"/>
      <c r="AM606" s="75"/>
      <c r="AN606" s="61"/>
      <c r="AO606" s="61"/>
      <c r="AP606" s="78"/>
      <c r="AQ606" s="69"/>
    </row>
    <row r="607" spans="1:43" s="73" customFormat="1" ht="12" customHeight="1" x14ac:dyDescent="0.25">
      <c r="A607" s="69"/>
      <c r="B607" s="69"/>
      <c r="C607" s="69"/>
      <c r="D607" s="69"/>
      <c r="E607" s="69"/>
      <c r="F607" s="70"/>
      <c r="G607" s="71"/>
      <c r="H607" s="72"/>
      <c r="I607" s="70"/>
      <c r="O607" s="74"/>
      <c r="S607" s="72"/>
      <c r="V607" s="69"/>
      <c r="X607" s="75"/>
      <c r="Y607" s="76"/>
      <c r="Z607" s="76"/>
      <c r="AA607" s="77"/>
      <c r="AB607" s="77"/>
      <c r="AC607" s="77"/>
      <c r="AD607" s="77"/>
      <c r="AE607" s="77"/>
      <c r="AF607" s="77"/>
      <c r="AG607" s="77"/>
      <c r="AH607" s="77"/>
      <c r="AI607" s="77"/>
      <c r="AJ607" s="77"/>
      <c r="AK607" s="77"/>
      <c r="AL607" s="77"/>
      <c r="AM607" s="75"/>
      <c r="AN607" s="61"/>
      <c r="AO607" s="61"/>
      <c r="AP607" s="78"/>
      <c r="AQ607" s="69"/>
    </row>
    <row r="608" spans="1:43" s="73" customFormat="1" ht="12" customHeight="1" x14ac:dyDescent="0.25">
      <c r="A608" s="69"/>
      <c r="B608" s="69"/>
      <c r="C608" s="69"/>
      <c r="D608" s="69"/>
      <c r="E608" s="69"/>
      <c r="F608" s="70"/>
      <c r="G608" s="71"/>
      <c r="H608" s="72"/>
      <c r="I608" s="70"/>
      <c r="O608" s="74"/>
      <c r="S608" s="72"/>
      <c r="V608" s="69"/>
      <c r="X608" s="75"/>
      <c r="Y608" s="76"/>
      <c r="Z608" s="76"/>
      <c r="AA608" s="77"/>
      <c r="AB608" s="77"/>
      <c r="AC608" s="77"/>
      <c r="AD608" s="77"/>
      <c r="AE608" s="77"/>
      <c r="AF608" s="77"/>
      <c r="AG608" s="77"/>
      <c r="AH608" s="77"/>
      <c r="AI608" s="77"/>
      <c r="AJ608" s="77"/>
      <c r="AK608" s="77"/>
      <c r="AL608" s="77"/>
      <c r="AM608" s="75"/>
      <c r="AN608" s="61"/>
      <c r="AO608" s="61"/>
      <c r="AP608" s="78"/>
      <c r="AQ608" s="69"/>
    </row>
    <row r="609" spans="1:43" s="73" customFormat="1" ht="12" customHeight="1" x14ac:dyDescent="0.25">
      <c r="A609" s="69"/>
      <c r="B609" s="69"/>
      <c r="C609" s="69"/>
      <c r="D609" s="69"/>
      <c r="E609" s="69"/>
      <c r="F609" s="70"/>
      <c r="G609" s="71"/>
      <c r="H609" s="72"/>
      <c r="I609" s="70"/>
      <c r="O609" s="74"/>
      <c r="S609" s="72"/>
      <c r="V609" s="69"/>
      <c r="X609" s="75"/>
      <c r="Y609" s="76"/>
      <c r="Z609" s="76"/>
      <c r="AA609" s="77"/>
      <c r="AB609" s="77"/>
      <c r="AC609" s="77"/>
      <c r="AD609" s="77"/>
      <c r="AE609" s="77"/>
      <c r="AF609" s="77"/>
      <c r="AG609" s="77"/>
      <c r="AH609" s="77"/>
      <c r="AI609" s="77"/>
      <c r="AJ609" s="77"/>
      <c r="AK609" s="77"/>
      <c r="AL609" s="77"/>
      <c r="AM609" s="75"/>
      <c r="AN609" s="61"/>
      <c r="AO609" s="61"/>
      <c r="AP609" s="78"/>
      <c r="AQ609" s="69"/>
    </row>
    <row r="610" spans="1:43" s="73" customFormat="1" ht="12" customHeight="1" x14ac:dyDescent="0.25">
      <c r="A610" s="69"/>
      <c r="B610" s="69"/>
      <c r="C610" s="69"/>
      <c r="D610" s="69"/>
      <c r="E610" s="69"/>
      <c r="F610" s="70"/>
      <c r="G610" s="71"/>
      <c r="H610" s="72"/>
      <c r="I610" s="70"/>
      <c r="O610" s="74"/>
      <c r="S610" s="72"/>
      <c r="V610" s="69"/>
      <c r="X610" s="75"/>
      <c r="Y610" s="76"/>
      <c r="Z610" s="76"/>
      <c r="AA610" s="77"/>
      <c r="AB610" s="77"/>
      <c r="AC610" s="77"/>
      <c r="AD610" s="77"/>
      <c r="AE610" s="77"/>
      <c r="AF610" s="77"/>
      <c r="AG610" s="77"/>
      <c r="AH610" s="77"/>
      <c r="AI610" s="77"/>
      <c r="AJ610" s="77"/>
      <c r="AK610" s="77"/>
      <c r="AL610" s="77"/>
      <c r="AM610" s="75"/>
      <c r="AN610" s="61"/>
      <c r="AO610" s="61"/>
      <c r="AP610" s="78"/>
      <c r="AQ610" s="69"/>
    </row>
    <row r="611" spans="1:43" s="73" customFormat="1" ht="12" customHeight="1" x14ac:dyDescent="0.25">
      <c r="A611" s="69"/>
      <c r="B611" s="69"/>
      <c r="C611" s="69"/>
      <c r="D611" s="69"/>
      <c r="E611" s="69"/>
      <c r="F611" s="70"/>
      <c r="G611" s="71"/>
      <c r="H611" s="72"/>
      <c r="I611" s="70"/>
      <c r="O611" s="74"/>
      <c r="S611" s="72"/>
      <c r="V611" s="69"/>
      <c r="X611" s="75"/>
      <c r="Y611" s="76"/>
      <c r="Z611" s="76"/>
      <c r="AA611" s="77"/>
      <c r="AB611" s="77"/>
      <c r="AC611" s="77"/>
      <c r="AD611" s="77"/>
      <c r="AE611" s="77"/>
      <c r="AF611" s="77"/>
      <c r="AG611" s="77"/>
      <c r="AH611" s="77"/>
      <c r="AI611" s="77"/>
      <c r="AJ611" s="77"/>
      <c r="AK611" s="77"/>
      <c r="AL611" s="77"/>
      <c r="AM611" s="75"/>
      <c r="AN611" s="61"/>
      <c r="AO611" s="61"/>
      <c r="AP611" s="78"/>
      <c r="AQ611" s="69"/>
    </row>
    <row r="612" spans="1:43" s="73" customFormat="1" ht="12" customHeight="1" x14ac:dyDescent="0.25">
      <c r="A612" s="69"/>
      <c r="B612" s="69"/>
      <c r="C612" s="69"/>
      <c r="D612" s="69"/>
      <c r="E612" s="69"/>
      <c r="F612" s="70"/>
      <c r="G612" s="71"/>
      <c r="H612" s="72"/>
      <c r="I612" s="70"/>
      <c r="O612" s="74"/>
      <c r="S612" s="72"/>
      <c r="V612" s="69"/>
      <c r="X612" s="75"/>
      <c r="Y612" s="76"/>
      <c r="Z612" s="76"/>
      <c r="AA612" s="77"/>
      <c r="AB612" s="77"/>
      <c r="AC612" s="77"/>
      <c r="AD612" s="77"/>
      <c r="AE612" s="77"/>
      <c r="AF612" s="77"/>
      <c r="AG612" s="77"/>
      <c r="AH612" s="77"/>
      <c r="AI612" s="77"/>
      <c r="AJ612" s="77"/>
      <c r="AK612" s="77"/>
      <c r="AL612" s="77"/>
      <c r="AM612" s="75"/>
      <c r="AN612" s="61"/>
      <c r="AO612" s="61"/>
      <c r="AP612" s="78"/>
      <c r="AQ612" s="69"/>
    </row>
    <row r="613" spans="1:43" s="73" customFormat="1" ht="12" customHeight="1" x14ac:dyDescent="0.25">
      <c r="A613" s="69"/>
      <c r="B613" s="69"/>
      <c r="C613" s="69"/>
      <c r="D613" s="69"/>
      <c r="E613" s="69"/>
      <c r="F613" s="70"/>
      <c r="G613" s="71"/>
      <c r="H613" s="72"/>
      <c r="I613" s="70"/>
      <c r="O613" s="74"/>
      <c r="S613" s="72"/>
      <c r="V613" s="69"/>
      <c r="X613" s="75"/>
      <c r="Y613" s="76"/>
      <c r="Z613" s="76"/>
      <c r="AA613" s="77"/>
      <c r="AB613" s="77"/>
      <c r="AC613" s="77"/>
      <c r="AD613" s="77"/>
      <c r="AE613" s="77"/>
      <c r="AF613" s="77"/>
      <c r="AG613" s="77"/>
      <c r="AH613" s="77"/>
      <c r="AI613" s="77"/>
      <c r="AJ613" s="77"/>
      <c r="AK613" s="77"/>
      <c r="AL613" s="77"/>
      <c r="AM613" s="75"/>
      <c r="AN613" s="61"/>
      <c r="AO613" s="61"/>
      <c r="AP613" s="78"/>
      <c r="AQ613" s="69"/>
    </row>
    <row r="614" spans="1:43" s="73" customFormat="1" ht="12" customHeight="1" x14ac:dyDescent="0.25">
      <c r="A614" s="69"/>
      <c r="B614" s="69"/>
      <c r="C614" s="69"/>
      <c r="D614" s="69"/>
      <c r="E614" s="69"/>
      <c r="F614" s="70"/>
      <c r="G614" s="71"/>
      <c r="H614" s="72"/>
      <c r="I614" s="70"/>
      <c r="O614" s="74"/>
      <c r="S614" s="72"/>
      <c r="V614" s="69"/>
      <c r="X614" s="75"/>
      <c r="Y614" s="76"/>
      <c r="Z614" s="76"/>
      <c r="AA614" s="77"/>
      <c r="AB614" s="77"/>
      <c r="AC614" s="77"/>
      <c r="AD614" s="77"/>
      <c r="AE614" s="77"/>
      <c r="AF614" s="77"/>
      <c r="AG614" s="77"/>
      <c r="AH614" s="77"/>
      <c r="AI614" s="77"/>
      <c r="AJ614" s="77"/>
      <c r="AK614" s="77"/>
      <c r="AL614" s="77"/>
      <c r="AM614" s="75"/>
      <c r="AN614" s="61"/>
      <c r="AO614" s="61"/>
      <c r="AP614" s="78"/>
      <c r="AQ614" s="69"/>
    </row>
    <row r="615" spans="1:43" s="73" customFormat="1" ht="12" customHeight="1" x14ac:dyDescent="0.25">
      <c r="A615" s="69"/>
      <c r="B615" s="69"/>
      <c r="C615" s="69"/>
      <c r="D615" s="69"/>
      <c r="E615" s="69"/>
      <c r="F615" s="70"/>
      <c r="G615" s="71"/>
      <c r="H615" s="72"/>
      <c r="I615" s="70"/>
      <c r="O615" s="74"/>
      <c r="S615" s="72"/>
      <c r="V615" s="69"/>
      <c r="X615" s="75"/>
      <c r="Y615" s="76"/>
      <c r="Z615" s="76"/>
      <c r="AA615" s="77"/>
      <c r="AB615" s="77"/>
      <c r="AC615" s="77"/>
      <c r="AD615" s="77"/>
      <c r="AE615" s="77"/>
      <c r="AF615" s="77"/>
      <c r="AG615" s="77"/>
      <c r="AH615" s="77"/>
      <c r="AI615" s="77"/>
      <c r="AJ615" s="77"/>
      <c r="AK615" s="77"/>
      <c r="AL615" s="77"/>
      <c r="AM615" s="75"/>
      <c r="AN615" s="61"/>
      <c r="AO615" s="61"/>
      <c r="AP615" s="78"/>
      <c r="AQ615" s="69"/>
    </row>
    <row r="616" spans="1:43" s="73" customFormat="1" ht="12" customHeight="1" x14ac:dyDescent="0.25">
      <c r="A616" s="69"/>
      <c r="B616" s="69"/>
      <c r="C616" s="69"/>
      <c r="D616" s="69"/>
      <c r="E616" s="69"/>
      <c r="F616" s="70"/>
      <c r="G616" s="71"/>
      <c r="H616" s="72"/>
      <c r="I616" s="70"/>
      <c r="O616" s="74"/>
      <c r="S616" s="72"/>
      <c r="V616" s="69"/>
      <c r="X616" s="75"/>
      <c r="Y616" s="76"/>
      <c r="Z616" s="76"/>
      <c r="AA616" s="77"/>
      <c r="AB616" s="77"/>
      <c r="AC616" s="77"/>
      <c r="AD616" s="77"/>
      <c r="AE616" s="77"/>
      <c r="AF616" s="77"/>
      <c r="AG616" s="77"/>
      <c r="AH616" s="77"/>
      <c r="AI616" s="77"/>
      <c r="AJ616" s="77"/>
      <c r="AK616" s="77"/>
      <c r="AL616" s="77"/>
      <c r="AM616" s="75"/>
      <c r="AN616" s="61"/>
      <c r="AO616" s="61"/>
      <c r="AP616" s="78"/>
      <c r="AQ616" s="69"/>
    </row>
    <row r="617" spans="1:43" s="73" customFormat="1" ht="12" customHeight="1" x14ac:dyDescent="0.25">
      <c r="A617" s="69"/>
      <c r="B617" s="69"/>
      <c r="C617" s="69"/>
      <c r="D617" s="69"/>
      <c r="E617" s="69"/>
      <c r="F617" s="70"/>
      <c r="G617" s="71"/>
      <c r="H617" s="72"/>
      <c r="I617" s="70"/>
      <c r="O617" s="74"/>
      <c r="S617" s="72"/>
      <c r="V617" s="69"/>
      <c r="X617" s="75"/>
      <c r="Y617" s="76"/>
      <c r="Z617" s="76"/>
      <c r="AA617" s="77"/>
      <c r="AB617" s="77"/>
      <c r="AC617" s="77"/>
      <c r="AD617" s="77"/>
      <c r="AE617" s="77"/>
      <c r="AF617" s="77"/>
      <c r="AG617" s="77"/>
      <c r="AH617" s="77"/>
      <c r="AI617" s="77"/>
      <c r="AJ617" s="77"/>
      <c r="AK617" s="77"/>
      <c r="AL617" s="77"/>
      <c r="AM617" s="75"/>
      <c r="AN617" s="61"/>
      <c r="AO617" s="61"/>
      <c r="AP617" s="78"/>
      <c r="AQ617" s="69"/>
    </row>
    <row r="618" spans="1:43" s="73" customFormat="1" ht="12" customHeight="1" x14ac:dyDescent="0.25">
      <c r="A618" s="69"/>
      <c r="B618" s="69"/>
      <c r="C618" s="69"/>
      <c r="D618" s="69"/>
      <c r="E618" s="69"/>
      <c r="F618" s="70"/>
      <c r="G618" s="71"/>
      <c r="H618" s="72"/>
      <c r="I618" s="70"/>
      <c r="O618" s="74"/>
      <c r="S618" s="72"/>
      <c r="V618" s="69"/>
      <c r="X618" s="75"/>
      <c r="Y618" s="76"/>
      <c r="Z618" s="76"/>
      <c r="AA618" s="77"/>
      <c r="AB618" s="77"/>
      <c r="AC618" s="77"/>
      <c r="AD618" s="77"/>
      <c r="AE618" s="77"/>
      <c r="AF618" s="77"/>
      <c r="AG618" s="77"/>
      <c r="AH618" s="77"/>
      <c r="AI618" s="77"/>
      <c r="AJ618" s="77"/>
      <c r="AK618" s="77"/>
      <c r="AL618" s="77"/>
      <c r="AM618" s="75"/>
      <c r="AN618" s="61"/>
      <c r="AO618" s="61"/>
      <c r="AP618" s="78"/>
      <c r="AQ618" s="69"/>
    </row>
    <row r="619" spans="1:43" s="73" customFormat="1" ht="12" customHeight="1" x14ac:dyDescent="0.25">
      <c r="A619" s="69"/>
      <c r="B619" s="69"/>
      <c r="C619" s="69"/>
      <c r="D619" s="69"/>
      <c r="E619" s="69"/>
      <c r="F619" s="70"/>
      <c r="G619" s="71"/>
      <c r="H619" s="72"/>
      <c r="I619" s="70"/>
      <c r="O619" s="74"/>
      <c r="S619" s="72"/>
      <c r="V619" s="69"/>
      <c r="X619" s="75"/>
      <c r="Y619" s="76"/>
      <c r="Z619" s="76"/>
      <c r="AA619" s="77"/>
      <c r="AB619" s="77"/>
      <c r="AC619" s="77"/>
      <c r="AD619" s="77"/>
      <c r="AE619" s="77"/>
      <c r="AF619" s="77"/>
      <c r="AG619" s="77"/>
      <c r="AH619" s="77"/>
      <c r="AI619" s="77"/>
      <c r="AJ619" s="77"/>
      <c r="AK619" s="77"/>
      <c r="AL619" s="77"/>
      <c r="AM619" s="75"/>
      <c r="AN619" s="61"/>
      <c r="AO619" s="61"/>
      <c r="AP619" s="78"/>
      <c r="AQ619" s="69"/>
    </row>
    <row r="620" spans="1:43" s="73" customFormat="1" ht="12" customHeight="1" x14ac:dyDescent="0.25">
      <c r="A620" s="69"/>
      <c r="B620" s="69"/>
      <c r="C620" s="69"/>
      <c r="D620" s="69"/>
      <c r="E620" s="69"/>
      <c r="F620" s="70"/>
      <c r="G620" s="71"/>
      <c r="H620" s="72"/>
      <c r="I620" s="70"/>
      <c r="O620" s="74"/>
      <c r="S620" s="72"/>
      <c r="V620" s="69"/>
      <c r="X620" s="75"/>
      <c r="Y620" s="76"/>
      <c r="Z620" s="76"/>
      <c r="AA620" s="77"/>
      <c r="AB620" s="77"/>
      <c r="AC620" s="77"/>
      <c r="AD620" s="77"/>
      <c r="AE620" s="77"/>
      <c r="AF620" s="77"/>
      <c r="AG620" s="77"/>
      <c r="AH620" s="77"/>
      <c r="AI620" s="77"/>
      <c r="AJ620" s="77"/>
      <c r="AK620" s="77"/>
      <c r="AL620" s="77"/>
      <c r="AM620" s="75"/>
      <c r="AN620" s="61"/>
      <c r="AO620" s="61"/>
      <c r="AP620" s="78"/>
      <c r="AQ620" s="69"/>
    </row>
    <row r="621" spans="1:43" s="73" customFormat="1" ht="12" customHeight="1" x14ac:dyDescent="0.25">
      <c r="A621" s="69"/>
      <c r="B621" s="69"/>
      <c r="C621" s="69"/>
      <c r="D621" s="69"/>
      <c r="E621" s="69"/>
      <c r="F621" s="70"/>
      <c r="G621" s="71"/>
      <c r="H621" s="72"/>
      <c r="I621" s="70"/>
      <c r="O621" s="74"/>
      <c r="S621" s="72"/>
      <c r="V621" s="69"/>
      <c r="X621" s="75"/>
      <c r="Y621" s="76"/>
      <c r="Z621" s="76"/>
      <c r="AA621" s="77"/>
      <c r="AB621" s="77"/>
      <c r="AC621" s="77"/>
      <c r="AD621" s="77"/>
      <c r="AE621" s="77"/>
      <c r="AF621" s="77"/>
      <c r="AG621" s="77"/>
      <c r="AH621" s="77"/>
      <c r="AI621" s="77"/>
      <c r="AJ621" s="77"/>
      <c r="AK621" s="77"/>
      <c r="AL621" s="77"/>
      <c r="AM621" s="75"/>
      <c r="AN621" s="61"/>
      <c r="AO621" s="61"/>
      <c r="AP621" s="78"/>
      <c r="AQ621" s="69"/>
    </row>
    <row r="622" spans="1:43" s="73" customFormat="1" ht="12" customHeight="1" x14ac:dyDescent="0.25">
      <c r="A622" s="69"/>
      <c r="B622" s="69"/>
      <c r="C622" s="69"/>
      <c r="D622" s="69"/>
      <c r="E622" s="69"/>
      <c r="F622" s="70"/>
      <c r="G622" s="71"/>
      <c r="H622" s="72"/>
      <c r="I622" s="70"/>
      <c r="O622" s="74"/>
      <c r="S622" s="72"/>
      <c r="V622" s="69"/>
      <c r="X622" s="75"/>
      <c r="Y622" s="76"/>
      <c r="Z622" s="76"/>
      <c r="AA622" s="77"/>
      <c r="AB622" s="77"/>
      <c r="AC622" s="77"/>
      <c r="AD622" s="77"/>
      <c r="AE622" s="77"/>
      <c r="AF622" s="77"/>
      <c r="AG622" s="77"/>
      <c r="AH622" s="77"/>
      <c r="AI622" s="77"/>
      <c r="AJ622" s="77"/>
      <c r="AK622" s="77"/>
      <c r="AL622" s="77"/>
      <c r="AM622" s="75"/>
      <c r="AN622" s="61"/>
      <c r="AO622" s="61"/>
      <c r="AP622" s="78"/>
      <c r="AQ622" s="69"/>
    </row>
    <row r="623" spans="1:43" s="73" customFormat="1" ht="12" customHeight="1" x14ac:dyDescent="0.25">
      <c r="A623" s="69"/>
      <c r="B623" s="69"/>
      <c r="C623" s="69"/>
      <c r="D623" s="69"/>
      <c r="E623" s="69"/>
      <c r="F623" s="70"/>
      <c r="G623" s="71"/>
      <c r="H623" s="72"/>
      <c r="I623" s="70"/>
      <c r="O623" s="74"/>
      <c r="S623" s="72"/>
      <c r="V623" s="69"/>
      <c r="X623" s="75"/>
      <c r="Y623" s="76"/>
      <c r="Z623" s="76"/>
      <c r="AA623" s="77"/>
      <c r="AB623" s="77"/>
      <c r="AC623" s="77"/>
      <c r="AD623" s="77"/>
      <c r="AE623" s="77"/>
      <c r="AF623" s="77"/>
      <c r="AG623" s="77"/>
      <c r="AH623" s="77"/>
      <c r="AI623" s="77"/>
      <c r="AJ623" s="77"/>
      <c r="AK623" s="77"/>
      <c r="AL623" s="77"/>
      <c r="AM623" s="75"/>
      <c r="AN623" s="61"/>
      <c r="AO623" s="61"/>
      <c r="AP623" s="78"/>
      <c r="AQ623" s="69"/>
    </row>
    <row r="624" spans="1:43" s="73" customFormat="1" ht="12" customHeight="1" x14ac:dyDescent="0.25">
      <c r="A624" s="69"/>
      <c r="B624" s="69"/>
      <c r="C624" s="69"/>
      <c r="D624" s="69"/>
      <c r="E624" s="69"/>
      <c r="F624" s="70"/>
      <c r="G624" s="71"/>
      <c r="H624" s="72"/>
      <c r="I624" s="70"/>
      <c r="O624" s="74"/>
      <c r="S624" s="72"/>
      <c r="V624" s="69"/>
      <c r="X624" s="75"/>
      <c r="Y624" s="76"/>
      <c r="Z624" s="76"/>
      <c r="AA624" s="77"/>
      <c r="AB624" s="77"/>
      <c r="AC624" s="77"/>
      <c r="AD624" s="77"/>
      <c r="AE624" s="77"/>
      <c r="AF624" s="77"/>
      <c r="AG624" s="77"/>
      <c r="AH624" s="77"/>
      <c r="AI624" s="77"/>
      <c r="AJ624" s="77"/>
      <c r="AK624" s="77"/>
      <c r="AL624" s="77"/>
      <c r="AM624" s="75"/>
      <c r="AN624" s="61"/>
      <c r="AO624" s="61"/>
      <c r="AP624" s="78"/>
      <c r="AQ624" s="69"/>
    </row>
    <row r="625" spans="1:43" s="73" customFormat="1" ht="12" customHeight="1" x14ac:dyDescent="0.25">
      <c r="A625" s="69"/>
      <c r="B625" s="69"/>
      <c r="C625" s="69"/>
      <c r="D625" s="69"/>
      <c r="E625" s="69"/>
      <c r="F625" s="70"/>
      <c r="G625" s="71"/>
      <c r="H625" s="72"/>
      <c r="I625" s="70"/>
      <c r="O625" s="74"/>
      <c r="S625" s="72"/>
      <c r="V625" s="69"/>
      <c r="X625" s="75"/>
      <c r="Y625" s="76"/>
      <c r="Z625" s="76"/>
      <c r="AA625" s="77"/>
      <c r="AB625" s="77"/>
      <c r="AC625" s="77"/>
      <c r="AD625" s="77"/>
      <c r="AE625" s="77"/>
      <c r="AF625" s="77"/>
      <c r="AG625" s="77"/>
      <c r="AH625" s="77"/>
      <c r="AI625" s="77"/>
      <c r="AJ625" s="77"/>
      <c r="AK625" s="77"/>
      <c r="AL625" s="77"/>
      <c r="AM625" s="75"/>
      <c r="AN625" s="61"/>
      <c r="AO625" s="61"/>
      <c r="AP625" s="78"/>
      <c r="AQ625" s="69"/>
    </row>
    <row r="626" spans="1:43" s="73" customFormat="1" ht="12" customHeight="1" x14ac:dyDescent="0.25">
      <c r="A626" s="69"/>
      <c r="B626" s="69"/>
      <c r="C626" s="69"/>
      <c r="D626" s="69"/>
      <c r="E626" s="69"/>
      <c r="F626" s="70"/>
      <c r="G626" s="71"/>
      <c r="H626" s="72"/>
      <c r="I626" s="70"/>
      <c r="O626" s="74"/>
      <c r="S626" s="72"/>
      <c r="V626" s="69"/>
      <c r="X626" s="75"/>
      <c r="Y626" s="76"/>
      <c r="Z626" s="76"/>
      <c r="AA626" s="77"/>
      <c r="AB626" s="77"/>
      <c r="AC626" s="77"/>
      <c r="AD626" s="77"/>
      <c r="AE626" s="77"/>
      <c r="AF626" s="77"/>
      <c r="AG626" s="77"/>
      <c r="AH626" s="77"/>
      <c r="AI626" s="77"/>
      <c r="AJ626" s="77"/>
      <c r="AK626" s="77"/>
      <c r="AL626" s="77"/>
      <c r="AM626" s="75"/>
      <c r="AN626" s="61"/>
      <c r="AO626" s="61"/>
      <c r="AP626" s="78"/>
      <c r="AQ626" s="69"/>
    </row>
    <row r="627" spans="1:43" s="73" customFormat="1" ht="12" customHeight="1" x14ac:dyDescent="0.25">
      <c r="A627" s="69"/>
      <c r="B627" s="69"/>
      <c r="C627" s="69"/>
      <c r="D627" s="69"/>
      <c r="E627" s="69"/>
      <c r="F627" s="70"/>
      <c r="G627" s="71"/>
      <c r="H627" s="72"/>
      <c r="I627" s="70"/>
      <c r="O627" s="74"/>
      <c r="S627" s="72"/>
      <c r="V627" s="69"/>
      <c r="X627" s="75"/>
      <c r="Y627" s="76"/>
      <c r="Z627" s="76"/>
      <c r="AA627" s="77"/>
      <c r="AB627" s="77"/>
      <c r="AC627" s="77"/>
      <c r="AD627" s="77"/>
      <c r="AE627" s="77"/>
      <c r="AF627" s="77"/>
      <c r="AG627" s="77"/>
      <c r="AH627" s="77"/>
      <c r="AI627" s="77"/>
      <c r="AJ627" s="77"/>
      <c r="AK627" s="77"/>
      <c r="AL627" s="77"/>
      <c r="AM627" s="75"/>
      <c r="AN627" s="61"/>
      <c r="AO627" s="61"/>
      <c r="AP627" s="78"/>
      <c r="AQ627" s="69"/>
    </row>
    <row r="628" spans="1:43" s="73" customFormat="1" ht="12" customHeight="1" x14ac:dyDescent="0.25">
      <c r="A628" s="69"/>
      <c r="B628" s="69"/>
      <c r="C628" s="69"/>
      <c r="D628" s="69"/>
      <c r="E628" s="69"/>
      <c r="F628" s="70"/>
      <c r="G628" s="71"/>
      <c r="H628" s="72"/>
      <c r="I628" s="70"/>
      <c r="O628" s="74"/>
      <c r="S628" s="72"/>
      <c r="V628" s="69"/>
      <c r="X628" s="75"/>
      <c r="Y628" s="76"/>
      <c r="Z628" s="76"/>
      <c r="AA628" s="77"/>
      <c r="AB628" s="77"/>
      <c r="AC628" s="77"/>
      <c r="AD628" s="77"/>
      <c r="AE628" s="77"/>
      <c r="AF628" s="77"/>
      <c r="AG628" s="77"/>
      <c r="AH628" s="77"/>
      <c r="AI628" s="77"/>
      <c r="AJ628" s="77"/>
      <c r="AK628" s="77"/>
      <c r="AL628" s="77"/>
      <c r="AM628" s="75"/>
      <c r="AN628" s="61"/>
      <c r="AO628" s="61"/>
      <c r="AP628" s="78"/>
      <c r="AQ628" s="69"/>
    </row>
    <row r="629" spans="1:43" s="73" customFormat="1" ht="12" customHeight="1" x14ac:dyDescent="0.25">
      <c r="A629" s="69"/>
      <c r="B629" s="69"/>
      <c r="C629" s="69"/>
      <c r="D629" s="69"/>
      <c r="E629" s="69"/>
      <c r="F629" s="70"/>
      <c r="G629" s="71"/>
      <c r="H629" s="72"/>
      <c r="I629" s="70"/>
      <c r="O629" s="74"/>
      <c r="S629" s="72"/>
      <c r="V629" s="69"/>
      <c r="X629" s="75"/>
      <c r="Y629" s="76"/>
      <c r="Z629" s="76"/>
      <c r="AA629" s="77"/>
      <c r="AB629" s="77"/>
      <c r="AC629" s="77"/>
      <c r="AD629" s="77"/>
      <c r="AE629" s="77"/>
      <c r="AF629" s="77"/>
      <c r="AG629" s="77"/>
      <c r="AH629" s="77"/>
      <c r="AI629" s="77"/>
      <c r="AJ629" s="77"/>
      <c r="AK629" s="77"/>
      <c r="AL629" s="77"/>
      <c r="AM629" s="75"/>
      <c r="AN629" s="61"/>
      <c r="AO629" s="61"/>
      <c r="AP629" s="78"/>
      <c r="AQ629" s="69"/>
    </row>
    <row r="630" spans="1:43" s="73" customFormat="1" ht="12" customHeight="1" x14ac:dyDescent="0.25">
      <c r="A630" s="69"/>
      <c r="B630" s="69"/>
      <c r="C630" s="69"/>
      <c r="D630" s="69"/>
      <c r="E630" s="69"/>
      <c r="F630" s="70"/>
      <c r="G630" s="71"/>
      <c r="H630" s="72"/>
      <c r="I630" s="70"/>
      <c r="O630" s="74"/>
      <c r="S630" s="72"/>
      <c r="V630" s="69"/>
      <c r="X630" s="75"/>
      <c r="Y630" s="76"/>
      <c r="Z630" s="76"/>
      <c r="AA630" s="77"/>
      <c r="AB630" s="77"/>
      <c r="AC630" s="77"/>
      <c r="AD630" s="77"/>
      <c r="AE630" s="77"/>
      <c r="AF630" s="77"/>
      <c r="AG630" s="77"/>
      <c r="AH630" s="77"/>
      <c r="AI630" s="77"/>
      <c r="AJ630" s="77"/>
      <c r="AK630" s="77"/>
      <c r="AL630" s="77"/>
      <c r="AM630" s="75"/>
      <c r="AN630" s="61"/>
      <c r="AO630" s="61"/>
      <c r="AP630" s="78"/>
      <c r="AQ630" s="69"/>
    </row>
    <row r="631" spans="1:43" s="73" customFormat="1" ht="12" customHeight="1" x14ac:dyDescent="0.25">
      <c r="A631" s="69"/>
      <c r="B631" s="69"/>
      <c r="C631" s="69"/>
      <c r="D631" s="69"/>
      <c r="E631" s="69"/>
      <c r="F631" s="70"/>
      <c r="G631" s="71"/>
      <c r="H631" s="72"/>
      <c r="I631" s="70"/>
      <c r="O631" s="74"/>
      <c r="S631" s="72"/>
      <c r="V631" s="69"/>
      <c r="X631" s="75"/>
      <c r="Y631" s="76"/>
      <c r="Z631" s="76"/>
      <c r="AA631" s="77"/>
      <c r="AB631" s="77"/>
      <c r="AC631" s="77"/>
      <c r="AD631" s="77"/>
      <c r="AE631" s="77"/>
      <c r="AF631" s="77"/>
      <c r="AG631" s="77"/>
      <c r="AH631" s="77"/>
      <c r="AI631" s="77"/>
      <c r="AJ631" s="77"/>
      <c r="AK631" s="77"/>
      <c r="AL631" s="77"/>
      <c r="AM631" s="75"/>
      <c r="AN631" s="61"/>
      <c r="AO631" s="61"/>
      <c r="AP631" s="78"/>
      <c r="AQ631" s="69"/>
    </row>
    <row r="632" spans="1:43" s="73" customFormat="1" ht="12" customHeight="1" x14ac:dyDescent="0.25">
      <c r="A632" s="69"/>
      <c r="B632" s="69"/>
      <c r="C632" s="69"/>
      <c r="D632" s="69"/>
      <c r="E632" s="69"/>
      <c r="F632" s="70"/>
      <c r="G632" s="71"/>
      <c r="H632" s="72"/>
      <c r="I632" s="70"/>
      <c r="O632" s="74"/>
      <c r="S632" s="72"/>
      <c r="V632" s="69"/>
      <c r="X632" s="75"/>
      <c r="Y632" s="76"/>
      <c r="Z632" s="76"/>
      <c r="AA632" s="77"/>
      <c r="AB632" s="77"/>
      <c r="AC632" s="77"/>
      <c r="AD632" s="77"/>
      <c r="AE632" s="77"/>
      <c r="AF632" s="77"/>
      <c r="AG632" s="77"/>
      <c r="AH632" s="77"/>
      <c r="AI632" s="77"/>
      <c r="AJ632" s="77"/>
      <c r="AK632" s="77"/>
      <c r="AL632" s="77"/>
      <c r="AM632" s="75"/>
      <c r="AN632" s="61"/>
      <c r="AO632" s="61"/>
      <c r="AP632" s="78"/>
      <c r="AQ632" s="69"/>
    </row>
    <row r="633" spans="1:43" s="73" customFormat="1" ht="12" customHeight="1" x14ac:dyDescent="0.25">
      <c r="A633" s="69"/>
      <c r="B633" s="69"/>
      <c r="C633" s="69"/>
      <c r="D633" s="69"/>
      <c r="E633" s="69"/>
      <c r="F633" s="70"/>
      <c r="G633" s="71"/>
      <c r="H633" s="72"/>
      <c r="I633" s="70"/>
      <c r="O633" s="74"/>
      <c r="S633" s="72"/>
      <c r="V633" s="69"/>
      <c r="X633" s="75"/>
      <c r="Y633" s="76"/>
      <c r="Z633" s="76"/>
      <c r="AA633" s="77"/>
      <c r="AB633" s="77"/>
      <c r="AC633" s="77"/>
      <c r="AD633" s="77"/>
      <c r="AE633" s="77"/>
      <c r="AF633" s="77"/>
      <c r="AG633" s="77"/>
      <c r="AH633" s="77"/>
      <c r="AI633" s="77"/>
      <c r="AJ633" s="77"/>
      <c r="AK633" s="77"/>
      <c r="AL633" s="77"/>
      <c r="AM633" s="75"/>
      <c r="AN633" s="61"/>
      <c r="AO633" s="61"/>
      <c r="AP633" s="78"/>
      <c r="AQ633" s="69"/>
    </row>
    <row r="634" spans="1:43" s="73" customFormat="1" ht="12" customHeight="1" x14ac:dyDescent="0.25">
      <c r="A634" s="69"/>
      <c r="B634" s="69"/>
      <c r="C634" s="69"/>
      <c r="D634" s="69"/>
      <c r="E634" s="69"/>
      <c r="F634" s="70"/>
      <c r="G634" s="71"/>
      <c r="H634" s="72"/>
      <c r="I634" s="70"/>
      <c r="O634" s="74"/>
      <c r="S634" s="72"/>
      <c r="V634" s="69"/>
      <c r="X634" s="75"/>
      <c r="Y634" s="76"/>
      <c r="Z634" s="76"/>
      <c r="AA634" s="77"/>
      <c r="AB634" s="77"/>
      <c r="AC634" s="77"/>
      <c r="AD634" s="77"/>
      <c r="AE634" s="77"/>
      <c r="AF634" s="77"/>
      <c r="AG634" s="77"/>
      <c r="AH634" s="77"/>
      <c r="AI634" s="77"/>
      <c r="AJ634" s="77"/>
      <c r="AK634" s="77"/>
      <c r="AL634" s="77"/>
      <c r="AM634" s="75"/>
      <c r="AN634" s="61"/>
      <c r="AO634" s="61"/>
      <c r="AP634" s="78"/>
      <c r="AQ634" s="69"/>
    </row>
    <row r="635" spans="1:43" s="73" customFormat="1" ht="12" customHeight="1" x14ac:dyDescent="0.25">
      <c r="A635" s="69"/>
      <c r="B635" s="69"/>
      <c r="C635" s="69"/>
      <c r="D635" s="69"/>
      <c r="E635" s="69"/>
      <c r="F635" s="70"/>
      <c r="G635" s="71"/>
      <c r="H635" s="72"/>
      <c r="I635" s="70"/>
      <c r="O635" s="74"/>
      <c r="S635" s="72"/>
      <c r="V635" s="69"/>
      <c r="X635" s="75"/>
      <c r="Y635" s="76"/>
      <c r="Z635" s="76"/>
      <c r="AA635" s="77"/>
      <c r="AB635" s="77"/>
      <c r="AC635" s="77"/>
      <c r="AD635" s="77"/>
      <c r="AE635" s="77"/>
      <c r="AF635" s="77"/>
      <c r="AG635" s="77"/>
      <c r="AH635" s="77"/>
      <c r="AI635" s="77"/>
      <c r="AJ635" s="77"/>
      <c r="AK635" s="77"/>
      <c r="AL635" s="77"/>
      <c r="AM635" s="75"/>
      <c r="AN635" s="61"/>
      <c r="AO635" s="61"/>
      <c r="AP635" s="78"/>
      <c r="AQ635" s="69"/>
    </row>
    <row r="636" spans="1:43" s="73" customFormat="1" ht="12" customHeight="1" x14ac:dyDescent="0.25">
      <c r="A636" s="69"/>
      <c r="B636" s="69"/>
      <c r="C636" s="69"/>
      <c r="D636" s="69"/>
      <c r="E636" s="69"/>
      <c r="F636" s="70"/>
      <c r="G636" s="71"/>
      <c r="H636" s="72"/>
      <c r="I636" s="70"/>
      <c r="O636" s="74"/>
      <c r="S636" s="72"/>
      <c r="V636" s="69"/>
      <c r="X636" s="75"/>
      <c r="Y636" s="76"/>
      <c r="Z636" s="76"/>
      <c r="AA636" s="77"/>
      <c r="AB636" s="77"/>
      <c r="AC636" s="77"/>
      <c r="AD636" s="77"/>
      <c r="AE636" s="77"/>
      <c r="AF636" s="77"/>
      <c r="AG636" s="77"/>
      <c r="AH636" s="77"/>
      <c r="AI636" s="77"/>
      <c r="AJ636" s="77"/>
      <c r="AK636" s="77"/>
      <c r="AL636" s="77"/>
      <c r="AM636" s="75"/>
      <c r="AN636" s="61"/>
      <c r="AO636" s="61"/>
      <c r="AP636" s="78"/>
      <c r="AQ636" s="69"/>
    </row>
    <row r="637" spans="1:43" s="73" customFormat="1" ht="12" customHeight="1" x14ac:dyDescent="0.25">
      <c r="A637" s="69"/>
      <c r="B637" s="69"/>
      <c r="C637" s="69"/>
      <c r="D637" s="69"/>
      <c r="E637" s="69"/>
      <c r="F637" s="70"/>
      <c r="G637" s="71"/>
      <c r="H637" s="72"/>
      <c r="I637" s="70"/>
      <c r="O637" s="74"/>
      <c r="S637" s="72"/>
      <c r="V637" s="69"/>
      <c r="X637" s="75"/>
      <c r="Y637" s="76"/>
      <c r="Z637" s="76"/>
      <c r="AA637" s="77"/>
      <c r="AB637" s="77"/>
      <c r="AC637" s="77"/>
      <c r="AD637" s="77"/>
      <c r="AE637" s="77"/>
      <c r="AF637" s="77"/>
      <c r="AG637" s="77"/>
      <c r="AH637" s="77"/>
      <c r="AI637" s="77"/>
      <c r="AJ637" s="77"/>
      <c r="AK637" s="77"/>
      <c r="AL637" s="77"/>
      <c r="AM637" s="75"/>
      <c r="AN637" s="61"/>
      <c r="AO637" s="61"/>
      <c r="AP637" s="78"/>
      <c r="AQ637" s="69"/>
    </row>
    <row r="638" spans="1:43" s="73" customFormat="1" ht="12" customHeight="1" x14ac:dyDescent="0.25">
      <c r="A638" s="69"/>
      <c r="B638" s="69"/>
      <c r="C638" s="69"/>
      <c r="D638" s="69"/>
      <c r="E638" s="69"/>
      <c r="F638" s="70"/>
      <c r="G638" s="71"/>
      <c r="H638" s="72"/>
      <c r="I638" s="70"/>
      <c r="O638" s="74"/>
      <c r="S638" s="72"/>
      <c r="V638" s="69"/>
      <c r="X638" s="75"/>
      <c r="Y638" s="76"/>
      <c r="Z638" s="76"/>
      <c r="AA638" s="77"/>
      <c r="AB638" s="77"/>
      <c r="AC638" s="77"/>
      <c r="AD638" s="77"/>
      <c r="AE638" s="77"/>
      <c r="AF638" s="77"/>
      <c r="AG638" s="77"/>
      <c r="AH638" s="77"/>
      <c r="AI638" s="77"/>
      <c r="AJ638" s="77"/>
      <c r="AK638" s="77"/>
      <c r="AL638" s="77"/>
      <c r="AM638" s="75"/>
      <c r="AN638" s="61"/>
      <c r="AO638" s="61"/>
      <c r="AP638" s="78"/>
      <c r="AQ638" s="69"/>
    </row>
    <row r="639" spans="1:43" s="73" customFormat="1" ht="12" customHeight="1" x14ac:dyDescent="0.25">
      <c r="F639" s="70"/>
      <c r="G639" s="71"/>
      <c r="H639" s="70"/>
      <c r="I639" s="70"/>
      <c r="AP639" s="78"/>
      <c r="AQ639" s="69"/>
    </row>
    <row r="640" spans="1:43" s="73" customFormat="1" x14ac:dyDescent="0.25">
      <c r="F640" s="70"/>
      <c r="G640" s="71"/>
      <c r="H640" s="70"/>
      <c r="I640" s="70"/>
      <c r="AN640" s="72"/>
      <c r="AO640" s="72"/>
      <c r="AP640" s="78"/>
      <c r="AQ640" s="69"/>
    </row>
    <row r="641" spans="6:43" s="73" customFormat="1" ht="12" customHeight="1" x14ac:dyDescent="0.25">
      <c r="F641" s="70"/>
      <c r="G641" s="71"/>
      <c r="H641" s="70"/>
      <c r="I641" s="70"/>
      <c r="AP641" s="78"/>
      <c r="AQ641" s="69"/>
    </row>
  </sheetData>
  <mergeCells count="23">
    <mergeCell ref="AQ1:AQ4"/>
    <mergeCell ref="AM1:AM4"/>
    <mergeCell ref="AN1:AN4"/>
    <mergeCell ref="AP1:AP4"/>
    <mergeCell ref="AD1:AD4"/>
    <mergeCell ref="AE1:AE4"/>
    <mergeCell ref="AF1:AF4"/>
    <mergeCell ref="AG1:AG4"/>
    <mergeCell ref="AH1:AH4"/>
    <mergeCell ref="AI1:AI4"/>
    <mergeCell ref="AO1:AO4"/>
    <mergeCell ref="A2:I2"/>
    <mergeCell ref="I3:I4"/>
    <mergeCell ref="AJ1:AJ4"/>
    <mergeCell ref="AK1:AK4"/>
    <mergeCell ref="AL1:AL4"/>
    <mergeCell ref="X1:X4"/>
    <mergeCell ref="Y1:Y4"/>
    <mergeCell ref="Z1:Z4"/>
    <mergeCell ref="AA1:AA4"/>
    <mergeCell ref="AB1:AB4"/>
    <mergeCell ref="AC1:AC4"/>
    <mergeCell ref="H3:H4"/>
  </mergeCells>
  <pageMargins left="0.7" right="0.7" top="0.75" bottom="0.75" header="0.3" footer="0.3"/>
  <pageSetup orientation="portrait" verticalDpi="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67"/>
  <sheetViews>
    <sheetView topLeftCell="W1" workbookViewId="0">
      <pane ySplit="4" topLeftCell="A5" activePane="bottomLeft" state="frozen"/>
      <selection pane="bottomLeft" activeCell="AR19" sqref="AR19"/>
    </sheetView>
  </sheetViews>
  <sheetFormatPr defaultRowHeight="15" x14ac:dyDescent="0.25"/>
  <cols>
    <col min="4" max="4" width="37.5703125" customWidth="1"/>
    <col min="5" max="5" width="23.140625" customWidth="1"/>
    <col min="6" max="6" width="22.28515625" customWidth="1"/>
    <col min="8" max="8" width="15.5703125" customWidth="1"/>
    <col min="9" max="9" width="19.42578125" customWidth="1"/>
    <col min="22" max="22" width="13.85546875" customWidth="1"/>
    <col min="35" max="35" width="17.7109375" customWidth="1"/>
    <col min="36" max="36" width="16.140625" customWidth="1"/>
    <col min="37" max="37" width="17.85546875" customWidth="1"/>
    <col min="38" max="38" width="20" customWidth="1"/>
    <col min="39" max="39" width="10.28515625" customWidth="1"/>
    <col min="40" max="40" width="14" customWidth="1"/>
    <col min="41" max="41" width="17.42578125" customWidth="1"/>
  </cols>
  <sheetData>
    <row r="1" spans="1:42" ht="12" customHeight="1" x14ac:dyDescent="0.25">
      <c r="A1" s="1" t="s">
        <v>0</v>
      </c>
      <c r="F1" s="58"/>
      <c r="G1" s="13"/>
      <c r="H1" s="13"/>
      <c r="I1" s="58"/>
      <c r="X1" s="145" t="s">
        <v>27</v>
      </c>
      <c r="Y1" s="145" t="s">
        <v>28</v>
      </c>
      <c r="Z1" s="145" t="s">
        <v>29</v>
      </c>
      <c r="AA1" s="145" t="s">
        <v>30</v>
      </c>
      <c r="AB1" s="145" t="s">
        <v>35</v>
      </c>
      <c r="AC1" s="145" t="s">
        <v>36</v>
      </c>
      <c r="AD1" s="145" t="s">
        <v>31</v>
      </c>
      <c r="AE1" s="145" t="s">
        <v>37</v>
      </c>
      <c r="AF1" s="145" t="s">
        <v>32</v>
      </c>
      <c r="AG1" s="145" t="s">
        <v>38</v>
      </c>
      <c r="AH1" s="145" t="s">
        <v>33</v>
      </c>
      <c r="AI1" s="144" t="s">
        <v>39</v>
      </c>
      <c r="AJ1" s="144" t="s">
        <v>40</v>
      </c>
      <c r="AK1" s="144" t="s">
        <v>41</v>
      </c>
      <c r="AL1" s="144" t="s">
        <v>42</v>
      </c>
      <c r="AM1" s="145" t="s">
        <v>34</v>
      </c>
      <c r="AN1" s="149" t="s">
        <v>44</v>
      </c>
      <c r="AO1" s="144" t="s">
        <v>460</v>
      </c>
      <c r="AP1" s="153" t="s">
        <v>461</v>
      </c>
    </row>
    <row r="2" spans="1:42" ht="12" customHeight="1" x14ac:dyDescent="0.25">
      <c r="A2" s="140" t="s">
        <v>1</v>
      </c>
      <c r="B2" s="141"/>
      <c r="C2" s="141"/>
      <c r="D2" s="141"/>
      <c r="E2" s="141"/>
      <c r="F2" s="141"/>
      <c r="G2" s="141"/>
      <c r="H2" s="141"/>
      <c r="I2" s="141"/>
      <c r="J2" s="2"/>
      <c r="K2" s="3" t="s">
        <v>2</v>
      </c>
      <c r="L2" s="3" t="s">
        <v>2</v>
      </c>
      <c r="M2" s="3" t="s">
        <v>3</v>
      </c>
      <c r="N2" s="3" t="s">
        <v>2</v>
      </c>
      <c r="O2" s="3" t="s">
        <v>2</v>
      </c>
      <c r="P2" s="3" t="s">
        <v>2</v>
      </c>
      <c r="Q2" s="3" t="s">
        <v>4</v>
      </c>
      <c r="R2" s="3" t="s">
        <v>4</v>
      </c>
      <c r="S2" s="3" t="s">
        <v>5</v>
      </c>
      <c r="T2" s="3" t="s">
        <v>5</v>
      </c>
      <c r="U2" s="3" t="s">
        <v>6</v>
      </c>
      <c r="V2" s="3" t="s">
        <v>7</v>
      </c>
      <c r="W2" s="4"/>
      <c r="X2" s="145"/>
      <c r="Y2" s="145"/>
      <c r="Z2" s="145"/>
      <c r="AA2" s="145"/>
      <c r="AB2" s="145"/>
      <c r="AC2" s="145"/>
      <c r="AD2" s="145"/>
      <c r="AE2" s="145"/>
      <c r="AF2" s="145"/>
      <c r="AG2" s="145"/>
      <c r="AH2" s="145"/>
      <c r="AI2" s="144"/>
      <c r="AJ2" s="144"/>
      <c r="AK2" s="144"/>
      <c r="AL2" s="144"/>
      <c r="AM2" s="145"/>
      <c r="AN2" s="149"/>
      <c r="AO2" s="144"/>
      <c r="AP2" s="153"/>
    </row>
    <row r="3" spans="1:42" ht="12" customHeight="1" x14ac:dyDescent="0.25">
      <c r="A3" s="56" t="s">
        <v>2</v>
      </c>
      <c r="B3" s="56" t="s">
        <v>8</v>
      </c>
      <c r="C3" s="56" t="s">
        <v>2</v>
      </c>
      <c r="D3" s="56" t="s">
        <v>257</v>
      </c>
      <c r="E3" s="56" t="s">
        <v>9</v>
      </c>
      <c r="F3" s="59" t="s">
        <v>266</v>
      </c>
      <c r="G3" s="19" t="s">
        <v>25</v>
      </c>
      <c r="H3" s="151" t="s">
        <v>269</v>
      </c>
      <c r="I3" s="142" t="s">
        <v>24</v>
      </c>
      <c r="J3" s="2"/>
      <c r="K3" s="3" t="s">
        <v>10</v>
      </c>
      <c r="L3" s="3" t="s">
        <v>9</v>
      </c>
      <c r="M3" s="3" t="s">
        <v>11</v>
      </c>
      <c r="N3" s="3" t="s">
        <v>12</v>
      </c>
      <c r="O3" s="3" t="s">
        <v>13</v>
      </c>
      <c r="P3" s="3" t="s">
        <v>14</v>
      </c>
      <c r="Q3" s="3" t="s">
        <v>12</v>
      </c>
      <c r="R3" s="3" t="s">
        <v>13</v>
      </c>
      <c r="S3" s="3" t="s">
        <v>12</v>
      </c>
      <c r="T3" s="3" t="s">
        <v>13</v>
      </c>
      <c r="U3" s="3" t="s">
        <v>15</v>
      </c>
      <c r="V3" s="3"/>
      <c r="W3" s="4"/>
      <c r="X3" s="145"/>
      <c r="Y3" s="145"/>
      <c r="Z3" s="145"/>
      <c r="AA3" s="145"/>
      <c r="AB3" s="145"/>
      <c r="AC3" s="145"/>
      <c r="AD3" s="145"/>
      <c r="AE3" s="145"/>
      <c r="AF3" s="145"/>
      <c r="AG3" s="145"/>
      <c r="AH3" s="145"/>
      <c r="AI3" s="144"/>
      <c r="AJ3" s="144"/>
      <c r="AK3" s="144"/>
      <c r="AL3" s="144"/>
      <c r="AM3" s="145"/>
      <c r="AN3" s="149"/>
      <c r="AO3" s="144"/>
      <c r="AP3" s="153"/>
    </row>
    <row r="4" spans="1:42" ht="12" customHeight="1" x14ac:dyDescent="0.25">
      <c r="A4" s="57" t="s">
        <v>16</v>
      </c>
      <c r="B4" s="57" t="s">
        <v>16</v>
      </c>
      <c r="C4" s="57" t="s">
        <v>10</v>
      </c>
      <c r="D4" s="57" t="s">
        <v>258</v>
      </c>
      <c r="E4" s="57" t="s">
        <v>17</v>
      </c>
      <c r="F4" s="60" t="s">
        <v>23</v>
      </c>
      <c r="G4" s="20" t="s">
        <v>26</v>
      </c>
      <c r="H4" s="152"/>
      <c r="I4" s="143"/>
      <c r="J4" s="2"/>
      <c r="K4" s="5" t="s">
        <v>18</v>
      </c>
      <c r="L4" s="6" t="s">
        <v>19</v>
      </c>
      <c r="M4" s="6" t="s">
        <v>20</v>
      </c>
      <c r="N4" s="6" t="s">
        <v>21</v>
      </c>
      <c r="O4" s="6" t="s">
        <v>22</v>
      </c>
      <c r="P4" s="6" t="s">
        <v>22</v>
      </c>
      <c r="Q4" s="6" t="s">
        <v>21</v>
      </c>
      <c r="R4" s="6" t="s">
        <v>22</v>
      </c>
      <c r="S4" s="6" t="s">
        <v>21</v>
      </c>
      <c r="T4" s="6" t="s">
        <v>22</v>
      </c>
      <c r="U4" s="6" t="s">
        <v>21</v>
      </c>
      <c r="V4" s="6"/>
      <c r="W4" s="4"/>
      <c r="X4" s="145"/>
      <c r="Y4" s="145"/>
      <c r="Z4" s="145"/>
      <c r="AA4" s="145"/>
      <c r="AB4" s="145"/>
      <c r="AC4" s="145"/>
      <c r="AD4" s="145"/>
      <c r="AE4" s="145"/>
      <c r="AF4" s="145"/>
      <c r="AG4" s="145"/>
      <c r="AH4" s="145"/>
      <c r="AI4" s="144"/>
      <c r="AJ4" s="144"/>
      <c r="AK4" s="144"/>
      <c r="AL4" s="144"/>
      <c r="AM4" s="145"/>
      <c r="AN4" s="149"/>
      <c r="AO4" s="144"/>
      <c r="AP4" s="153"/>
    </row>
    <row r="5" spans="1:42" ht="12" customHeight="1" x14ac:dyDescent="0.25">
      <c r="A5" s="14" t="s">
        <v>79</v>
      </c>
      <c r="B5" s="14">
        <v>127</v>
      </c>
      <c r="C5" s="14" t="s">
        <v>199</v>
      </c>
      <c r="D5" s="14" t="s">
        <v>51</v>
      </c>
      <c r="E5" s="14" t="s">
        <v>52</v>
      </c>
      <c r="F5" s="58">
        <v>188.85689811399999</v>
      </c>
      <c r="G5" s="13">
        <v>18.795238965799999</v>
      </c>
      <c r="H5" s="13">
        <v>36.088409423800002</v>
      </c>
      <c r="I5" s="58">
        <v>0</v>
      </c>
      <c r="J5" s="2"/>
      <c r="K5" s="7" t="s">
        <v>199</v>
      </c>
      <c r="L5" s="7" t="str">
        <f t="shared" ref="L5:L36" si="0">IF(E5="AC - Asphalt","P",IF(E5="BST - bituminous surface","P",IF(E5="P - paved","P","N")))</f>
        <v>N</v>
      </c>
      <c r="M5" s="7" t="s">
        <v>216</v>
      </c>
      <c r="N5" s="7">
        <f t="shared" ref="N5:N36" si="1">IF(G5&lt;0.3,0.3,G5)</f>
        <v>18.795238965799999</v>
      </c>
      <c r="O5" s="15">
        <f t="shared" ref="O5:O36" si="2">IF(F5&gt;140,140,F5)</f>
        <v>140</v>
      </c>
      <c r="P5" s="7">
        <f t="shared" ref="P5:P36" si="3">IF(D5="0 - not maintained",3.7,IF(D5="1 - Basic custodial care (closed)",3.7,IF(D5="2 - High clearance vehicles",3.7,IF(D5="3 - Suitable for passenger cars",5.5,IF(D5="4 - Moderate degree of user comfort",7.3,7.3)))))</f>
        <v>3.7</v>
      </c>
      <c r="Q5" s="7">
        <v>50</v>
      </c>
      <c r="R5" s="7">
        <f t="shared" ref="R5:R36" si="4">IF(I5&lt;0.3,0.3,(IF((I5-0.3)&lt;P5*2,(I5-0.3),P5*2)))</f>
        <v>0.3</v>
      </c>
      <c r="S5" s="63">
        <f t="shared" ref="S5:S36" si="5">H5</f>
        <v>36.088409423800002</v>
      </c>
      <c r="T5" s="7">
        <f t="shared" ref="T5:T36" si="6">IF((I5-R5)&lt;0.3,0.3,IF(I5&gt;300,300,I5-R5))</f>
        <v>0.3</v>
      </c>
      <c r="U5" s="7">
        <f t="shared" ref="U5:U36" si="7">IF(L5="g",50,20)</f>
        <v>20</v>
      </c>
      <c r="V5" s="18" t="str">
        <f t="shared" ref="V5:V36" si="8">A5&amp;"-"&amp;B5</f>
        <v>13N28-127</v>
      </c>
      <c r="W5" s="4"/>
      <c r="X5" s="8">
        <v>1</v>
      </c>
      <c r="Y5" s="9" t="s">
        <v>271</v>
      </c>
      <c r="Z5" s="9" t="s">
        <v>272</v>
      </c>
      <c r="AA5" s="10">
        <v>18.79523897</v>
      </c>
      <c r="AB5" s="10">
        <v>140</v>
      </c>
      <c r="AC5" s="10">
        <v>3.7</v>
      </c>
      <c r="AD5" s="10">
        <v>50</v>
      </c>
      <c r="AE5" s="10">
        <v>0.3</v>
      </c>
      <c r="AF5" s="10">
        <v>36.1</v>
      </c>
      <c r="AG5" s="10">
        <v>0.3</v>
      </c>
      <c r="AH5" s="10">
        <v>20</v>
      </c>
      <c r="AI5" s="10">
        <v>35</v>
      </c>
      <c r="AJ5" s="10">
        <v>171</v>
      </c>
      <c r="AK5" s="12">
        <v>8938</v>
      </c>
      <c r="AL5" s="12">
        <v>7950</v>
      </c>
      <c r="AM5" s="11" t="s">
        <v>285</v>
      </c>
      <c r="AN5" s="21">
        <f t="shared" ref="AN5:AN36" si="9">(F5/O5)*AK5</f>
        <v>12057.163966735228</v>
      </c>
      <c r="AO5" s="21">
        <f>F5/O5*AL5</f>
        <v>10724.373857187857</v>
      </c>
      <c r="AP5" s="14">
        <v>505</v>
      </c>
    </row>
    <row r="6" spans="1:42" ht="12" customHeight="1" x14ac:dyDescent="0.25">
      <c r="A6" s="14" t="s">
        <v>96</v>
      </c>
      <c r="B6" s="14">
        <v>257</v>
      </c>
      <c r="C6" s="14" t="s">
        <v>199</v>
      </c>
      <c r="D6" s="14" t="s">
        <v>51</v>
      </c>
      <c r="E6" s="14" t="s">
        <v>52</v>
      </c>
      <c r="F6" s="58">
        <v>106.31972547700001</v>
      </c>
      <c r="G6" s="13">
        <v>1.44206835855</v>
      </c>
      <c r="H6" s="13">
        <v>58.832908630399999</v>
      </c>
      <c r="I6" s="58">
        <v>58.284271240199999</v>
      </c>
      <c r="J6" s="2"/>
      <c r="K6" s="7" t="s">
        <v>199</v>
      </c>
      <c r="L6" s="7" t="str">
        <f t="shared" si="0"/>
        <v>N</v>
      </c>
      <c r="M6" s="7" t="s">
        <v>216</v>
      </c>
      <c r="N6" s="7">
        <f t="shared" si="1"/>
        <v>1.44206835855</v>
      </c>
      <c r="O6" s="15">
        <f t="shared" si="2"/>
        <v>106.31972547700001</v>
      </c>
      <c r="P6" s="7">
        <f t="shared" si="3"/>
        <v>3.7</v>
      </c>
      <c r="Q6" s="7">
        <v>50</v>
      </c>
      <c r="R6" s="7">
        <f t="shared" si="4"/>
        <v>7.4</v>
      </c>
      <c r="S6" s="63">
        <f t="shared" si="5"/>
        <v>58.832908630399999</v>
      </c>
      <c r="T6" s="7">
        <f t="shared" si="6"/>
        <v>50.8842712402</v>
      </c>
      <c r="U6" s="7">
        <f t="shared" si="7"/>
        <v>20</v>
      </c>
      <c r="V6" s="18" t="str">
        <f t="shared" si="8"/>
        <v>14N34-257</v>
      </c>
      <c r="W6" s="4"/>
      <c r="X6" s="8">
        <v>2</v>
      </c>
      <c r="Y6" s="9" t="s">
        <v>271</v>
      </c>
      <c r="Z6" s="9" t="s">
        <v>272</v>
      </c>
      <c r="AA6" s="10">
        <v>1.4420683590000001</v>
      </c>
      <c r="AB6" s="10">
        <v>106.32</v>
      </c>
      <c r="AC6" s="10">
        <v>3.7</v>
      </c>
      <c r="AD6" s="10">
        <v>50</v>
      </c>
      <c r="AE6" s="10">
        <v>7.4</v>
      </c>
      <c r="AF6" s="10">
        <v>58.8</v>
      </c>
      <c r="AG6" s="10">
        <v>50.884271239999997</v>
      </c>
      <c r="AH6" s="10">
        <v>20</v>
      </c>
      <c r="AI6" s="10">
        <v>6</v>
      </c>
      <c r="AJ6" s="10">
        <v>10</v>
      </c>
      <c r="AK6" s="10">
        <v>39</v>
      </c>
      <c r="AL6" s="10">
        <v>90</v>
      </c>
      <c r="AM6" s="11" t="s">
        <v>300</v>
      </c>
      <c r="AN6" s="21">
        <f t="shared" si="9"/>
        <v>39</v>
      </c>
      <c r="AO6" s="21">
        <f t="shared" ref="AO6:AO69" si="10">F6/O6*AL6</f>
        <v>90</v>
      </c>
      <c r="AP6" s="14">
        <v>188</v>
      </c>
    </row>
    <row r="7" spans="1:42" ht="12" customHeight="1" x14ac:dyDescent="0.25">
      <c r="A7" s="14" t="s">
        <v>96</v>
      </c>
      <c r="B7" s="14">
        <v>257</v>
      </c>
      <c r="C7" s="14" t="s">
        <v>199</v>
      </c>
      <c r="D7" s="14" t="s">
        <v>51</v>
      </c>
      <c r="E7" s="14" t="s">
        <v>52</v>
      </c>
      <c r="F7" s="58">
        <v>85.3079440586</v>
      </c>
      <c r="G7" s="13">
        <v>6.7256911338999998</v>
      </c>
      <c r="H7" s="13">
        <v>8.9704294204699995</v>
      </c>
      <c r="I7" s="58">
        <v>10</v>
      </c>
      <c r="J7" s="2"/>
      <c r="K7" s="7" t="s">
        <v>199</v>
      </c>
      <c r="L7" s="7" t="str">
        <f t="shared" si="0"/>
        <v>N</v>
      </c>
      <c r="M7" s="7" t="s">
        <v>216</v>
      </c>
      <c r="N7" s="7">
        <f t="shared" si="1"/>
        <v>6.7256911338999998</v>
      </c>
      <c r="O7" s="15">
        <f t="shared" si="2"/>
        <v>85.3079440586</v>
      </c>
      <c r="P7" s="7">
        <f t="shared" si="3"/>
        <v>3.7</v>
      </c>
      <c r="Q7" s="7">
        <v>50</v>
      </c>
      <c r="R7" s="7">
        <f t="shared" si="4"/>
        <v>7.4</v>
      </c>
      <c r="S7" s="63">
        <f t="shared" si="5"/>
        <v>8.9704294204699995</v>
      </c>
      <c r="T7" s="7">
        <f t="shared" si="6"/>
        <v>2.5999999999999996</v>
      </c>
      <c r="U7" s="7">
        <f t="shared" si="7"/>
        <v>20</v>
      </c>
      <c r="V7" s="18" t="str">
        <f t="shared" si="8"/>
        <v>14N34-257</v>
      </c>
      <c r="W7" s="4"/>
      <c r="X7" s="8">
        <v>3</v>
      </c>
      <c r="Y7" s="9" t="s">
        <v>271</v>
      </c>
      <c r="Z7" s="9" t="s">
        <v>272</v>
      </c>
      <c r="AA7" s="10">
        <v>6.7256911339999998</v>
      </c>
      <c r="AB7" s="10">
        <v>85.308000000000007</v>
      </c>
      <c r="AC7" s="10">
        <v>3.7</v>
      </c>
      <c r="AD7" s="10">
        <v>50</v>
      </c>
      <c r="AE7" s="10">
        <v>7.4</v>
      </c>
      <c r="AF7" s="10">
        <v>9</v>
      </c>
      <c r="AG7" s="10">
        <v>2.6</v>
      </c>
      <c r="AH7" s="10">
        <v>20</v>
      </c>
      <c r="AI7" s="10">
        <v>20</v>
      </c>
      <c r="AJ7" s="10">
        <v>70</v>
      </c>
      <c r="AK7" s="10">
        <v>761</v>
      </c>
      <c r="AL7" s="10">
        <v>444</v>
      </c>
      <c r="AM7" s="11" t="s">
        <v>300</v>
      </c>
      <c r="AN7" s="21">
        <f t="shared" si="9"/>
        <v>761</v>
      </c>
      <c r="AO7" s="21">
        <f t="shared" si="10"/>
        <v>444</v>
      </c>
      <c r="AP7" s="14">
        <v>184</v>
      </c>
    </row>
    <row r="8" spans="1:42" ht="12" customHeight="1" x14ac:dyDescent="0.25">
      <c r="A8" s="14" t="s">
        <v>96</v>
      </c>
      <c r="B8" s="14">
        <v>257</v>
      </c>
      <c r="C8" s="14" t="s">
        <v>199</v>
      </c>
      <c r="D8" s="14" t="s">
        <v>51</v>
      </c>
      <c r="E8" s="14" t="s">
        <v>52</v>
      </c>
      <c r="F8" s="58">
        <v>131.60634627600001</v>
      </c>
      <c r="G8" s="13">
        <v>2.3045689404999998</v>
      </c>
      <c r="H8" s="13">
        <v>15.758523941</v>
      </c>
      <c r="I8" s="58">
        <v>24.142135620099999</v>
      </c>
      <c r="J8" s="2"/>
      <c r="K8" s="7" t="s">
        <v>199</v>
      </c>
      <c r="L8" s="7" t="str">
        <f t="shared" si="0"/>
        <v>N</v>
      </c>
      <c r="M8" s="7" t="s">
        <v>216</v>
      </c>
      <c r="N8" s="7">
        <f t="shared" si="1"/>
        <v>2.3045689404999998</v>
      </c>
      <c r="O8" s="15">
        <f t="shared" si="2"/>
        <v>131.60634627600001</v>
      </c>
      <c r="P8" s="7">
        <f t="shared" si="3"/>
        <v>3.7</v>
      </c>
      <c r="Q8" s="7">
        <v>50</v>
      </c>
      <c r="R8" s="7">
        <f t="shared" si="4"/>
        <v>7.4</v>
      </c>
      <c r="S8" s="63">
        <f t="shared" si="5"/>
        <v>15.758523941</v>
      </c>
      <c r="T8" s="7">
        <f t="shared" si="6"/>
        <v>16.742135620100001</v>
      </c>
      <c r="U8" s="7">
        <f t="shared" si="7"/>
        <v>20</v>
      </c>
      <c r="V8" s="18" t="str">
        <f t="shared" si="8"/>
        <v>14N34-257</v>
      </c>
      <c r="W8" s="4"/>
      <c r="X8" s="8">
        <v>4</v>
      </c>
      <c r="Y8" s="9" t="s">
        <v>271</v>
      </c>
      <c r="Z8" s="9" t="s">
        <v>272</v>
      </c>
      <c r="AA8" s="10">
        <v>2.3045689409999999</v>
      </c>
      <c r="AB8" s="10">
        <v>131.60599999999999</v>
      </c>
      <c r="AC8" s="10">
        <v>3.7</v>
      </c>
      <c r="AD8" s="10">
        <v>50</v>
      </c>
      <c r="AE8" s="10">
        <v>7.4</v>
      </c>
      <c r="AF8" s="10">
        <v>15.8</v>
      </c>
      <c r="AG8" s="10">
        <v>16.742135619999999</v>
      </c>
      <c r="AH8" s="10">
        <v>20</v>
      </c>
      <c r="AI8" s="10">
        <v>10</v>
      </c>
      <c r="AJ8" s="10">
        <v>38</v>
      </c>
      <c r="AK8" s="10">
        <v>152</v>
      </c>
      <c r="AL8" s="10">
        <v>182</v>
      </c>
      <c r="AM8" s="11" t="s">
        <v>300</v>
      </c>
      <c r="AN8" s="21">
        <f t="shared" si="9"/>
        <v>152</v>
      </c>
      <c r="AO8" s="21">
        <f t="shared" si="10"/>
        <v>182</v>
      </c>
      <c r="AP8" s="14">
        <v>176</v>
      </c>
    </row>
    <row r="9" spans="1:42" ht="12" customHeight="1" x14ac:dyDescent="0.25">
      <c r="A9" s="14" t="s">
        <v>96</v>
      </c>
      <c r="B9" s="14">
        <v>257</v>
      </c>
      <c r="C9" s="14" t="s">
        <v>199</v>
      </c>
      <c r="D9" s="14" t="s">
        <v>51</v>
      </c>
      <c r="E9" s="14" t="s">
        <v>52</v>
      </c>
      <c r="F9" s="58">
        <v>45.240265557900003</v>
      </c>
      <c r="G9" s="13">
        <v>0.120342706501</v>
      </c>
      <c r="H9" s="13">
        <v>8.3582353591899992</v>
      </c>
      <c r="I9" s="58">
        <v>66.5685424805</v>
      </c>
      <c r="J9" s="2"/>
      <c r="K9" s="7" t="s">
        <v>199</v>
      </c>
      <c r="L9" s="7" t="str">
        <f t="shared" si="0"/>
        <v>N</v>
      </c>
      <c r="M9" s="7" t="s">
        <v>216</v>
      </c>
      <c r="N9" s="7">
        <f t="shared" si="1"/>
        <v>0.3</v>
      </c>
      <c r="O9" s="15">
        <f t="shared" si="2"/>
        <v>45.240265557900003</v>
      </c>
      <c r="P9" s="7">
        <f t="shared" si="3"/>
        <v>3.7</v>
      </c>
      <c r="Q9" s="7">
        <v>50</v>
      </c>
      <c r="R9" s="7">
        <f t="shared" si="4"/>
        <v>7.4</v>
      </c>
      <c r="S9" s="63">
        <f t="shared" si="5"/>
        <v>8.3582353591899992</v>
      </c>
      <c r="T9" s="7">
        <f t="shared" si="6"/>
        <v>59.168542480500001</v>
      </c>
      <c r="U9" s="7">
        <f t="shared" si="7"/>
        <v>20</v>
      </c>
      <c r="V9" s="18" t="str">
        <f t="shared" si="8"/>
        <v>14N34-257</v>
      </c>
      <c r="W9" s="4"/>
      <c r="X9" s="8">
        <v>5</v>
      </c>
      <c r="Y9" s="9" t="s">
        <v>271</v>
      </c>
      <c r="Z9" s="9" t="s">
        <v>272</v>
      </c>
      <c r="AA9" s="10">
        <v>0.3</v>
      </c>
      <c r="AB9" s="10">
        <v>45.24</v>
      </c>
      <c r="AC9" s="10">
        <v>3.7</v>
      </c>
      <c r="AD9" s="10">
        <v>50</v>
      </c>
      <c r="AE9" s="10">
        <v>7.4</v>
      </c>
      <c r="AF9" s="10">
        <v>8.4</v>
      </c>
      <c r="AG9" s="10">
        <v>59.168542479999999</v>
      </c>
      <c r="AH9" s="10">
        <v>20</v>
      </c>
      <c r="AI9" s="10">
        <v>1</v>
      </c>
      <c r="AJ9" s="10">
        <v>4</v>
      </c>
      <c r="AK9" s="10">
        <v>11</v>
      </c>
      <c r="AL9" s="10">
        <v>1</v>
      </c>
      <c r="AM9" s="11" t="s">
        <v>300</v>
      </c>
      <c r="AN9" s="21">
        <f t="shared" si="9"/>
        <v>11</v>
      </c>
      <c r="AO9" s="21">
        <f t="shared" si="10"/>
        <v>1</v>
      </c>
      <c r="AP9" s="14">
        <v>160</v>
      </c>
    </row>
    <row r="10" spans="1:42" ht="12" customHeight="1" x14ac:dyDescent="0.25">
      <c r="A10" s="14" t="s">
        <v>96</v>
      </c>
      <c r="B10" s="14">
        <v>257</v>
      </c>
      <c r="C10" s="14" t="s">
        <v>199</v>
      </c>
      <c r="D10" s="14" t="s">
        <v>51</v>
      </c>
      <c r="E10" s="14" t="s">
        <v>52</v>
      </c>
      <c r="F10" s="58">
        <v>82.093115502000003</v>
      </c>
      <c r="G10" s="13">
        <v>0.55999432740800004</v>
      </c>
      <c r="H10" s="13">
        <v>15.4447259903</v>
      </c>
      <c r="I10" s="58">
        <v>0</v>
      </c>
      <c r="J10" s="2"/>
      <c r="K10" s="7" t="s">
        <v>199</v>
      </c>
      <c r="L10" s="7" t="str">
        <f t="shared" si="0"/>
        <v>N</v>
      </c>
      <c r="M10" s="7" t="s">
        <v>216</v>
      </c>
      <c r="N10" s="7">
        <f t="shared" si="1"/>
        <v>0.55999432740800004</v>
      </c>
      <c r="O10" s="15">
        <f t="shared" si="2"/>
        <v>82.093115502000003</v>
      </c>
      <c r="P10" s="7">
        <f t="shared" si="3"/>
        <v>3.7</v>
      </c>
      <c r="Q10" s="7">
        <v>50</v>
      </c>
      <c r="R10" s="7">
        <f t="shared" si="4"/>
        <v>0.3</v>
      </c>
      <c r="S10" s="63">
        <f t="shared" si="5"/>
        <v>15.4447259903</v>
      </c>
      <c r="T10" s="7">
        <f t="shared" si="6"/>
        <v>0.3</v>
      </c>
      <c r="U10" s="7">
        <f t="shared" si="7"/>
        <v>20</v>
      </c>
      <c r="V10" s="18" t="str">
        <f t="shared" si="8"/>
        <v>14N34-257</v>
      </c>
      <c r="W10" s="4"/>
      <c r="X10" s="8">
        <v>6</v>
      </c>
      <c r="Y10" s="9" t="s">
        <v>271</v>
      </c>
      <c r="Z10" s="9" t="s">
        <v>272</v>
      </c>
      <c r="AA10" s="10">
        <v>0.55999432699999996</v>
      </c>
      <c r="AB10" s="10">
        <v>82.093000000000004</v>
      </c>
      <c r="AC10" s="10">
        <v>3.7</v>
      </c>
      <c r="AD10" s="10">
        <v>50</v>
      </c>
      <c r="AE10" s="10">
        <v>0.3</v>
      </c>
      <c r="AF10" s="10">
        <v>15.4</v>
      </c>
      <c r="AG10" s="10">
        <v>0.3</v>
      </c>
      <c r="AH10" s="10">
        <v>20</v>
      </c>
      <c r="AI10" s="10">
        <v>27</v>
      </c>
      <c r="AJ10" s="10">
        <v>160</v>
      </c>
      <c r="AK10" s="10">
        <v>29</v>
      </c>
      <c r="AL10" s="10">
        <v>31</v>
      </c>
      <c r="AM10" s="11" t="s">
        <v>300</v>
      </c>
      <c r="AN10" s="21">
        <f t="shared" si="9"/>
        <v>29</v>
      </c>
      <c r="AO10" s="21">
        <f t="shared" si="10"/>
        <v>31</v>
      </c>
      <c r="AP10" s="14">
        <v>163</v>
      </c>
    </row>
    <row r="11" spans="1:42" ht="12" customHeight="1" x14ac:dyDescent="0.25">
      <c r="A11" s="14" t="s">
        <v>96</v>
      </c>
      <c r="B11" s="14">
        <v>257</v>
      </c>
      <c r="C11" s="14" t="s">
        <v>199</v>
      </c>
      <c r="D11" s="14" t="s">
        <v>51</v>
      </c>
      <c r="E11" s="14" t="s">
        <v>52</v>
      </c>
      <c r="F11" s="58">
        <v>159.456226603</v>
      </c>
      <c r="G11" s="13">
        <v>8.6470941735799993</v>
      </c>
      <c r="H11" s="13">
        <v>22.3754844666</v>
      </c>
      <c r="I11" s="58">
        <v>0</v>
      </c>
      <c r="J11" s="2"/>
      <c r="K11" s="7" t="s">
        <v>199</v>
      </c>
      <c r="L11" s="7" t="str">
        <f t="shared" si="0"/>
        <v>N</v>
      </c>
      <c r="M11" s="7" t="s">
        <v>216</v>
      </c>
      <c r="N11" s="7">
        <f t="shared" si="1"/>
        <v>8.6470941735799993</v>
      </c>
      <c r="O11" s="15">
        <f t="shared" si="2"/>
        <v>140</v>
      </c>
      <c r="P11" s="7">
        <f t="shared" si="3"/>
        <v>3.7</v>
      </c>
      <c r="Q11" s="7">
        <v>50</v>
      </c>
      <c r="R11" s="7">
        <f t="shared" si="4"/>
        <v>0.3</v>
      </c>
      <c r="S11" s="63">
        <f t="shared" si="5"/>
        <v>22.3754844666</v>
      </c>
      <c r="T11" s="7">
        <f t="shared" si="6"/>
        <v>0.3</v>
      </c>
      <c r="U11" s="7">
        <f t="shared" si="7"/>
        <v>20</v>
      </c>
      <c r="V11" s="18" t="str">
        <f t="shared" si="8"/>
        <v>14N34-257</v>
      </c>
      <c r="W11" s="4"/>
      <c r="X11" s="8">
        <v>7</v>
      </c>
      <c r="Y11" s="9" t="s">
        <v>271</v>
      </c>
      <c r="Z11" s="9" t="s">
        <v>272</v>
      </c>
      <c r="AA11" s="10">
        <v>8.6470941739999994</v>
      </c>
      <c r="AB11" s="10">
        <v>140</v>
      </c>
      <c r="AC11" s="10">
        <v>3.7</v>
      </c>
      <c r="AD11" s="10">
        <v>50</v>
      </c>
      <c r="AE11" s="10">
        <v>0.3</v>
      </c>
      <c r="AF11" s="10">
        <v>22.4</v>
      </c>
      <c r="AG11" s="10">
        <v>0.3</v>
      </c>
      <c r="AH11" s="10">
        <v>20</v>
      </c>
      <c r="AI11" s="10">
        <v>33</v>
      </c>
      <c r="AJ11" s="10">
        <v>172</v>
      </c>
      <c r="AK11" s="12">
        <v>3379</v>
      </c>
      <c r="AL11" s="12">
        <v>3261</v>
      </c>
      <c r="AM11" s="11" t="s">
        <v>300</v>
      </c>
      <c r="AN11" s="21">
        <f t="shared" si="9"/>
        <v>3848.5899263681217</v>
      </c>
      <c r="AO11" s="21">
        <f t="shared" si="10"/>
        <v>3714.1911068027362</v>
      </c>
      <c r="AP11" s="14">
        <v>185</v>
      </c>
    </row>
    <row r="12" spans="1:42" ht="12" customHeight="1" x14ac:dyDescent="0.25">
      <c r="A12" s="14" t="s">
        <v>96</v>
      </c>
      <c r="B12" s="14">
        <v>257</v>
      </c>
      <c r="C12" s="14" t="s">
        <v>199</v>
      </c>
      <c r="D12" s="14" t="s">
        <v>51</v>
      </c>
      <c r="E12" s="14" t="s">
        <v>52</v>
      </c>
      <c r="F12" s="58">
        <v>148.31085763499999</v>
      </c>
      <c r="G12" s="13">
        <v>5.4097140883300003</v>
      </c>
      <c r="H12" s="13">
        <v>7.9773592948900003</v>
      </c>
      <c r="I12" s="58">
        <v>0</v>
      </c>
      <c r="J12" s="2"/>
      <c r="K12" s="7" t="s">
        <v>199</v>
      </c>
      <c r="L12" s="7" t="str">
        <f t="shared" si="0"/>
        <v>N</v>
      </c>
      <c r="M12" s="7" t="s">
        <v>216</v>
      </c>
      <c r="N12" s="7">
        <f t="shared" si="1"/>
        <v>5.4097140883300003</v>
      </c>
      <c r="O12" s="15">
        <f t="shared" si="2"/>
        <v>140</v>
      </c>
      <c r="P12" s="7">
        <f t="shared" si="3"/>
        <v>3.7</v>
      </c>
      <c r="Q12" s="7">
        <v>50</v>
      </c>
      <c r="R12" s="7">
        <f t="shared" si="4"/>
        <v>0.3</v>
      </c>
      <c r="S12" s="63">
        <f t="shared" si="5"/>
        <v>7.9773592948900003</v>
      </c>
      <c r="T12" s="7">
        <f t="shared" si="6"/>
        <v>0.3</v>
      </c>
      <c r="U12" s="7">
        <f t="shared" si="7"/>
        <v>20</v>
      </c>
      <c r="V12" s="18" t="str">
        <f t="shared" si="8"/>
        <v>14N34-257</v>
      </c>
      <c r="W12" s="4"/>
      <c r="X12" s="8">
        <v>8</v>
      </c>
      <c r="Y12" s="9" t="s">
        <v>271</v>
      </c>
      <c r="Z12" s="9" t="s">
        <v>272</v>
      </c>
      <c r="AA12" s="10">
        <v>5.4097140880000003</v>
      </c>
      <c r="AB12" s="10">
        <v>140</v>
      </c>
      <c r="AC12" s="10">
        <v>3.7</v>
      </c>
      <c r="AD12" s="10">
        <v>50</v>
      </c>
      <c r="AE12" s="10">
        <v>0.3</v>
      </c>
      <c r="AF12" s="10">
        <v>8</v>
      </c>
      <c r="AG12" s="10">
        <v>0.3</v>
      </c>
      <c r="AH12" s="10">
        <v>20</v>
      </c>
      <c r="AI12" s="10">
        <v>30</v>
      </c>
      <c r="AJ12" s="10">
        <v>172</v>
      </c>
      <c r="AK12" s="12">
        <v>1217</v>
      </c>
      <c r="AL12" s="12">
        <v>1176</v>
      </c>
      <c r="AM12" s="11" t="s">
        <v>300</v>
      </c>
      <c r="AN12" s="21">
        <f t="shared" si="9"/>
        <v>1289.2450981556785</v>
      </c>
      <c r="AO12" s="21">
        <f t="shared" si="10"/>
        <v>1245.811204134</v>
      </c>
      <c r="AP12" s="14">
        <v>183</v>
      </c>
    </row>
    <row r="13" spans="1:42" ht="12" customHeight="1" x14ac:dyDescent="0.25">
      <c r="A13" s="14" t="s">
        <v>96</v>
      </c>
      <c r="B13" s="14">
        <v>257</v>
      </c>
      <c r="C13" s="14" t="s">
        <v>199</v>
      </c>
      <c r="D13" s="14" t="s">
        <v>51</v>
      </c>
      <c r="E13" s="14" t="s">
        <v>52</v>
      </c>
      <c r="F13" s="58">
        <v>90.875044428199999</v>
      </c>
      <c r="G13" s="13">
        <v>0.46154981561199998</v>
      </c>
      <c r="H13" s="13">
        <v>14.9374656677</v>
      </c>
      <c r="I13" s="58">
        <v>34.142135620099999</v>
      </c>
      <c r="J13" s="2"/>
      <c r="K13" s="7" t="s">
        <v>199</v>
      </c>
      <c r="L13" s="7" t="str">
        <f t="shared" si="0"/>
        <v>N</v>
      </c>
      <c r="M13" s="7" t="s">
        <v>216</v>
      </c>
      <c r="N13" s="7">
        <f t="shared" si="1"/>
        <v>0.46154981561199998</v>
      </c>
      <c r="O13" s="15">
        <f t="shared" si="2"/>
        <v>90.875044428199999</v>
      </c>
      <c r="P13" s="7">
        <f t="shared" si="3"/>
        <v>3.7</v>
      </c>
      <c r="Q13" s="7">
        <v>50</v>
      </c>
      <c r="R13" s="7">
        <f t="shared" si="4"/>
        <v>7.4</v>
      </c>
      <c r="S13" s="63">
        <f t="shared" si="5"/>
        <v>14.9374656677</v>
      </c>
      <c r="T13" s="7">
        <f t="shared" si="6"/>
        <v>26.742135620100001</v>
      </c>
      <c r="U13" s="7">
        <f t="shared" si="7"/>
        <v>20</v>
      </c>
      <c r="V13" s="18" t="str">
        <f t="shared" si="8"/>
        <v>14N34-257</v>
      </c>
      <c r="W13" s="4"/>
      <c r="X13" s="8">
        <v>9</v>
      </c>
      <c r="Y13" s="9" t="s">
        <v>271</v>
      </c>
      <c r="Z13" s="9" t="s">
        <v>272</v>
      </c>
      <c r="AA13" s="10">
        <v>0.461549816</v>
      </c>
      <c r="AB13" s="10">
        <v>90.875</v>
      </c>
      <c r="AC13" s="10">
        <v>3.7</v>
      </c>
      <c r="AD13" s="10">
        <v>50</v>
      </c>
      <c r="AE13" s="10">
        <v>7.4</v>
      </c>
      <c r="AF13" s="10">
        <v>14.9</v>
      </c>
      <c r="AG13" s="10">
        <v>26.742135619999999</v>
      </c>
      <c r="AH13" s="10">
        <v>20</v>
      </c>
      <c r="AI13" s="10">
        <v>5</v>
      </c>
      <c r="AJ13" s="10">
        <v>14</v>
      </c>
      <c r="AK13" s="10">
        <v>28</v>
      </c>
      <c r="AL13" s="10">
        <v>19</v>
      </c>
      <c r="AM13" s="11" t="s">
        <v>300</v>
      </c>
      <c r="AN13" s="21">
        <f t="shared" si="9"/>
        <v>28</v>
      </c>
      <c r="AO13" s="21">
        <f t="shared" si="10"/>
        <v>19</v>
      </c>
      <c r="AP13" s="14">
        <v>166</v>
      </c>
    </row>
    <row r="14" spans="1:42" ht="12" customHeight="1" x14ac:dyDescent="0.25">
      <c r="A14" s="14" t="s">
        <v>96</v>
      </c>
      <c r="B14" s="14">
        <v>257</v>
      </c>
      <c r="C14" s="14" t="s">
        <v>199</v>
      </c>
      <c r="D14" s="14" t="s">
        <v>51</v>
      </c>
      <c r="E14" s="14" t="s">
        <v>52</v>
      </c>
      <c r="F14" s="58">
        <v>85.178427247100004</v>
      </c>
      <c r="G14" s="13">
        <v>0.442831914366</v>
      </c>
      <c r="H14" s="13">
        <v>5.8141875266999996</v>
      </c>
      <c r="I14" s="58">
        <v>0</v>
      </c>
      <c r="J14" s="2"/>
      <c r="K14" s="7" t="s">
        <v>199</v>
      </c>
      <c r="L14" s="7" t="str">
        <f t="shared" si="0"/>
        <v>N</v>
      </c>
      <c r="M14" s="7" t="s">
        <v>216</v>
      </c>
      <c r="N14" s="7">
        <f t="shared" si="1"/>
        <v>0.442831914366</v>
      </c>
      <c r="O14" s="15">
        <f t="shared" si="2"/>
        <v>85.178427247100004</v>
      </c>
      <c r="P14" s="7">
        <f t="shared" si="3"/>
        <v>3.7</v>
      </c>
      <c r="Q14" s="7">
        <v>50</v>
      </c>
      <c r="R14" s="7">
        <f t="shared" si="4"/>
        <v>0.3</v>
      </c>
      <c r="S14" s="63">
        <f t="shared" si="5"/>
        <v>5.8141875266999996</v>
      </c>
      <c r="T14" s="7">
        <f t="shared" si="6"/>
        <v>0.3</v>
      </c>
      <c r="U14" s="7">
        <f t="shared" si="7"/>
        <v>20</v>
      </c>
      <c r="V14" s="18" t="str">
        <f t="shared" si="8"/>
        <v>14N34-257</v>
      </c>
      <c r="W14" s="4"/>
      <c r="X14" s="8">
        <v>10</v>
      </c>
      <c r="Y14" s="9" t="s">
        <v>271</v>
      </c>
      <c r="Z14" s="9" t="s">
        <v>272</v>
      </c>
      <c r="AA14" s="10">
        <v>0.44283191399999999</v>
      </c>
      <c r="AB14" s="10">
        <v>85.177999999999997</v>
      </c>
      <c r="AC14" s="10">
        <v>3.7</v>
      </c>
      <c r="AD14" s="10">
        <v>50</v>
      </c>
      <c r="AE14" s="10">
        <v>0.3</v>
      </c>
      <c r="AF14" s="10">
        <v>5.8</v>
      </c>
      <c r="AG14" s="10">
        <v>0.3</v>
      </c>
      <c r="AH14" s="10">
        <v>20</v>
      </c>
      <c r="AI14" s="10">
        <v>27</v>
      </c>
      <c r="AJ14" s="10">
        <v>157</v>
      </c>
      <c r="AK14" s="10">
        <v>2</v>
      </c>
      <c r="AL14" s="10">
        <v>2</v>
      </c>
      <c r="AM14" s="11" t="s">
        <v>300</v>
      </c>
      <c r="AN14" s="21">
        <f t="shared" si="9"/>
        <v>2</v>
      </c>
      <c r="AO14" s="21">
        <f t="shared" si="10"/>
        <v>2</v>
      </c>
      <c r="AP14" s="14">
        <v>165</v>
      </c>
    </row>
    <row r="15" spans="1:42" ht="12" customHeight="1" x14ac:dyDescent="0.25">
      <c r="A15" s="14" t="s">
        <v>96</v>
      </c>
      <c r="B15" s="14">
        <v>257</v>
      </c>
      <c r="C15" s="14" t="s">
        <v>199</v>
      </c>
      <c r="D15" s="14" t="s">
        <v>51</v>
      </c>
      <c r="E15" s="14" t="s">
        <v>52</v>
      </c>
      <c r="F15" s="58">
        <v>73.911688968999997</v>
      </c>
      <c r="G15" s="13">
        <v>3.6522814288499998</v>
      </c>
      <c r="H15" s="13">
        <v>9.5886354446399995</v>
      </c>
      <c r="I15" s="58">
        <v>24.142135620099999</v>
      </c>
      <c r="J15" s="2"/>
      <c r="K15" s="7" t="s">
        <v>199</v>
      </c>
      <c r="L15" s="7" t="str">
        <f t="shared" si="0"/>
        <v>N</v>
      </c>
      <c r="M15" s="7" t="s">
        <v>216</v>
      </c>
      <c r="N15" s="7">
        <f t="shared" si="1"/>
        <v>3.6522814288499998</v>
      </c>
      <c r="O15" s="15">
        <f t="shared" si="2"/>
        <v>73.911688968999997</v>
      </c>
      <c r="P15" s="7">
        <f t="shared" si="3"/>
        <v>3.7</v>
      </c>
      <c r="Q15" s="7">
        <v>50</v>
      </c>
      <c r="R15" s="7">
        <f t="shared" si="4"/>
        <v>7.4</v>
      </c>
      <c r="S15" s="63">
        <f t="shared" si="5"/>
        <v>9.5886354446399995</v>
      </c>
      <c r="T15" s="7">
        <f t="shared" si="6"/>
        <v>16.742135620100001</v>
      </c>
      <c r="U15" s="7">
        <f t="shared" si="7"/>
        <v>20</v>
      </c>
      <c r="V15" s="18" t="str">
        <f t="shared" si="8"/>
        <v>14N34-257</v>
      </c>
      <c r="W15" s="4"/>
      <c r="X15" s="8">
        <v>11</v>
      </c>
      <c r="Y15" s="9" t="s">
        <v>271</v>
      </c>
      <c r="Z15" s="9" t="s">
        <v>272</v>
      </c>
      <c r="AA15" s="10">
        <v>3.6522814289999999</v>
      </c>
      <c r="AB15" s="10">
        <v>73.912000000000006</v>
      </c>
      <c r="AC15" s="10">
        <v>3.7</v>
      </c>
      <c r="AD15" s="10">
        <v>50</v>
      </c>
      <c r="AE15" s="10">
        <v>7.4</v>
      </c>
      <c r="AF15" s="10">
        <v>9.6</v>
      </c>
      <c r="AG15" s="10">
        <v>16.742135619999999</v>
      </c>
      <c r="AH15" s="10">
        <v>20</v>
      </c>
      <c r="AI15" s="10">
        <v>6</v>
      </c>
      <c r="AJ15" s="10">
        <v>19</v>
      </c>
      <c r="AK15" s="10">
        <v>197</v>
      </c>
      <c r="AL15" s="10">
        <v>73</v>
      </c>
      <c r="AM15" s="11" t="s">
        <v>300</v>
      </c>
      <c r="AN15" s="21">
        <f t="shared" si="9"/>
        <v>197</v>
      </c>
      <c r="AO15" s="21">
        <f t="shared" si="10"/>
        <v>73</v>
      </c>
      <c r="AP15" s="14">
        <v>177</v>
      </c>
    </row>
    <row r="16" spans="1:42" ht="12" customHeight="1" x14ac:dyDescent="0.25">
      <c r="A16" s="14" t="s">
        <v>96</v>
      </c>
      <c r="B16" s="14">
        <v>257</v>
      </c>
      <c r="C16" s="14" t="s">
        <v>199</v>
      </c>
      <c r="D16" s="14" t="s">
        <v>51</v>
      </c>
      <c r="E16" s="14" t="s">
        <v>52</v>
      </c>
      <c r="F16" s="58">
        <v>82.715162853400003</v>
      </c>
      <c r="G16" s="13">
        <v>2.2074885389799999</v>
      </c>
      <c r="H16" s="13">
        <v>11.402050018300001</v>
      </c>
      <c r="I16" s="58">
        <v>92.426406860399993</v>
      </c>
      <c r="J16" s="2"/>
      <c r="K16" s="7" t="s">
        <v>199</v>
      </c>
      <c r="L16" s="7" t="str">
        <f t="shared" si="0"/>
        <v>N</v>
      </c>
      <c r="M16" s="7" t="s">
        <v>216</v>
      </c>
      <c r="N16" s="7">
        <f t="shared" si="1"/>
        <v>2.2074885389799999</v>
      </c>
      <c r="O16" s="15">
        <f t="shared" si="2"/>
        <v>82.715162853400003</v>
      </c>
      <c r="P16" s="7">
        <f t="shared" si="3"/>
        <v>3.7</v>
      </c>
      <c r="Q16" s="7">
        <v>50</v>
      </c>
      <c r="R16" s="7">
        <f t="shared" si="4"/>
        <v>7.4</v>
      </c>
      <c r="S16" s="63">
        <f t="shared" si="5"/>
        <v>11.402050018300001</v>
      </c>
      <c r="T16" s="7">
        <f t="shared" si="6"/>
        <v>85.026406860399987</v>
      </c>
      <c r="U16" s="7">
        <f t="shared" si="7"/>
        <v>20</v>
      </c>
      <c r="V16" s="18" t="str">
        <f t="shared" si="8"/>
        <v>14N34-257</v>
      </c>
      <c r="W16" s="4"/>
      <c r="X16" s="8">
        <v>12</v>
      </c>
      <c r="Y16" s="9" t="s">
        <v>271</v>
      </c>
      <c r="Z16" s="9" t="s">
        <v>272</v>
      </c>
      <c r="AA16" s="10">
        <v>2.2074885389999999</v>
      </c>
      <c r="AB16" s="10">
        <v>82.715000000000003</v>
      </c>
      <c r="AC16" s="10">
        <v>3.7</v>
      </c>
      <c r="AD16" s="10">
        <v>50</v>
      </c>
      <c r="AE16" s="10">
        <v>7.4</v>
      </c>
      <c r="AF16" s="10">
        <v>11.4</v>
      </c>
      <c r="AG16" s="10">
        <v>85.026406859999994</v>
      </c>
      <c r="AH16" s="10">
        <v>20</v>
      </c>
      <c r="AI16" s="10">
        <v>1</v>
      </c>
      <c r="AJ16" s="10">
        <v>5</v>
      </c>
      <c r="AK16" s="10">
        <v>61</v>
      </c>
      <c r="AL16" s="10">
        <v>5</v>
      </c>
      <c r="AM16" s="11" t="s">
        <v>300</v>
      </c>
      <c r="AN16" s="21">
        <f t="shared" si="9"/>
        <v>61</v>
      </c>
      <c r="AO16" s="21">
        <f t="shared" si="10"/>
        <v>5</v>
      </c>
      <c r="AP16" s="14">
        <v>172</v>
      </c>
    </row>
    <row r="17" spans="1:42" ht="12" customHeight="1" x14ac:dyDescent="0.25">
      <c r="A17" s="14" t="s">
        <v>96</v>
      </c>
      <c r="B17" s="14">
        <v>257</v>
      </c>
      <c r="C17" s="14" t="s">
        <v>199</v>
      </c>
      <c r="D17" s="14" t="s">
        <v>51</v>
      </c>
      <c r="E17" s="14" t="s">
        <v>52</v>
      </c>
      <c r="F17" s="58">
        <v>20.153905626699999</v>
      </c>
      <c r="G17" s="13">
        <v>10.3847995291</v>
      </c>
      <c r="H17" s="13">
        <v>11.7140388489</v>
      </c>
      <c r="I17" s="58">
        <v>76.5685424805</v>
      </c>
      <c r="J17" s="2"/>
      <c r="K17" s="7" t="s">
        <v>199</v>
      </c>
      <c r="L17" s="7" t="str">
        <f t="shared" si="0"/>
        <v>N</v>
      </c>
      <c r="M17" s="7" t="s">
        <v>216</v>
      </c>
      <c r="N17" s="7">
        <f t="shared" si="1"/>
        <v>10.3847995291</v>
      </c>
      <c r="O17" s="15">
        <f t="shared" si="2"/>
        <v>20.153905626699999</v>
      </c>
      <c r="P17" s="7">
        <f t="shared" si="3"/>
        <v>3.7</v>
      </c>
      <c r="Q17" s="7">
        <v>50</v>
      </c>
      <c r="R17" s="7">
        <f t="shared" si="4"/>
        <v>7.4</v>
      </c>
      <c r="S17" s="63">
        <f t="shared" si="5"/>
        <v>11.7140388489</v>
      </c>
      <c r="T17" s="7">
        <f t="shared" si="6"/>
        <v>69.168542480499994</v>
      </c>
      <c r="U17" s="7">
        <f t="shared" si="7"/>
        <v>20</v>
      </c>
      <c r="V17" s="18" t="str">
        <f t="shared" si="8"/>
        <v>14N34-257</v>
      </c>
      <c r="W17" s="4"/>
      <c r="X17" s="8">
        <v>13</v>
      </c>
      <c r="Y17" s="9" t="s">
        <v>271</v>
      </c>
      <c r="Z17" s="9" t="s">
        <v>272</v>
      </c>
      <c r="AA17" s="10">
        <v>10.38479953</v>
      </c>
      <c r="AB17" s="10">
        <v>20.154</v>
      </c>
      <c r="AC17" s="10">
        <v>3.7</v>
      </c>
      <c r="AD17" s="10">
        <v>50</v>
      </c>
      <c r="AE17" s="10">
        <v>7.4</v>
      </c>
      <c r="AF17" s="10">
        <v>11.7</v>
      </c>
      <c r="AG17" s="10">
        <v>69.168542479999999</v>
      </c>
      <c r="AH17" s="10">
        <v>20</v>
      </c>
      <c r="AI17" s="10">
        <v>0</v>
      </c>
      <c r="AJ17" s="10">
        <v>4</v>
      </c>
      <c r="AK17" s="10">
        <v>51</v>
      </c>
      <c r="AL17" s="10">
        <v>2</v>
      </c>
      <c r="AM17" s="11" t="s">
        <v>300</v>
      </c>
      <c r="AN17" s="21">
        <f t="shared" si="9"/>
        <v>51</v>
      </c>
      <c r="AO17" s="21">
        <f t="shared" si="10"/>
        <v>2</v>
      </c>
      <c r="AP17" s="14">
        <v>191</v>
      </c>
    </row>
    <row r="18" spans="1:42" ht="12" customHeight="1" x14ac:dyDescent="0.25">
      <c r="A18" s="14" t="s">
        <v>96</v>
      </c>
      <c r="B18" s="14">
        <v>257</v>
      </c>
      <c r="C18" s="14" t="s">
        <v>199</v>
      </c>
      <c r="D18" s="14" t="s">
        <v>51</v>
      </c>
      <c r="E18" s="14" t="s">
        <v>52</v>
      </c>
      <c r="F18" s="58">
        <v>319.66385148400002</v>
      </c>
      <c r="G18" s="13">
        <v>6.4278795755599996</v>
      </c>
      <c r="H18" s="13">
        <v>1.8652061224000001</v>
      </c>
      <c r="I18" s="58">
        <v>0</v>
      </c>
      <c r="J18" s="2"/>
      <c r="K18" s="7" t="s">
        <v>199</v>
      </c>
      <c r="L18" s="7" t="str">
        <f t="shared" si="0"/>
        <v>N</v>
      </c>
      <c r="M18" s="7" t="s">
        <v>216</v>
      </c>
      <c r="N18" s="7">
        <f t="shared" si="1"/>
        <v>6.4278795755599996</v>
      </c>
      <c r="O18" s="15">
        <f t="shared" si="2"/>
        <v>140</v>
      </c>
      <c r="P18" s="7">
        <f t="shared" si="3"/>
        <v>3.7</v>
      </c>
      <c r="Q18" s="7">
        <v>50</v>
      </c>
      <c r="R18" s="7">
        <f t="shared" si="4"/>
        <v>0.3</v>
      </c>
      <c r="S18" s="63">
        <f t="shared" si="5"/>
        <v>1.8652061224000001</v>
      </c>
      <c r="T18" s="7">
        <f t="shared" si="6"/>
        <v>0.3</v>
      </c>
      <c r="U18" s="7">
        <f t="shared" si="7"/>
        <v>20</v>
      </c>
      <c r="V18" s="18" t="str">
        <f t="shared" si="8"/>
        <v>14N34-257</v>
      </c>
      <c r="W18" s="4"/>
      <c r="X18" s="8">
        <v>14</v>
      </c>
      <c r="Y18" s="9" t="s">
        <v>271</v>
      </c>
      <c r="Z18" s="9" t="s">
        <v>272</v>
      </c>
      <c r="AA18" s="10">
        <v>6.4278795759999996</v>
      </c>
      <c r="AB18" s="10">
        <v>140</v>
      </c>
      <c r="AC18" s="10">
        <v>3.7</v>
      </c>
      <c r="AD18" s="10">
        <v>50</v>
      </c>
      <c r="AE18" s="10">
        <v>0.3</v>
      </c>
      <c r="AF18" s="10">
        <v>1.9</v>
      </c>
      <c r="AG18" s="10">
        <v>0.3</v>
      </c>
      <c r="AH18" s="10">
        <v>20</v>
      </c>
      <c r="AI18" s="10">
        <v>31</v>
      </c>
      <c r="AJ18" s="10">
        <v>173</v>
      </c>
      <c r="AK18" s="12">
        <v>1626</v>
      </c>
      <c r="AL18" s="12">
        <v>1448</v>
      </c>
      <c r="AM18" s="11" t="s">
        <v>300</v>
      </c>
      <c r="AN18" s="21">
        <f t="shared" si="9"/>
        <v>3712.6673036641719</v>
      </c>
      <c r="AO18" s="21">
        <f t="shared" si="10"/>
        <v>3306.2375496345148</v>
      </c>
      <c r="AP18" s="14">
        <v>180</v>
      </c>
    </row>
    <row r="19" spans="1:42" ht="12" customHeight="1" x14ac:dyDescent="0.25">
      <c r="A19" s="14" t="s">
        <v>96</v>
      </c>
      <c r="B19" s="14">
        <v>257</v>
      </c>
      <c r="C19" s="14" t="s">
        <v>199</v>
      </c>
      <c r="D19" s="14" t="s">
        <v>51</v>
      </c>
      <c r="E19" s="14" t="s">
        <v>52</v>
      </c>
      <c r="F19" s="58">
        <v>117.269836744</v>
      </c>
      <c r="G19" s="13">
        <v>1.9952647799000001</v>
      </c>
      <c r="H19" s="13">
        <v>15.4447259903</v>
      </c>
      <c r="I19" s="58">
        <v>0</v>
      </c>
      <c r="J19" s="2"/>
      <c r="K19" s="7" t="s">
        <v>199</v>
      </c>
      <c r="L19" s="7" t="str">
        <f t="shared" si="0"/>
        <v>N</v>
      </c>
      <c r="M19" s="7" t="s">
        <v>216</v>
      </c>
      <c r="N19" s="7">
        <f t="shared" si="1"/>
        <v>1.9952647799000001</v>
      </c>
      <c r="O19" s="15">
        <f t="shared" si="2"/>
        <v>117.269836744</v>
      </c>
      <c r="P19" s="7">
        <f t="shared" si="3"/>
        <v>3.7</v>
      </c>
      <c r="Q19" s="7">
        <v>50</v>
      </c>
      <c r="R19" s="7">
        <f t="shared" si="4"/>
        <v>0.3</v>
      </c>
      <c r="S19" s="63">
        <f t="shared" si="5"/>
        <v>15.4447259903</v>
      </c>
      <c r="T19" s="7">
        <f t="shared" si="6"/>
        <v>0.3</v>
      </c>
      <c r="U19" s="7">
        <f t="shared" si="7"/>
        <v>20</v>
      </c>
      <c r="V19" s="18" t="str">
        <f t="shared" si="8"/>
        <v>14N34-257</v>
      </c>
      <c r="W19" s="4"/>
      <c r="X19" s="8">
        <v>15</v>
      </c>
      <c r="Y19" s="9" t="s">
        <v>271</v>
      </c>
      <c r="Z19" s="9" t="s">
        <v>272</v>
      </c>
      <c r="AA19" s="10">
        <v>1.9952647800000001</v>
      </c>
      <c r="AB19" s="10">
        <v>117.27</v>
      </c>
      <c r="AC19" s="10">
        <v>3.7</v>
      </c>
      <c r="AD19" s="10">
        <v>50</v>
      </c>
      <c r="AE19" s="10">
        <v>0.3</v>
      </c>
      <c r="AF19" s="10">
        <v>15.4</v>
      </c>
      <c r="AG19" s="10">
        <v>0.3</v>
      </c>
      <c r="AH19" s="10">
        <v>20</v>
      </c>
      <c r="AI19" s="10">
        <v>28</v>
      </c>
      <c r="AJ19" s="10">
        <v>167</v>
      </c>
      <c r="AK19" s="10">
        <v>98</v>
      </c>
      <c r="AL19" s="10">
        <v>102</v>
      </c>
      <c r="AM19" s="11" t="s">
        <v>300</v>
      </c>
      <c r="AN19" s="21">
        <f t="shared" si="9"/>
        <v>98</v>
      </c>
      <c r="AO19" s="21">
        <f t="shared" si="10"/>
        <v>102</v>
      </c>
      <c r="AP19" s="14">
        <v>162</v>
      </c>
    </row>
    <row r="20" spans="1:42" ht="12" customHeight="1" x14ac:dyDescent="0.25">
      <c r="A20" s="14" t="s">
        <v>96</v>
      </c>
      <c r="B20" s="14">
        <v>257</v>
      </c>
      <c r="C20" s="14" t="s">
        <v>199</v>
      </c>
      <c r="D20" s="14" t="s">
        <v>51</v>
      </c>
      <c r="E20" s="14" t="s">
        <v>52</v>
      </c>
      <c r="F20" s="58">
        <v>69.824911526999998</v>
      </c>
      <c r="G20" s="13">
        <v>1.79613602449</v>
      </c>
      <c r="H20" s="13">
        <v>10.8625240326</v>
      </c>
      <c r="I20" s="58">
        <v>52.4264068604</v>
      </c>
      <c r="J20" s="2"/>
      <c r="K20" s="7" t="s">
        <v>199</v>
      </c>
      <c r="L20" s="7" t="str">
        <f t="shared" si="0"/>
        <v>N</v>
      </c>
      <c r="M20" s="7" t="s">
        <v>216</v>
      </c>
      <c r="N20" s="7">
        <f t="shared" si="1"/>
        <v>1.79613602449</v>
      </c>
      <c r="O20" s="15">
        <f t="shared" si="2"/>
        <v>69.824911526999998</v>
      </c>
      <c r="P20" s="7">
        <f t="shared" si="3"/>
        <v>3.7</v>
      </c>
      <c r="Q20" s="7">
        <v>50</v>
      </c>
      <c r="R20" s="7">
        <f t="shared" si="4"/>
        <v>7.4</v>
      </c>
      <c r="S20" s="63">
        <f t="shared" si="5"/>
        <v>10.8625240326</v>
      </c>
      <c r="T20" s="7">
        <f t="shared" si="6"/>
        <v>45.026406860400002</v>
      </c>
      <c r="U20" s="7">
        <f t="shared" si="7"/>
        <v>20</v>
      </c>
      <c r="V20" s="18" t="str">
        <f t="shared" si="8"/>
        <v>14N34-257</v>
      </c>
      <c r="W20" s="4"/>
      <c r="X20" s="8">
        <v>16</v>
      </c>
      <c r="Y20" s="9" t="s">
        <v>271</v>
      </c>
      <c r="Z20" s="9" t="s">
        <v>272</v>
      </c>
      <c r="AA20" s="10">
        <v>1.7961360239999999</v>
      </c>
      <c r="AB20" s="10">
        <v>69.825000000000003</v>
      </c>
      <c r="AC20" s="10">
        <v>3.7</v>
      </c>
      <c r="AD20" s="10">
        <v>50</v>
      </c>
      <c r="AE20" s="10">
        <v>7.4</v>
      </c>
      <c r="AF20" s="10">
        <v>10.9</v>
      </c>
      <c r="AG20" s="10">
        <v>45.026406860000002</v>
      </c>
      <c r="AH20" s="10">
        <v>20</v>
      </c>
      <c r="AI20" s="10">
        <v>2</v>
      </c>
      <c r="AJ20" s="10">
        <v>6</v>
      </c>
      <c r="AK20" s="10">
        <v>44</v>
      </c>
      <c r="AL20" s="10">
        <v>7</v>
      </c>
      <c r="AM20" s="11" t="s">
        <v>300</v>
      </c>
      <c r="AN20" s="21">
        <f t="shared" si="9"/>
        <v>44</v>
      </c>
      <c r="AO20" s="21">
        <f t="shared" si="10"/>
        <v>7</v>
      </c>
      <c r="AP20" s="14">
        <v>161</v>
      </c>
    </row>
    <row r="21" spans="1:42" ht="12" customHeight="1" x14ac:dyDescent="0.25">
      <c r="A21" s="14" t="s">
        <v>96</v>
      </c>
      <c r="B21" s="14">
        <v>257</v>
      </c>
      <c r="C21" s="14" t="s">
        <v>199</v>
      </c>
      <c r="D21" s="14" t="s">
        <v>51</v>
      </c>
      <c r="E21" s="14" t="s">
        <v>52</v>
      </c>
      <c r="F21" s="58">
        <v>56.037142612099998</v>
      </c>
      <c r="G21" s="13">
        <v>1.0364742435800001</v>
      </c>
      <c r="H21" s="13">
        <v>19.054944992100001</v>
      </c>
      <c r="I21" s="58">
        <v>14.142135620099999</v>
      </c>
      <c r="J21" s="2"/>
      <c r="K21" s="7" t="s">
        <v>199</v>
      </c>
      <c r="L21" s="7" t="str">
        <f t="shared" si="0"/>
        <v>N</v>
      </c>
      <c r="M21" s="7" t="s">
        <v>216</v>
      </c>
      <c r="N21" s="7">
        <f t="shared" si="1"/>
        <v>1.0364742435800001</v>
      </c>
      <c r="O21" s="15">
        <f t="shared" si="2"/>
        <v>56.037142612099998</v>
      </c>
      <c r="P21" s="7">
        <f t="shared" si="3"/>
        <v>3.7</v>
      </c>
      <c r="Q21" s="7">
        <v>50</v>
      </c>
      <c r="R21" s="7">
        <f t="shared" si="4"/>
        <v>7.4</v>
      </c>
      <c r="S21" s="63">
        <f t="shared" si="5"/>
        <v>19.054944992100001</v>
      </c>
      <c r="T21" s="7">
        <f t="shared" si="6"/>
        <v>6.7421356200999991</v>
      </c>
      <c r="U21" s="7">
        <f t="shared" si="7"/>
        <v>20</v>
      </c>
      <c r="V21" s="18" t="str">
        <f t="shared" si="8"/>
        <v>14N34-257</v>
      </c>
      <c r="W21" s="4"/>
      <c r="X21" s="8">
        <v>17</v>
      </c>
      <c r="Y21" s="9" t="s">
        <v>271</v>
      </c>
      <c r="Z21" s="9" t="s">
        <v>272</v>
      </c>
      <c r="AA21" s="10">
        <v>1.0364742440000001</v>
      </c>
      <c r="AB21" s="10">
        <v>56.036999999999999</v>
      </c>
      <c r="AC21" s="10">
        <v>3.7</v>
      </c>
      <c r="AD21" s="10">
        <v>50</v>
      </c>
      <c r="AE21" s="10">
        <v>7.4</v>
      </c>
      <c r="AF21" s="10">
        <v>19.100000000000001</v>
      </c>
      <c r="AG21" s="10">
        <v>6.74213562</v>
      </c>
      <c r="AH21" s="10">
        <v>20</v>
      </c>
      <c r="AI21" s="10">
        <v>12</v>
      </c>
      <c r="AJ21" s="10">
        <v>32</v>
      </c>
      <c r="AK21" s="10">
        <v>21</v>
      </c>
      <c r="AL21" s="10">
        <v>38</v>
      </c>
      <c r="AM21" s="11" t="s">
        <v>300</v>
      </c>
      <c r="AN21" s="21">
        <f t="shared" si="9"/>
        <v>21</v>
      </c>
      <c r="AO21" s="21">
        <f t="shared" si="10"/>
        <v>38</v>
      </c>
      <c r="AP21" s="14">
        <v>175</v>
      </c>
    </row>
    <row r="22" spans="1:42" ht="12" customHeight="1" x14ac:dyDescent="0.25">
      <c r="A22" s="14" t="s">
        <v>96</v>
      </c>
      <c r="B22" s="14">
        <v>257</v>
      </c>
      <c r="C22" s="14" t="s">
        <v>199</v>
      </c>
      <c r="D22" s="14" t="s">
        <v>51</v>
      </c>
      <c r="E22" s="14" t="s">
        <v>52</v>
      </c>
      <c r="F22" s="58">
        <v>141.417219786</v>
      </c>
      <c r="G22" s="13">
        <v>3.9570480020100001</v>
      </c>
      <c r="H22" s="13">
        <v>36.592224121100003</v>
      </c>
      <c r="I22" s="58">
        <v>0</v>
      </c>
      <c r="J22" s="2"/>
      <c r="K22" s="7" t="s">
        <v>199</v>
      </c>
      <c r="L22" s="7" t="str">
        <f t="shared" si="0"/>
        <v>N</v>
      </c>
      <c r="M22" s="7" t="s">
        <v>216</v>
      </c>
      <c r="N22" s="7">
        <f t="shared" si="1"/>
        <v>3.9570480020100001</v>
      </c>
      <c r="O22" s="15">
        <f t="shared" si="2"/>
        <v>140</v>
      </c>
      <c r="P22" s="7">
        <f t="shared" si="3"/>
        <v>3.7</v>
      </c>
      <c r="Q22" s="7">
        <v>50</v>
      </c>
      <c r="R22" s="7">
        <f t="shared" si="4"/>
        <v>0.3</v>
      </c>
      <c r="S22" s="63">
        <f t="shared" si="5"/>
        <v>36.592224121100003</v>
      </c>
      <c r="T22" s="7">
        <f t="shared" si="6"/>
        <v>0.3</v>
      </c>
      <c r="U22" s="7">
        <f t="shared" si="7"/>
        <v>20</v>
      </c>
      <c r="V22" s="18" t="str">
        <f t="shared" si="8"/>
        <v>14N34-257</v>
      </c>
      <c r="W22" s="4"/>
      <c r="X22" s="8">
        <v>18</v>
      </c>
      <c r="Y22" s="9" t="s">
        <v>271</v>
      </c>
      <c r="Z22" s="9" t="s">
        <v>272</v>
      </c>
      <c r="AA22" s="10">
        <v>3.9570480020000001</v>
      </c>
      <c r="AB22" s="10">
        <v>140</v>
      </c>
      <c r="AC22" s="10">
        <v>3.7</v>
      </c>
      <c r="AD22" s="10">
        <v>50</v>
      </c>
      <c r="AE22" s="10">
        <v>0.3</v>
      </c>
      <c r="AF22" s="10">
        <v>36.6</v>
      </c>
      <c r="AG22" s="10">
        <v>0.3</v>
      </c>
      <c r="AH22" s="10">
        <v>20</v>
      </c>
      <c r="AI22" s="10">
        <v>28</v>
      </c>
      <c r="AJ22" s="10">
        <v>169</v>
      </c>
      <c r="AK22" s="10">
        <v>801</v>
      </c>
      <c r="AL22" s="10">
        <v>806</v>
      </c>
      <c r="AM22" s="11" t="s">
        <v>300</v>
      </c>
      <c r="AN22" s="21">
        <f t="shared" si="9"/>
        <v>809.10852177561435</v>
      </c>
      <c r="AO22" s="21">
        <f t="shared" si="10"/>
        <v>814.15913676797152</v>
      </c>
      <c r="AP22" s="14">
        <v>186</v>
      </c>
    </row>
    <row r="23" spans="1:42" ht="12" customHeight="1" x14ac:dyDescent="0.25">
      <c r="A23" s="14" t="s">
        <v>96</v>
      </c>
      <c r="B23" s="14">
        <v>257</v>
      </c>
      <c r="C23" s="14" t="s">
        <v>199</v>
      </c>
      <c r="D23" s="14" t="s">
        <v>51</v>
      </c>
      <c r="E23" s="14" t="s">
        <v>52</v>
      </c>
      <c r="F23" s="58">
        <v>134.055100581</v>
      </c>
      <c r="G23" s="13">
        <v>2.1333490987000001</v>
      </c>
      <c r="H23" s="13">
        <v>34.602024078399999</v>
      </c>
      <c r="I23" s="58">
        <v>192.42640685999999</v>
      </c>
      <c r="J23" s="2"/>
      <c r="K23" s="7" t="s">
        <v>199</v>
      </c>
      <c r="L23" s="7" t="str">
        <f t="shared" si="0"/>
        <v>N</v>
      </c>
      <c r="M23" s="7" t="s">
        <v>216</v>
      </c>
      <c r="N23" s="7">
        <f t="shared" si="1"/>
        <v>2.1333490987000001</v>
      </c>
      <c r="O23" s="15">
        <f t="shared" si="2"/>
        <v>134.055100581</v>
      </c>
      <c r="P23" s="7">
        <f t="shared" si="3"/>
        <v>3.7</v>
      </c>
      <c r="Q23" s="7">
        <v>50</v>
      </c>
      <c r="R23" s="7">
        <f t="shared" si="4"/>
        <v>7.4</v>
      </c>
      <c r="S23" s="63">
        <f t="shared" si="5"/>
        <v>34.602024078399999</v>
      </c>
      <c r="T23" s="7">
        <f t="shared" si="6"/>
        <v>185.02640685999998</v>
      </c>
      <c r="U23" s="7">
        <f t="shared" si="7"/>
        <v>20</v>
      </c>
      <c r="V23" s="18" t="str">
        <f t="shared" si="8"/>
        <v>14N34-257</v>
      </c>
      <c r="W23" s="4"/>
      <c r="X23" s="8">
        <v>19</v>
      </c>
      <c r="Y23" s="9" t="s">
        <v>271</v>
      </c>
      <c r="Z23" s="9" t="s">
        <v>272</v>
      </c>
      <c r="AA23" s="10">
        <v>2.1333490990000001</v>
      </c>
      <c r="AB23" s="10">
        <v>134.05500000000001</v>
      </c>
      <c r="AC23" s="10">
        <v>3.7</v>
      </c>
      <c r="AD23" s="10">
        <v>50</v>
      </c>
      <c r="AE23" s="10">
        <v>7.4</v>
      </c>
      <c r="AF23" s="10">
        <v>34.6</v>
      </c>
      <c r="AG23" s="10">
        <v>185.02640690000001</v>
      </c>
      <c r="AH23" s="10">
        <v>20</v>
      </c>
      <c r="AI23" s="10">
        <v>2</v>
      </c>
      <c r="AJ23" s="10">
        <v>4</v>
      </c>
      <c r="AK23" s="10">
        <v>132</v>
      </c>
      <c r="AL23" s="10">
        <v>47</v>
      </c>
      <c r="AM23" s="11" t="s">
        <v>300</v>
      </c>
      <c r="AN23" s="21">
        <f t="shared" si="9"/>
        <v>132</v>
      </c>
      <c r="AO23" s="21">
        <f t="shared" si="10"/>
        <v>47</v>
      </c>
      <c r="AP23" s="14">
        <v>190</v>
      </c>
    </row>
    <row r="24" spans="1:42" ht="12" customHeight="1" x14ac:dyDescent="0.25">
      <c r="A24" s="14" t="s">
        <v>96</v>
      </c>
      <c r="B24" s="14">
        <v>257</v>
      </c>
      <c r="C24" s="14" t="s">
        <v>199</v>
      </c>
      <c r="D24" s="14" t="s">
        <v>51</v>
      </c>
      <c r="E24" s="14" t="s">
        <v>52</v>
      </c>
      <c r="F24" s="58">
        <v>54.3154600469</v>
      </c>
      <c r="G24" s="13">
        <v>4.5591409109400001</v>
      </c>
      <c r="H24" s="13">
        <v>1.8652061224000001</v>
      </c>
      <c r="I24" s="58">
        <v>0</v>
      </c>
      <c r="J24" s="2"/>
      <c r="K24" s="7" t="s">
        <v>199</v>
      </c>
      <c r="L24" s="7" t="str">
        <f t="shared" si="0"/>
        <v>N</v>
      </c>
      <c r="M24" s="7" t="s">
        <v>216</v>
      </c>
      <c r="N24" s="7">
        <f t="shared" si="1"/>
        <v>4.5591409109400001</v>
      </c>
      <c r="O24" s="15">
        <f t="shared" si="2"/>
        <v>54.3154600469</v>
      </c>
      <c r="P24" s="7">
        <f t="shared" si="3"/>
        <v>3.7</v>
      </c>
      <c r="Q24" s="7">
        <v>50</v>
      </c>
      <c r="R24" s="7">
        <f t="shared" si="4"/>
        <v>0.3</v>
      </c>
      <c r="S24" s="63">
        <f t="shared" si="5"/>
        <v>1.8652061224000001</v>
      </c>
      <c r="T24" s="7">
        <f t="shared" si="6"/>
        <v>0.3</v>
      </c>
      <c r="U24" s="7">
        <f t="shared" si="7"/>
        <v>20</v>
      </c>
      <c r="V24" s="18" t="str">
        <f t="shared" si="8"/>
        <v>14N34-257</v>
      </c>
      <c r="W24" s="4"/>
      <c r="X24" s="8">
        <v>20</v>
      </c>
      <c r="Y24" s="9" t="s">
        <v>271</v>
      </c>
      <c r="Z24" s="9" t="s">
        <v>272</v>
      </c>
      <c r="AA24" s="10">
        <v>4.5591409110000001</v>
      </c>
      <c r="AB24" s="10">
        <v>54.314999999999998</v>
      </c>
      <c r="AC24" s="10">
        <v>3.7</v>
      </c>
      <c r="AD24" s="10">
        <v>50</v>
      </c>
      <c r="AE24" s="10">
        <v>0.3</v>
      </c>
      <c r="AF24" s="10">
        <v>1.9</v>
      </c>
      <c r="AG24" s="10">
        <v>0.3</v>
      </c>
      <c r="AH24" s="10">
        <v>20</v>
      </c>
      <c r="AI24" s="10">
        <v>30</v>
      </c>
      <c r="AJ24" s="10">
        <v>155</v>
      </c>
      <c r="AK24" s="10">
        <v>108</v>
      </c>
      <c r="AL24" s="10">
        <v>98</v>
      </c>
      <c r="AM24" s="11" t="s">
        <v>300</v>
      </c>
      <c r="AN24" s="21">
        <f t="shared" si="9"/>
        <v>108</v>
      </c>
      <c r="AO24" s="21">
        <f t="shared" si="10"/>
        <v>98</v>
      </c>
      <c r="AP24" s="14">
        <v>181</v>
      </c>
    </row>
    <row r="25" spans="1:42" ht="12" customHeight="1" x14ac:dyDescent="0.25">
      <c r="A25" s="14" t="s">
        <v>96</v>
      </c>
      <c r="B25" s="14">
        <v>257</v>
      </c>
      <c r="C25" s="14" t="s">
        <v>199</v>
      </c>
      <c r="D25" s="14" t="s">
        <v>51</v>
      </c>
      <c r="E25" s="14" t="s">
        <v>52</v>
      </c>
      <c r="F25" s="58">
        <v>86.610103840899995</v>
      </c>
      <c r="G25" s="13">
        <v>4.2398276612199997</v>
      </c>
      <c r="H25" s="13">
        <v>13.5214576721</v>
      </c>
      <c r="I25" s="58">
        <v>14.142135620099999</v>
      </c>
      <c r="J25" s="2"/>
      <c r="K25" s="7" t="s">
        <v>199</v>
      </c>
      <c r="L25" s="7" t="str">
        <f t="shared" si="0"/>
        <v>N</v>
      </c>
      <c r="M25" s="7" t="s">
        <v>216</v>
      </c>
      <c r="N25" s="7">
        <f t="shared" si="1"/>
        <v>4.2398276612199997</v>
      </c>
      <c r="O25" s="15">
        <f t="shared" si="2"/>
        <v>86.610103840899995</v>
      </c>
      <c r="P25" s="7">
        <f t="shared" si="3"/>
        <v>3.7</v>
      </c>
      <c r="Q25" s="7">
        <v>50</v>
      </c>
      <c r="R25" s="7">
        <f t="shared" si="4"/>
        <v>7.4</v>
      </c>
      <c r="S25" s="63">
        <f t="shared" si="5"/>
        <v>13.5214576721</v>
      </c>
      <c r="T25" s="7">
        <f t="shared" si="6"/>
        <v>6.7421356200999991</v>
      </c>
      <c r="U25" s="7">
        <f t="shared" si="7"/>
        <v>20</v>
      </c>
      <c r="V25" s="18" t="str">
        <f t="shared" si="8"/>
        <v>14N34-257</v>
      </c>
      <c r="W25" s="4"/>
      <c r="X25" s="8">
        <v>21</v>
      </c>
      <c r="Y25" s="9" t="s">
        <v>271</v>
      </c>
      <c r="Z25" s="9" t="s">
        <v>272</v>
      </c>
      <c r="AA25" s="10">
        <v>4.2398276609999996</v>
      </c>
      <c r="AB25" s="10">
        <v>86.61</v>
      </c>
      <c r="AC25" s="10">
        <v>3.7</v>
      </c>
      <c r="AD25" s="10">
        <v>50</v>
      </c>
      <c r="AE25" s="10">
        <v>7.4</v>
      </c>
      <c r="AF25" s="10">
        <v>13.5</v>
      </c>
      <c r="AG25" s="10">
        <v>6.74213562</v>
      </c>
      <c r="AH25" s="10">
        <v>20</v>
      </c>
      <c r="AI25" s="10">
        <v>13</v>
      </c>
      <c r="AJ25" s="10">
        <v>48</v>
      </c>
      <c r="AK25" s="10">
        <v>285</v>
      </c>
      <c r="AL25" s="10">
        <v>245</v>
      </c>
      <c r="AM25" s="11" t="s">
        <v>300</v>
      </c>
      <c r="AN25" s="21">
        <f t="shared" si="9"/>
        <v>285</v>
      </c>
      <c r="AO25" s="21">
        <f t="shared" si="10"/>
        <v>245</v>
      </c>
      <c r="AP25" s="14">
        <v>182</v>
      </c>
    </row>
    <row r="26" spans="1:42" ht="12" customHeight="1" x14ac:dyDescent="0.25">
      <c r="A26" s="14" t="s">
        <v>96</v>
      </c>
      <c r="B26" s="14">
        <v>257</v>
      </c>
      <c r="C26" s="14" t="s">
        <v>199</v>
      </c>
      <c r="D26" s="14" t="s">
        <v>51</v>
      </c>
      <c r="E26" s="14" t="s">
        <v>52</v>
      </c>
      <c r="F26" s="58">
        <v>59.094730702500001</v>
      </c>
      <c r="G26" s="13">
        <v>5.1261708853099996</v>
      </c>
      <c r="H26" s="13">
        <v>8.7984552383400008</v>
      </c>
      <c r="I26" s="58">
        <v>14.142135620099999</v>
      </c>
      <c r="J26" s="2"/>
      <c r="K26" s="7" t="s">
        <v>199</v>
      </c>
      <c r="L26" s="7" t="str">
        <f t="shared" si="0"/>
        <v>N</v>
      </c>
      <c r="M26" s="7" t="s">
        <v>216</v>
      </c>
      <c r="N26" s="7">
        <f t="shared" si="1"/>
        <v>5.1261708853099996</v>
      </c>
      <c r="O26" s="15">
        <f t="shared" si="2"/>
        <v>59.094730702500001</v>
      </c>
      <c r="P26" s="7">
        <f t="shared" si="3"/>
        <v>3.7</v>
      </c>
      <c r="Q26" s="7">
        <v>50</v>
      </c>
      <c r="R26" s="7">
        <f t="shared" si="4"/>
        <v>7.4</v>
      </c>
      <c r="S26" s="63">
        <f t="shared" si="5"/>
        <v>8.7984552383400008</v>
      </c>
      <c r="T26" s="7">
        <f t="shared" si="6"/>
        <v>6.7421356200999991</v>
      </c>
      <c r="U26" s="7">
        <f t="shared" si="7"/>
        <v>20</v>
      </c>
      <c r="V26" s="18" t="str">
        <f t="shared" si="8"/>
        <v>14N34-257</v>
      </c>
      <c r="W26" s="4"/>
      <c r="X26" s="8">
        <v>22</v>
      </c>
      <c r="Y26" s="9" t="s">
        <v>271</v>
      </c>
      <c r="Z26" s="9" t="s">
        <v>272</v>
      </c>
      <c r="AA26" s="10">
        <v>5.1261708849999996</v>
      </c>
      <c r="AB26" s="10">
        <v>59.094999999999999</v>
      </c>
      <c r="AC26" s="10">
        <v>3.7</v>
      </c>
      <c r="AD26" s="10">
        <v>50</v>
      </c>
      <c r="AE26" s="10">
        <v>7.4</v>
      </c>
      <c r="AF26" s="10">
        <v>8.8000000000000007</v>
      </c>
      <c r="AG26" s="10">
        <v>6.74213562</v>
      </c>
      <c r="AH26" s="10">
        <v>20</v>
      </c>
      <c r="AI26" s="10">
        <v>11</v>
      </c>
      <c r="AJ26" s="10">
        <v>33</v>
      </c>
      <c r="AK26" s="10">
        <v>174</v>
      </c>
      <c r="AL26" s="10">
        <v>98</v>
      </c>
      <c r="AM26" s="11" t="s">
        <v>300</v>
      </c>
      <c r="AN26" s="21">
        <f t="shared" si="9"/>
        <v>174</v>
      </c>
      <c r="AO26" s="21">
        <f t="shared" si="10"/>
        <v>98</v>
      </c>
      <c r="AP26" s="14">
        <v>179</v>
      </c>
    </row>
    <row r="27" spans="1:42" ht="12" customHeight="1" x14ac:dyDescent="0.25">
      <c r="A27" s="14" t="s">
        <v>96</v>
      </c>
      <c r="B27" s="14">
        <v>257</v>
      </c>
      <c r="C27" s="14" t="s">
        <v>199</v>
      </c>
      <c r="D27" s="14" t="s">
        <v>51</v>
      </c>
      <c r="E27" s="14" t="s">
        <v>52</v>
      </c>
      <c r="F27" s="58">
        <v>59.457161490499999</v>
      </c>
      <c r="G27" s="13">
        <v>1.6868105790300001</v>
      </c>
      <c r="H27" s="13">
        <v>14.439870834400001</v>
      </c>
      <c r="I27" s="58">
        <v>0</v>
      </c>
      <c r="J27" s="2"/>
      <c r="K27" s="7" t="s">
        <v>199</v>
      </c>
      <c r="L27" s="7" t="str">
        <f t="shared" si="0"/>
        <v>N</v>
      </c>
      <c r="M27" s="7" t="s">
        <v>216</v>
      </c>
      <c r="N27" s="7">
        <f t="shared" si="1"/>
        <v>1.6868105790300001</v>
      </c>
      <c r="O27" s="15">
        <f t="shared" si="2"/>
        <v>59.457161490499999</v>
      </c>
      <c r="P27" s="7">
        <f t="shared" si="3"/>
        <v>3.7</v>
      </c>
      <c r="Q27" s="7">
        <v>50</v>
      </c>
      <c r="R27" s="7">
        <f t="shared" si="4"/>
        <v>0.3</v>
      </c>
      <c r="S27" s="63">
        <f t="shared" si="5"/>
        <v>14.439870834400001</v>
      </c>
      <c r="T27" s="7">
        <f t="shared" si="6"/>
        <v>0.3</v>
      </c>
      <c r="U27" s="7">
        <f t="shared" si="7"/>
        <v>20</v>
      </c>
      <c r="V27" s="18" t="str">
        <f t="shared" si="8"/>
        <v>14N34-257</v>
      </c>
      <c r="W27" s="4"/>
      <c r="X27" s="8">
        <v>23</v>
      </c>
      <c r="Y27" s="9" t="s">
        <v>271</v>
      </c>
      <c r="Z27" s="9" t="s">
        <v>272</v>
      </c>
      <c r="AA27" s="10">
        <v>1.6868105790000001</v>
      </c>
      <c r="AB27" s="10">
        <v>59.457000000000001</v>
      </c>
      <c r="AC27" s="10">
        <v>3.7</v>
      </c>
      <c r="AD27" s="10">
        <v>50</v>
      </c>
      <c r="AE27" s="10">
        <v>0.3</v>
      </c>
      <c r="AF27" s="10">
        <v>14.4</v>
      </c>
      <c r="AG27" s="10">
        <v>0.3</v>
      </c>
      <c r="AH27" s="10">
        <v>20</v>
      </c>
      <c r="AI27" s="10">
        <v>28</v>
      </c>
      <c r="AJ27" s="10">
        <v>153</v>
      </c>
      <c r="AK27" s="10">
        <v>34</v>
      </c>
      <c r="AL27" s="10">
        <v>35</v>
      </c>
      <c r="AM27" s="11" t="s">
        <v>300</v>
      </c>
      <c r="AN27" s="21">
        <f t="shared" si="9"/>
        <v>34</v>
      </c>
      <c r="AO27" s="21">
        <f t="shared" si="10"/>
        <v>35</v>
      </c>
      <c r="AP27" s="14">
        <v>168</v>
      </c>
    </row>
    <row r="28" spans="1:42" ht="12" customHeight="1" x14ac:dyDescent="0.25">
      <c r="A28" s="14" t="s">
        <v>96</v>
      </c>
      <c r="B28" s="14">
        <v>257</v>
      </c>
      <c r="C28" s="14" t="s">
        <v>199</v>
      </c>
      <c r="D28" s="14" t="s">
        <v>51</v>
      </c>
      <c r="E28" s="14" t="s">
        <v>52</v>
      </c>
      <c r="F28" s="58">
        <v>66.855616295000004</v>
      </c>
      <c r="G28" s="13">
        <v>0.28702828667899999</v>
      </c>
      <c r="H28" s="13">
        <v>5.7903499603300004</v>
      </c>
      <c r="I28" s="58">
        <v>54.142135620099999</v>
      </c>
      <c r="J28" s="2"/>
      <c r="K28" s="7" t="s">
        <v>199</v>
      </c>
      <c r="L28" s="7" t="str">
        <f t="shared" si="0"/>
        <v>N</v>
      </c>
      <c r="M28" s="7" t="s">
        <v>216</v>
      </c>
      <c r="N28" s="7">
        <f t="shared" si="1"/>
        <v>0.3</v>
      </c>
      <c r="O28" s="15">
        <f t="shared" si="2"/>
        <v>66.855616295000004</v>
      </c>
      <c r="P28" s="7">
        <f t="shared" si="3"/>
        <v>3.7</v>
      </c>
      <c r="Q28" s="7">
        <v>50</v>
      </c>
      <c r="R28" s="7">
        <f t="shared" si="4"/>
        <v>7.4</v>
      </c>
      <c r="S28" s="63">
        <f t="shared" si="5"/>
        <v>5.7903499603300004</v>
      </c>
      <c r="T28" s="7">
        <f t="shared" si="6"/>
        <v>46.742135620100001</v>
      </c>
      <c r="U28" s="7">
        <f t="shared" si="7"/>
        <v>20</v>
      </c>
      <c r="V28" s="18" t="str">
        <f t="shared" si="8"/>
        <v>14N34-257</v>
      </c>
      <c r="W28" s="4"/>
      <c r="X28" s="8">
        <v>24</v>
      </c>
      <c r="Y28" s="9" t="s">
        <v>271</v>
      </c>
      <c r="Z28" s="9" t="s">
        <v>272</v>
      </c>
      <c r="AA28" s="10">
        <v>0.3</v>
      </c>
      <c r="AB28" s="10">
        <v>66.855999999999995</v>
      </c>
      <c r="AC28" s="10">
        <v>3.7</v>
      </c>
      <c r="AD28" s="10">
        <v>50</v>
      </c>
      <c r="AE28" s="10">
        <v>7.4</v>
      </c>
      <c r="AF28" s="10">
        <v>5.8</v>
      </c>
      <c r="AG28" s="10">
        <v>46.742135619999999</v>
      </c>
      <c r="AH28" s="10">
        <v>20</v>
      </c>
      <c r="AI28" s="10">
        <v>2</v>
      </c>
      <c r="AJ28" s="10">
        <v>6</v>
      </c>
      <c r="AK28" s="10">
        <v>16</v>
      </c>
      <c r="AL28" s="10">
        <v>2</v>
      </c>
      <c r="AM28" s="11" t="s">
        <v>300</v>
      </c>
      <c r="AN28" s="21">
        <f t="shared" si="9"/>
        <v>16</v>
      </c>
      <c r="AO28" s="21">
        <f t="shared" si="10"/>
        <v>2</v>
      </c>
      <c r="AP28" s="14">
        <v>167</v>
      </c>
    </row>
    <row r="29" spans="1:42" ht="12" customHeight="1" x14ac:dyDescent="0.25">
      <c r="A29" s="14" t="s">
        <v>96</v>
      </c>
      <c r="B29" s="14">
        <v>257</v>
      </c>
      <c r="C29" s="14" t="s">
        <v>199</v>
      </c>
      <c r="D29" s="14" t="s">
        <v>51</v>
      </c>
      <c r="E29" s="14" t="s">
        <v>52</v>
      </c>
      <c r="F29" s="58">
        <v>63.955290812100003</v>
      </c>
      <c r="G29" s="13">
        <v>1.8414964032900001</v>
      </c>
      <c r="H29" s="13">
        <v>6.0473637580900004</v>
      </c>
      <c r="I29" s="58">
        <v>0</v>
      </c>
      <c r="J29" s="2"/>
      <c r="K29" s="7" t="s">
        <v>199</v>
      </c>
      <c r="L29" s="7" t="str">
        <f t="shared" si="0"/>
        <v>N</v>
      </c>
      <c r="M29" s="7" t="s">
        <v>216</v>
      </c>
      <c r="N29" s="7">
        <f t="shared" si="1"/>
        <v>1.8414964032900001</v>
      </c>
      <c r="O29" s="15">
        <f t="shared" si="2"/>
        <v>63.955290812100003</v>
      </c>
      <c r="P29" s="7">
        <f t="shared" si="3"/>
        <v>3.7</v>
      </c>
      <c r="Q29" s="7">
        <v>50</v>
      </c>
      <c r="R29" s="7">
        <f t="shared" si="4"/>
        <v>0.3</v>
      </c>
      <c r="S29" s="63">
        <f t="shared" si="5"/>
        <v>6.0473637580900004</v>
      </c>
      <c r="T29" s="7">
        <f t="shared" si="6"/>
        <v>0.3</v>
      </c>
      <c r="U29" s="7">
        <f t="shared" si="7"/>
        <v>20</v>
      </c>
      <c r="V29" s="18" t="str">
        <f t="shared" si="8"/>
        <v>14N34-257</v>
      </c>
      <c r="W29" s="4"/>
      <c r="X29" s="8">
        <v>25</v>
      </c>
      <c r="Y29" s="9" t="s">
        <v>271</v>
      </c>
      <c r="Z29" s="9" t="s">
        <v>272</v>
      </c>
      <c r="AA29" s="10">
        <v>1.8414964030000001</v>
      </c>
      <c r="AB29" s="10">
        <v>63.954999999999998</v>
      </c>
      <c r="AC29" s="10">
        <v>3.7</v>
      </c>
      <c r="AD29" s="10">
        <v>50</v>
      </c>
      <c r="AE29" s="10">
        <v>0.3</v>
      </c>
      <c r="AF29" s="10">
        <v>6</v>
      </c>
      <c r="AG29" s="10">
        <v>0.3</v>
      </c>
      <c r="AH29" s="10">
        <v>20</v>
      </c>
      <c r="AI29" s="10">
        <v>28</v>
      </c>
      <c r="AJ29" s="10">
        <v>157</v>
      </c>
      <c r="AK29" s="10">
        <v>37</v>
      </c>
      <c r="AL29" s="10">
        <v>37</v>
      </c>
      <c r="AM29" s="11" t="s">
        <v>300</v>
      </c>
      <c r="AN29" s="21">
        <f t="shared" si="9"/>
        <v>37</v>
      </c>
      <c r="AO29" s="21">
        <f t="shared" si="10"/>
        <v>37</v>
      </c>
      <c r="AP29" s="14">
        <v>171</v>
      </c>
    </row>
    <row r="30" spans="1:42" ht="12" customHeight="1" x14ac:dyDescent="0.25">
      <c r="A30" s="14" t="s">
        <v>96</v>
      </c>
      <c r="B30" s="14">
        <v>257</v>
      </c>
      <c r="C30" s="14" t="s">
        <v>199</v>
      </c>
      <c r="D30" s="14" t="s">
        <v>51</v>
      </c>
      <c r="E30" s="14" t="s">
        <v>52</v>
      </c>
      <c r="F30" s="58">
        <v>133.45755237099999</v>
      </c>
      <c r="G30" s="13">
        <v>1.5697655642399999</v>
      </c>
      <c r="H30" s="13">
        <v>16.366853714000001</v>
      </c>
      <c r="I30" s="58">
        <v>10</v>
      </c>
      <c r="J30" s="2"/>
      <c r="K30" s="7" t="s">
        <v>199</v>
      </c>
      <c r="L30" s="7" t="str">
        <f t="shared" si="0"/>
        <v>N</v>
      </c>
      <c r="M30" s="7" t="s">
        <v>216</v>
      </c>
      <c r="N30" s="7">
        <f t="shared" si="1"/>
        <v>1.5697655642399999</v>
      </c>
      <c r="O30" s="15">
        <f t="shared" si="2"/>
        <v>133.45755237099999</v>
      </c>
      <c r="P30" s="7">
        <f t="shared" si="3"/>
        <v>3.7</v>
      </c>
      <c r="Q30" s="7">
        <v>50</v>
      </c>
      <c r="R30" s="7">
        <f t="shared" si="4"/>
        <v>7.4</v>
      </c>
      <c r="S30" s="63">
        <f t="shared" si="5"/>
        <v>16.366853714000001</v>
      </c>
      <c r="T30" s="7">
        <f t="shared" si="6"/>
        <v>2.5999999999999996</v>
      </c>
      <c r="U30" s="7">
        <f t="shared" si="7"/>
        <v>20</v>
      </c>
      <c r="V30" s="18" t="str">
        <f t="shared" si="8"/>
        <v>14N34-257</v>
      </c>
      <c r="W30" s="4"/>
      <c r="X30" s="8">
        <v>26</v>
      </c>
      <c r="Y30" s="9" t="s">
        <v>271</v>
      </c>
      <c r="Z30" s="9" t="s">
        <v>272</v>
      </c>
      <c r="AA30" s="10">
        <v>1.5697655639999999</v>
      </c>
      <c r="AB30" s="10">
        <v>133.458</v>
      </c>
      <c r="AC30" s="10">
        <v>3.7</v>
      </c>
      <c r="AD30" s="10">
        <v>50</v>
      </c>
      <c r="AE30" s="10">
        <v>7.4</v>
      </c>
      <c r="AF30" s="10">
        <v>16.399999999999999</v>
      </c>
      <c r="AG30" s="10">
        <v>2.6</v>
      </c>
      <c r="AH30" s="10">
        <v>20</v>
      </c>
      <c r="AI30" s="10">
        <v>20</v>
      </c>
      <c r="AJ30" s="10">
        <v>90</v>
      </c>
      <c r="AK30" s="10">
        <v>131</v>
      </c>
      <c r="AL30" s="10">
        <v>216</v>
      </c>
      <c r="AM30" s="11" t="s">
        <v>300</v>
      </c>
      <c r="AN30" s="21">
        <f t="shared" si="9"/>
        <v>131</v>
      </c>
      <c r="AO30" s="21">
        <f t="shared" si="10"/>
        <v>216</v>
      </c>
      <c r="AP30" s="14">
        <v>173</v>
      </c>
    </row>
    <row r="31" spans="1:42" ht="12" customHeight="1" x14ac:dyDescent="0.25">
      <c r="A31" s="14" t="s">
        <v>96</v>
      </c>
      <c r="B31" s="14">
        <v>257</v>
      </c>
      <c r="C31" s="14" t="s">
        <v>199</v>
      </c>
      <c r="D31" s="14" t="s">
        <v>51</v>
      </c>
      <c r="E31" s="14" t="s">
        <v>52</v>
      </c>
      <c r="F31" s="58">
        <v>114.65182261</v>
      </c>
      <c r="G31" s="13">
        <v>1.81936706498</v>
      </c>
      <c r="H31" s="13">
        <v>21.5566768646</v>
      </c>
      <c r="I31" s="58">
        <v>10</v>
      </c>
      <c r="J31" s="2"/>
      <c r="K31" s="7" t="s">
        <v>199</v>
      </c>
      <c r="L31" s="7" t="str">
        <f t="shared" si="0"/>
        <v>N</v>
      </c>
      <c r="M31" s="7" t="s">
        <v>216</v>
      </c>
      <c r="N31" s="7">
        <f t="shared" si="1"/>
        <v>1.81936706498</v>
      </c>
      <c r="O31" s="15">
        <f t="shared" si="2"/>
        <v>114.65182261</v>
      </c>
      <c r="P31" s="7">
        <f t="shared" si="3"/>
        <v>3.7</v>
      </c>
      <c r="Q31" s="7">
        <v>50</v>
      </c>
      <c r="R31" s="7">
        <f t="shared" si="4"/>
        <v>7.4</v>
      </c>
      <c r="S31" s="63">
        <f t="shared" si="5"/>
        <v>21.5566768646</v>
      </c>
      <c r="T31" s="7">
        <f t="shared" si="6"/>
        <v>2.5999999999999996</v>
      </c>
      <c r="U31" s="7">
        <f t="shared" si="7"/>
        <v>20</v>
      </c>
      <c r="V31" s="18" t="str">
        <f t="shared" si="8"/>
        <v>14N34-257</v>
      </c>
      <c r="W31" s="4"/>
      <c r="X31" s="8">
        <v>27</v>
      </c>
      <c r="Y31" s="9" t="s">
        <v>271</v>
      </c>
      <c r="Z31" s="9" t="s">
        <v>272</v>
      </c>
      <c r="AA31" s="10">
        <v>1.819367065</v>
      </c>
      <c r="AB31" s="10">
        <v>114.652</v>
      </c>
      <c r="AC31" s="10">
        <v>3.7</v>
      </c>
      <c r="AD31" s="10">
        <v>50</v>
      </c>
      <c r="AE31" s="10">
        <v>7.4</v>
      </c>
      <c r="AF31" s="10">
        <v>21.6</v>
      </c>
      <c r="AG31" s="10">
        <v>2.6</v>
      </c>
      <c r="AH31" s="10">
        <v>20</v>
      </c>
      <c r="AI31" s="10">
        <v>20</v>
      </c>
      <c r="AJ31" s="10">
        <v>82</v>
      </c>
      <c r="AK31" s="10">
        <v>101</v>
      </c>
      <c r="AL31" s="10">
        <v>174</v>
      </c>
      <c r="AM31" s="11" t="s">
        <v>300</v>
      </c>
      <c r="AN31" s="21">
        <f t="shared" si="9"/>
        <v>101</v>
      </c>
      <c r="AO31" s="21">
        <f t="shared" si="10"/>
        <v>174</v>
      </c>
      <c r="AP31" s="14">
        <v>187</v>
      </c>
    </row>
    <row r="32" spans="1:42" ht="12" customHeight="1" x14ac:dyDescent="0.25">
      <c r="A32" s="14" t="s">
        <v>96</v>
      </c>
      <c r="B32" s="14">
        <v>257</v>
      </c>
      <c r="C32" s="14" t="s">
        <v>199</v>
      </c>
      <c r="D32" s="14" t="s">
        <v>51</v>
      </c>
      <c r="E32" s="14" t="s">
        <v>52</v>
      </c>
      <c r="F32" s="58">
        <v>75.157388029200007</v>
      </c>
      <c r="G32" s="13">
        <v>0.24752742860900001</v>
      </c>
      <c r="H32" s="13">
        <v>12.9061498642</v>
      </c>
      <c r="I32" s="58">
        <v>0</v>
      </c>
      <c r="J32" s="2"/>
      <c r="K32" s="7" t="s">
        <v>199</v>
      </c>
      <c r="L32" s="7" t="str">
        <f t="shared" si="0"/>
        <v>N</v>
      </c>
      <c r="M32" s="7" t="s">
        <v>216</v>
      </c>
      <c r="N32" s="7">
        <f t="shared" si="1"/>
        <v>0.3</v>
      </c>
      <c r="O32" s="15">
        <f t="shared" si="2"/>
        <v>75.157388029200007</v>
      </c>
      <c r="P32" s="7">
        <f t="shared" si="3"/>
        <v>3.7</v>
      </c>
      <c r="Q32" s="7">
        <v>50</v>
      </c>
      <c r="R32" s="7">
        <f t="shared" si="4"/>
        <v>0.3</v>
      </c>
      <c r="S32" s="63">
        <f t="shared" si="5"/>
        <v>12.9061498642</v>
      </c>
      <c r="T32" s="7">
        <f t="shared" si="6"/>
        <v>0.3</v>
      </c>
      <c r="U32" s="7">
        <f t="shared" si="7"/>
        <v>20</v>
      </c>
      <c r="V32" s="18" t="str">
        <f t="shared" si="8"/>
        <v>14N34-257</v>
      </c>
      <c r="W32" s="4"/>
      <c r="X32" s="8">
        <v>28</v>
      </c>
      <c r="Y32" s="9" t="s">
        <v>271</v>
      </c>
      <c r="Z32" s="9" t="s">
        <v>272</v>
      </c>
      <c r="AA32" s="10">
        <v>0.3</v>
      </c>
      <c r="AB32" s="10">
        <v>75.156999999999996</v>
      </c>
      <c r="AC32" s="10">
        <v>3.7</v>
      </c>
      <c r="AD32" s="10">
        <v>50</v>
      </c>
      <c r="AE32" s="10">
        <v>0.3</v>
      </c>
      <c r="AF32" s="10">
        <v>12.9</v>
      </c>
      <c r="AG32" s="10">
        <v>0.3</v>
      </c>
      <c r="AH32" s="10">
        <v>20</v>
      </c>
      <c r="AI32" s="10">
        <v>26</v>
      </c>
      <c r="AJ32" s="10">
        <v>154</v>
      </c>
      <c r="AK32" s="10">
        <v>2</v>
      </c>
      <c r="AL32" s="10">
        <v>2</v>
      </c>
      <c r="AM32" s="11" t="s">
        <v>300</v>
      </c>
      <c r="AN32" s="21">
        <f t="shared" si="9"/>
        <v>2</v>
      </c>
      <c r="AO32" s="21">
        <f t="shared" si="10"/>
        <v>2</v>
      </c>
      <c r="AP32" s="14">
        <v>170</v>
      </c>
    </row>
    <row r="33" spans="1:42" ht="12" customHeight="1" x14ac:dyDescent="0.25">
      <c r="A33" s="14" t="s">
        <v>96</v>
      </c>
      <c r="B33" s="14">
        <v>257</v>
      </c>
      <c r="C33" s="14" t="s">
        <v>199</v>
      </c>
      <c r="D33" s="14" t="s">
        <v>51</v>
      </c>
      <c r="E33" s="14" t="s">
        <v>52</v>
      </c>
      <c r="F33" s="58">
        <v>60.194605444499999</v>
      </c>
      <c r="G33" s="13">
        <v>0.15696162355500001</v>
      </c>
      <c r="H33" s="13">
        <v>4.85982131958</v>
      </c>
      <c r="I33" s="58">
        <v>80.710678100600006</v>
      </c>
      <c r="J33" s="2"/>
      <c r="K33" s="7" t="s">
        <v>199</v>
      </c>
      <c r="L33" s="7" t="str">
        <f t="shared" si="0"/>
        <v>N</v>
      </c>
      <c r="M33" s="7" t="s">
        <v>216</v>
      </c>
      <c r="N33" s="7">
        <f t="shared" si="1"/>
        <v>0.3</v>
      </c>
      <c r="O33" s="15">
        <f t="shared" si="2"/>
        <v>60.194605444499999</v>
      </c>
      <c r="P33" s="7">
        <f t="shared" si="3"/>
        <v>3.7</v>
      </c>
      <c r="Q33" s="7">
        <v>50</v>
      </c>
      <c r="R33" s="7">
        <f t="shared" si="4"/>
        <v>7.4</v>
      </c>
      <c r="S33" s="63">
        <f t="shared" si="5"/>
        <v>4.85982131958</v>
      </c>
      <c r="T33" s="7">
        <f t="shared" si="6"/>
        <v>73.310678100600001</v>
      </c>
      <c r="U33" s="7">
        <f t="shared" si="7"/>
        <v>20</v>
      </c>
      <c r="V33" s="18" t="str">
        <f t="shared" si="8"/>
        <v>14N34-257</v>
      </c>
      <c r="W33" s="4"/>
      <c r="X33" s="8">
        <v>29</v>
      </c>
      <c r="Y33" s="9" t="s">
        <v>271</v>
      </c>
      <c r="Z33" s="9" t="s">
        <v>272</v>
      </c>
      <c r="AA33" s="10">
        <v>0.3</v>
      </c>
      <c r="AB33" s="10">
        <v>60.195</v>
      </c>
      <c r="AC33" s="10">
        <v>3.7</v>
      </c>
      <c r="AD33" s="10">
        <v>50</v>
      </c>
      <c r="AE33" s="10">
        <v>7.4</v>
      </c>
      <c r="AF33" s="10">
        <v>4.9000000000000004</v>
      </c>
      <c r="AG33" s="10">
        <v>73.310678100000004</v>
      </c>
      <c r="AH33" s="10">
        <v>20</v>
      </c>
      <c r="AI33" s="10">
        <v>1</v>
      </c>
      <c r="AJ33" s="10">
        <v>4</v>
      </c>
      <c r="AK33" s="10">
        <v>18</v>
      </c>
      <c r="AL33" s="10">
        <v>1</v>
      </c>
      <c r="AM33" s="11" t="s">
        <v>300</v>
      </c>
      <c r="AN33" s="21">
        <f t="shared" si="9"/>
        <v>18</v>
      </c>
      <c r="AO33" s="21">
        <f t="shared" si="10"/>
        <v>1</v>
      </c>
      <c r="AP33" s="14">
        <v>164</v>
      </c>
    </row>
    <row r="34" spans="1:42" ht="12" customHeight="1" x14ac:dyDescent="0.25">
      <c r="A34" s="14" t="s">
        <v>96</v>
      </c>
      <c r="B34" s="14">
        <v>257</v>
      </c>
      <c r="C34" s="14" t="s">
        <v>199</v>
      </c>
      <c r="D34" s="14" t="s">
        <v>51</v>
      </c>
      <c r="E34" s="14" t="s">
        <v>52</v>
      </c>
      <c r="F34" s="58">
        <v>62.594332913800002</v>
      </c>
      <c r="G34" s="13">
        <v>1.2395353922300001</v>
      </c>
      <c r="H34" s="13">
        <v>14.439870834400001</v>
      </c>
      <c r="I34" s="58">
        <v>0</v>
      </c>
      <c r="J34" s="2"/>
      <c r="K34" s="7" t="s">
        <v>199</v>
      </c>
      <c r="L34" s="7" t="str">
        <f t="shared" si="0"/>
        <v>N</v>
      </c>
      <c r="M34" s="7" t="s">
        <v>216</v>
      </c>
      <c r="N34" s="7">
        <f t="shared" si="1"/>
        <v>1.2395353922300001</v>
      </c>
      <c r="O34" s="15">
        <f t="shared" si="2"/>
        <v>62.594332913800002</v>
      </c>
      <c r="P34" s="7">
        <f t="shared" si="3"/>
        <v>3.7</v>
      </c>
      <c r="Q34" s="7">
        <v>50</v>
      </c>
      <c r="R34" s="7">
        <f t="shared" si="4"/>
        <v>0.3</v>
      </c>
      <c r="S34" s="63">
        <f t="shared" si="5"/>
        <v>14.439870834400001</v>
      </c>
      <c r="T34" s="7">
        <f t="shared" si="6"/>
        <v>0.3</v>
      </c>
      <c r="U34" s="7">
        <f t="shared" si="7"/>
        <v>20</v>
      </c>
      <c r="V34" s="18" t="str">
        <f t="shared" si="8"/>
        <v>14N34-257</v>
      </c>
      <c r="W34" s="4"/>
      <c r="X34" s="8">
        <v>30</v>
      </c>
      <c r="Y34" s="9" t="s">
        <v>271</v>
      </c>
      <c r="Z34" s="9" t="s">
        <v>272</v>
      </c>
      <c r="AA34" s="10">
        <v>1.2395353920000001</v>
      </c>
      <c r="AB34" s="10">
        <v>62.594000000000001</v>
      </c>
      <c r="AC34" s="10">
        <v>3.7</v>
      </c>
      <c r="AD34" s="10">
        <v>50</v>
      </c>
      <c r="AE34" s="10">
        <v>0.3</v>
      </c>
      <c r="AF34" s="10">
        <v>14.4</v>
      </c>
      <c r="AG34" s="10">
        <v>0.3</v>
      </c>
      <c r="AH34" s="10">
        <v>20</v>
      </c>
      <c r="AI34" s="10">
        <v>27</v>
      </c>
      <c r="AJ34" s="10">
        <v>154</v>
      </c>
      <c r="AK34" s="10">
        <v>23</v>
      </c>
      <c r="AL34" s="10">
        <v>24</v>
      </c>
      <c r="AM34" s="11" t="s">
        <v>300</v>
      </c>
      <c r="AN34" s="21">
        <f t="shared" si="9"/>
        <v>23</v>
      </c>
      <c r="AO34" s="21">
        <f t="shared" si="10"/>
        <v>24</v>
      </c>
      <c r="AP34" s="14">
        <v>169</v>
      </c>
    </row>
    <row r="35" spans="1:42" ht="12" customHeight="1" x14ac:dyDescent="0.25">
      <c r="A35" s="14" t="s">
        <v>96</v>
      </c>
      <c r="B35" s="14">
        <v>257</v>
      </c>
      <c r="C35" s="14" t="s">
        <v>199</v>
      </c>
      <c r="D35" s="14" t="s">
        <v>51</v>
      </c>
      <c r="E35" s="14" t="s">
        <v>52</v>
      </c>
      <c r="F35" s="58">
        <v>144.54896671500001</v>
      </c>
      <c r="G35" s="13">
        <v>6.8680770230899997</v>
      </c>
      <c r="H35" s="13">
        <v>21.5566768646</v>
      </c>
      <c r="I35" s="58">
        <v>10</v>
      </c>
      <c r="J35" s="2"/>
      <c r="K35" s="7" t="s">
        <v>199</v>
      </c>
      <c r="L35" s="7" t="str">
        <f t="shared" si="0"/>
        <v>N</v>
      </c>
      <c r="M35" s="7" t="s">
        <v>216</v>
      </c>
      <c r="N35" s="7">
        <f t="shared" si="1"/>
        <v>6.8680770230899997</v>
      </c>
      <c r="O35" s="15">
        <f t="shared" si="2"/>
        <v>140</v>
      </c>
      <c r="P35" s="7">
        <f t="shared" si="3"/>
        <v>3.7</v>
      </c>
      <c r="Q35" s="7">
        <v>50</v>
      </c>
      <c r="R35" s="7">
        <f t="shared" si="4"/>
        <v>7.4</v>
      </c>
      <c r="S35" s="63">
        <f t="shared" si="5"/>
        <v>21.5566768646</v>
      </c>
      <c r="T35" s="7">
        <f t="shared" si="6"/>
        <v>2.5999999999999996</v>
      </c>
      <c r="U35" s="7">
        <f t="shared" si="7"/>
        <v>20</v>
      </c>
      <c r="V35" s="18" t="str">
        <f t="shared" si="8"/>
        <v>14N34-257</v>
      </c>
      <c r="W35" s="4"/>
      <c r="X35" s="8">
        <v>31</v>
      </c>
      <c r="Y35" s="9" t="s">
        <v>271</v>
      </c>
      <c r="Z35" s="9" t="s">
        <v>272</v>
      </c>
      <c r="AA35" s="10">
        <v>6.8680770229999997</v>
      </c>
      <c r="AB35" s="10">
        <v>140</v>
      </c>
      <c r="AC35" s="10">
        <v>3.7</v>
      </c>
      <c r="AD35" s="10">
        <v>50</v>
      </c>
      <c r="AE35" s="10">
        <v>7.4</v>
      </c>
      <c r="AF35" s="10">
        <v>21.6</v>
      </c>
      <c r="AG35" s="10">
        <v>2.6</v>
      </c>
      <c r="AH35" s="10">
        <v>20</v>
      </c>
      <c r="AI35" s="10">
        <v>22</v>
      </c>
      <c r="AJ35" s="10">
        <v>93</v>
      </c>
      <c r="AK35" s="12">
        <v>2195</v>
      </c>
      <c r="AL35" s="12">
        <v>1749</v>
      </c>
      <c r="AM35" s="11" t="s">
        <v>300</v>
      </c>
      <c r="AN35" s="21">
        <f t="shared" si="9"/>
        <v>2266.3212995673216</v>
      </c>
      <c r="AO35" s="21">
        <f t="shared" si="10"/>
        <v>1805.8295913181073</v>
      </c>
      <c r="AP35" s="14">
        <v>189</v>
      </c>
    </row>
    <row r="36" spans="1:42" ht="12" customHeight="1" x14ac:dyDescent="0.25">
      <c r="A36" s="14" t="s">
        <v>96</v>
      </c>
      <c r="B36" s="14">
        <v>257</v>
      </c>
      <c r="C36" s="14" t="s">
        <v>199</v>
      </c>
      <c r="D36" s="14" t="s">
        <v>51</v>
      </c>
      <c r="E36" s="14" t="s">
        <v>52</v>
      </c>
      <c r="F36" s="58">
        <v>69.335253997099997</v>
      </c>
      <c r="G36" s="13">
        <v>1.74931301187</v>
      </c>
      <c r="H36" s="13">
        <v>15.758523941</v>
      </c>
      <c r="I36" s="58">
        <v>24.142135620099999</v>
      </c>
      <c r="J36" s="2"/>
      <c r="K36" s="7" t="s">
        <v>199</v>
      </c>
      <c r="L36" s="7" t="str">
        <f t="shared" si="0"/>
        <v>N</v>
      </c>
      <c r="M36" s="7" t="s">
        <v>216</v>
      </c>
      <c r="N36" s="7">
        <f t="shared" si="1"/>
        <v>1.74931301187</v>
      </c>
      <c r="O36" s="15">
        <f t="shared" si="2"/>
        <v>69.335253997099997</v>
      </c>
      <c r="P36" s="7">
        <f t="shared" si="3"/>
        <v>3.7</v>
      </c>
      <c r="Q36" s="7">
        <v>50</v>
      </c>
      <c r="R36" s="7">
        <f t="shared" si="4"/>
        <v>7.4</v>
      </c>
      <c r="S36" s="63">
        <f t="shared" si="5"/>
        <v>15.758523941</v>
      </c>
      <c r="T36" s="7">
        <f t="shared" si="6"/>
        <v>16.742135620100001</v>
      </c>
      <c r="U36" s="7">
        <f t="shared" si="7"/>
        <v>20</v>
      </c>
      <c r="V36" s="18" t="str">
        <f t="shared" si="8"/>
        <v>14N34-257</v>
      </c>
      <c r="W36" s="4"/>
      <c r="X36" s="8">
        <v>32</v>
      </c>
      <c r="Y36" s="9" t="s">
        <v>271</v>
      </c>
      <c r="Z36" s="9" t="s">
        <v>272</v>
      </c>
      <c r="AA36" s="10">
        <v>1.749313012</v>
      </c>
      <c r="AB36" s="10">
        <v>69.334999999999994</v>
      </c>
      <c r="AC36" s="10">
        <v>3.7</v>
      </c>
      <c r="AD36" s="10">
        <v>50</v>
      </c>
      <c r="AE36" s="10">
        <v>7.4</v>
      </c>
      <c r="AF36" s="10">
        <v>15.8</v>
      </c>
      <c r="AG36" s="10">
        <v>16.742135619999999</v>
      </c>
      <c r="AH36" s="10">
        <v>20</v>
      </c>
      <c r="AI36" s="10">
        <v>7</v>
      </c>
      <c r="AJ36" s="10">
        <v>18</v>
      </c>
      <c r="AK36" s="10">
        <v>52</v>
      </c>
      <c r="AL36" s="10">
        <v>51</v>
      </c>
      <c r="AM36" s="11" t="s">
        <v>300</v>
      </c>
      <c r="AN36" s="21">
        <f t="shared" si="9"/>
        <v>52</v>
      </c>
      <c r="AO36" s="21">
        <f t="shared" si="10"/>
        <v>51</v>
      </c>
      <c r="AP36" s="14">
        <v>174</v>
      </c>
    </row>
    <row r="37" spans="1:42" ht="12" customHeight="1" x14ac:dyDescent="0.25">
      <c r="A37" s="14" t="s">
        <v>96</v>
      </c>
      <c r="B37" s="14">
        <v>257</v>
      </c>
      <c r="C37" s="14" t="s">
        <v>199</v>
      </c>
      <c r="D37" s="14" t="s">
        <v>51</v>
      </c>
      <c r="E37" s="14" t="s">
        <v>52</v>
      </c>
      <c r="F37" s="58">
        <v>54.365302260500002</v>
      </c>
      <c r="G37" s="13">
        <v>7.3253007238699999</v>
      </c>
      <c r="H37" s="13">
        <v>9.5886354446399995</v>
      </c>
      <c r="I37" s="58">
        <v>24.142135620099999</v>
      </c>
      <c r="J37" s="2"/>
      <c r="K37" s="7" t="s">
        <v>199</v>
      </c>
      <c r="L37" s="7" t="str">
        <f t="shared" ref="L37:L68" si="11">IF(E37="AC - Asphalt","P",IF(E37="BST - bituminous surface","P",IF(E37="P - paved","P","N")))</f>
        <v>N</v>
      </c>
      <c r="M37" s="7" t="s">
        <v>216</v>
      </c>
      <c r="N37" s="7">
        <f t="shared" ref="N37:N68" si="12">IF(G37&lt;0.3,0.3,G37)</f>
        <v>7.3253007238699999</v>
      </c>
      <c r="O37" s="15">
        <f t="shared" ref="O37:O68" si="13">IF(F37&gt;140,140,F37)</f>
        <v>54.365302260500002</v>
      </c>
      <c r="P37" s="7">
        <f t="shared" ref="P37:P68" si="14">IF(D37="0 - not maintained",3.7,IF(D37="1 - Basic custodial care (closed)",3.7,IF(D37="2 - High clearance vehicles",3.7,IF(D37="3 - Suitable for passenger cars",5.5,IF(D37="4 - Moderate degree of user comfort",7.3,7.3)))))</f>
        <v>3.7</v>
      </c>
      <c r="Q37" s="7">
        <v>50</v>
      </c>
      <c r="R37" s="7">
        <f t="shared" ref="R37:R68" si="15">IF(I37&lt;0.3,0.3,(IF((I37-0.3)&lt;P37*2,(I37-0.3),P37*2)))</f>
        <v>7.4</v>
      </c>
      <c r="S37" s="63">
        <f t="shared" ref="S37:S68" si="16">H37</f>
        <v>9.5886354446399995</v>
      </c>
      <c r="T37" s="7">
        <f t="shared" ref="T37:T68" si="17">IF((I37-R37)&lt;0.3,0.3,IF(I37&gt;300,300,I37-R37))</f>
        <v>16.742135620100001</v>
      </c>
      <c r="U37" s="7">
        <f t="shared" ref="U37:U68" si="18">IF(L37="g",50,20)</f>
        <v>20</v>
      </c>
      <c r="V37" s="18" t="str">
        <f t="shared" ref="V37:V68" si="19">A37&amp;"-"&amp;B37</f>
        <v>14N34-257</v>
      </c>
      <c r="W37" s="4"/>
      <c r="X37" s="8">
        <v>33</v>
      </c>
      <c r="Y37" s="9" t="s">
        <v>271</v>
      </c>
      <c r="Z37" s="9" t="s">
        <v>272</v>
      </c>
      <c r="AA37" s="10">
        <v>7.3253007239999999</v>
      </c>
      <c r="AB37" s="10">
        <v>54.365000000000002</v>
      </c>
      <c r="AC37" s="10">
        <v>3.7</v>
      </c>
      <c r="AD37" s="10">
        <v>50</v>
      </c>
      <c r="AE37" s="10">
        <v>7.4</v>
      </c>
      <c r="AF37" s="10">
        <v>9.6</v>
      </c>
      <c r="AG37" s="10">
        <v>16.742135619999999</v>
      </c>
      <c r="AH37" s="10">
        <v>20</v>
      </c>
      <c r="AI37" s="10">
        <v>5</v>
      </c>
      <c r="AJ37" s="10">
        <v>13</v>
      </c>
      <c r="AK37" s="10">
        <v>250</v>
      </c>
      <c r="AL37" s="10">
        <v>38</v>
      </c>
      <c r="AM37" s="11" t="s">
        <v>300</v>
      </c>
      <c r="AN37" s="21">
        <f t="shared" ref="AN37:AN68" si="20">(F37/O37)*AK37</f>
        <v>250</v>
      </c>
      <c r="AO37" s="21">
        <f t="shared" si="10"/>
        <v>38</v>
      </c>
      <c r="AP37" s="14">
        <v>178</v>
      </c>
    </row>
    <row r="38" spans="1:42" ht="12" customHeight="1" x14ac:dyDescent="0.25">
      <c r="A38" s="14" t="s">
        <v>109</v>
      </c>
      <c r="B38" s="14">
        <v>551</v>
      </c>
      <c r="C38" s="14" t="s">
        <v>199</v>
      </c>
      <c r="D38" s="14" t="s">
        <v>53</v>
      </c>
      <c r="E38" s="14" t="s">
        <v>52</v>
      </c>
      <c r="F38" s="58">
        <v>207.045804546</v>
      </c>
      <c r="G38" s="13">
        <v>9.6000326515100003</v>
      </c>
      <c r="H38" s="13">
        <v>45.090087890600003</v>
      </c>
      <c r="I38" s="58">
        <v>60</v>
      </c>
      <c r="J38" s="2"/>
      <c r="K38" s="7" t="s">
        <v>199</v>
      </c>
      <c r="L38" s="7" t="str">
        <f t="shared" si="11"/>
        <v>N</v>
      </c>
      <c r="M38" s="7" t="s">
        <v>216</v>
      </c>
      <c r="N38" s="7">
        <f t="shared" si="12"/>
        <v>9.6000326515100003</v>
      </c>
      <c r="O38" s="15">
        <f t="shared" si="13"/>
        <v>140</v>
      </c>
      <c r="P38" s="7">
        <f t="shared" si="14"/>
        <v>3.7</v>
      </c>
      <c r="Q38" s="7">
        <v>50</v>
      </c>
      <c r="R38" s="7">
        <f t="shared" si="15"/>
        <v>7.4</v>
      </c>
      <c r="S38" s="63">
        <f t="shared" si="16"/>
        <v>45.090087890600003</v>
      </c>
      <c r="T38" s="7">
        <f t="shared" si="17"/>
        <v>52.6</v>
      </c>
      <c r="U38" s="7">
        <f t="shared" si="18"/>
        <v>20</v>
      </c>
      <c r="V38" s="18" t="str">
        <f t="shared" si="19"/>
        <v>14N34.1A-551</v>
      </c>
      <c r="W38" s="4"/>
      <c r="X38" s="8">
        <v>34</v>
      </c>
      <c r="Y38" s="9" t="s">
        <v>271</v>
      </c>
      <c r="Z38" s="9" t="s">
        <v>272</v>
      </c>
      <c r="AA38" s="10">
        <v>9.6000326519999994</v>
      </c>
      <c r="AB38" s="10">
        <v>140</v>
      </c>
      <c r="AC38" s="10">
        <v>3.7</v>
      </c>
      <c r="AD38" s="10">
        <v>50</v>
      </c>
      <c r="AE38" s="10">
        <v>7.4</v>
      </c>
      <c r="AF38" s="10">
        <v>45.1</v>
      </c>
      <c r="AG38" s="10">
        <v>52.6</v>
      </c>
      <c r="AH38" s="10">
        <v>20</v>
      </c>
      <c r="AI38" s="10">
        <v>8</v>
      </c>
      <c r="AJ38" s="10">
        <v>15</v>
      </c>
      <c r="AK38" s="12">
        <v>3330</v>
      </c>
      <c r="AL38" s="10">
        <v>702</v>
      </c>
      <c r="AM38" s="11" t="s">
        <v>383</v>
      </c>
      <c r="AN38" s="21">
        <f t="shared" si="20"/>
        <v>4924.7323509870002</v>
      </c>
      <c r="AO38" s="21">
        <f t="shared" si="10"/>
        <v>1038.1868199378</v>
      </c>
      <c r="AP38" s="14">
        <v>312</v>
      </c>
    </row>
    <row r="39" spans="1:42" ht="12" customHeight="1" x14ac:dyDescent="0.25">
      <c r="A39" s="14" t="s">
        <v>109</v>
      </c>
      <c r="B39" s="14">
        <v>551</v>
      </c>
      <c r="C39" s="14" t="s">
        <v>199</v>
      </c>
      <c r="D39" s="14" t="s">
        <v>53</v>
      </c>
      <c r="E39" s="14" t="s">
        <v>52</v>
      </c>
      <c r="F39" s="58">
        <v>211.12681632499999</v>
      </c>
      <c r="G39" s="13">
        <v>6.4058248475299999</v>
      </c>
      <c r="H39" s="13">
        <v>27.170738220200001</v>
      </c>
      <c r="I39" s="58">
        <v>48.284271240199999</v>
      </c>
      <c r="J39" s="2"/>
      <c r="K39" s="7" t="s">
        <v>199</v>
      </c>
      <c r="L39" s="7" t="str">
        <f t="shared" si="11"/>
        <v>N</v>
      </c>
      <c r="M39" s="7" t="s">
        <v>216</v>
      </c>
      <c r="N39" s="7">
        <f t="shared" si="12"/>
        <v>6.4058248475299999</v>
      </c>
      <c r="O39" s="15">
        <f t="shared" si="13"/>
        <v>140</v>
      </c>
      <c r="P39" s="7">
        <f t="shared" si="14"/>
        <v>3.7</v>
      </c>
      <c r="Q39" s="7">
        <v>50</v>
      </c>
      <c r="R39" s="7">
        <f t="shared" si="15"/>
        <v>7.4</v>
      </c>
      <c r="S39" s="63">
        <f t="shared" si="16"/>
        <v>27.170738220200001</v>
      </c>
      <c r="T39" s="7">
        <f t="shared" si="17"/>
        <v>40.8842712402</v>
      </c>
      <c r="U39" s="7">
        <f t="shared" si="18"/>
        <v>20</v>
      </c>
      <c r="V39" s="18" t="str">
        <f t="shared" si="19"/>
        <v>14N34.1A-551</v>
      </c>
      <c r="W39" s="4"/>
      <c r="X39" s="8">
        <v>35</v>
      </c>
      <c r="Y39" s="9" t="s">
        <v>271</v>
      </c>
      <c r="Z39" s="9" t="s">
        <v>272</v>
      </c>
      <c r="AA39" s="10">
        <v>6.405824848</v>
      </c>
      <c r="AB39" s="10">
        <v>140</v>
      </c>
      <c r="AC39" s="10">
        <v>3.7</v>
      </c>
      <c r="AD39" s="10">
        <v>50</v>
      </c>
      <c r="AE39" s="10">
        <v>7.4</v>
      </c>
      <c r="AF39" s="10">
        <v>27.2</v>
      </c>
      <c r="AG39" s="10">
        <v>40.884271239999997</v>
      </c>
      <c r="AH39" s="10">
        <v>20</v>
      </c>
      <c r="AI39" s="10">
        <v>7</v>
      </c>
      <c r="AJ39" s="10">
        <v>18</v>
      </c>
      <c r="AK39" s="12">
        <v>1464</v>
      </c>
      <c r="AL39" s="10">
        <v>373</v>
      </c>
      <c r="AM39" s="11" t="s">
        <v>383</v>
      </c>
      <c r="AN39" s="21">
        <f t="shared" si="20"/>
        <v>2207.7832792842855</v>
      </c>
      <c r="AO39" s="21">
        <f t="shared" si="10"/>
        <v>562.50216063732137</v>
      </c>
      <c r="AP39" s="14">
        <v>313</v>
      </c>
    </row>
    <row r="40" spans="1:42" ht="12" customHeight="1" x14ac:dyDescent="0.25">
      <c r="A40" s="14" t="s">
        <v>191</v>
      </c>
      <c r="B40" s="14">
        <v>782</v>
      </c>
      <c r="C40" s="14" t="s">
        <v>199</v>
      </c>
      <c r="D40" s="14" t="s">
        <v>53</v>
      </c>
      <c r="E40" s="14" t="s">
        <v>52</v>
      </c>
      <c r="F40" s="58">
        <v>103.729466761</v>
      </c>
      <c r="G40" s="13">
        <v>4.51355329026</v>
      </c>
      <c r="H40" s="13">
        <v>6.35666513443</v>
      </c>
      <c r="I40" s="58">
        <v>44.142135620099999</v>
      </c>
      <c r="J40" s="2"/>
      <c r="K40" s="7" t="s">
        <v>199</v>
      </c>
      <c r="L40" s="7" t="str">
        <f t="shared" si="11"/>
        <v>N</v>
      </c>
      <c r="M40" s="7" t="s">
        <v>216</v>
      </c>
      <c r="N40" s="7">
        <f t="shared" si="12"/>
        <v>4.51355329026</v>
      </c>
      <c r="O40" s="15">
        <f t="shared" si="13"/>
        <v>103.729466761</v>
      </c>
      <c r="P40" s="7">
        <f t="shared" si="14"/>
        <v>3.7</v>
      </c>
      <c r="Q40" s="7">
        <v>50</v>
      </c>
      <c r="R40" s="7">
        <f t="shared" si="15"/>
        <v>7.4</v>
      </c>
      <c r="S40" s="63">
        <f t="shared" si="16"/>
        <v>6.35666513443</v>
      </c>
      <c r="T40" s="7">
        <f t="shared" si="17"/>
        <v>36.742135620100001</v>
      </c>
      <c r="U40" s="7">
        <f t="shared" si="18"/>
        <v>20</v>
      </c>
      <c r="V40" s="18" t="str">
        <f t="shared" si="19"/>
        <v>14N34.1A1-782</v>
      </c>
      <c r="W40" s="4"/>
      <c r="X40" s="8">
        <v>36</v>
      </c>
      <c r="Y40" s="9" t="s">
        <v>271</v>
      </c>
      <c r="Z40" s="9" t="s">
        <v>272</v>
      </c>
      <c r="AA40" s="10">
        <v>4.5135532899999999</v>
      </c>
      <c r="AB40" s="10">
        <v>103.729</v>
      </c>
      <c r="AC40" s="10">
        <v>3.7</v>
      </c>
      <c r="AD40" s="10">
        <v>50</v>
      </c>
      <c r="AE40" s="10">
        <v>7.4</v>
      </c>
      <c r="AF40" s="10">
        <v>6.4</v>
      </c>
      <c r="AG40" s="10">
        <v>36.742135619999999</v>
      </c>
      <c r="AH40" s="10">
        <v>20</v>
      </c>
      <c r="AI40" s="10">
        <v>3</v>
      </c>
      <c r="AJ40" s="10">
        <v>12</v>
      </c>
      <c r="AK40" s="10">
        <v>543</v>
      </c>
      <c r="AL40" s="10">
        <v>28</v>
      </c>
      <c r="AM40" s="11" t="s">
        <v>384</v>
      </c>
      <c r="AN40" s="21">
        <f t="shared" si="20"/>
        <v>543</v>
      </c>
      <c r="AO40" s="21">
        <f t="shared" si="10"/>
        <v>28</v>
      </c>
      <c r="AP40" s="14">
        <v>1164</v>
      </c>
    </row>
    <row r="41" spans="1:42" ht="12" customHeight="1" x14ac:dyDescent="0.25">
      <c r="A41" s="14" t="s">
        <v>191</v>
      </c>
      <c r="B41" s="14">
        <v>782</v>
      </c>
      <c r="C41" s="14" t="s">
        <v>199</v>
      </c>
      <c r="D41" s="14" t="s">
        <v>53</v>
      </c>
      <c r="E41" s="14" t="s">
        <v>52</v>
      </c>
      <c r="F41" s="58">
        <v>82.070450716400003</v>
      </c>
      <c r="G41" s="13">
        <v>3.29039188461</v>
      </c>
      <c r="H41" s="13">
        <v>5.5921645164499996</v>
      </c>
      <c r="I41" s="58">
        <v>0</v>
      </c>
      <c r="J41" s="2"/>
      <c r="K41" s="7" t="s">
        <v>199</v>
      </c>
      <c r="L41" s="7" t="str">
        <f t="shared" si="11"/>
        <v>N</v>
      </c>
      <c r="M41" s="7" t="s">
        <v>216</v>
      </c>
      <c r="N41" s="7">
        <f t="shared" si="12"/>
        <v>3.29039188461</v>
      </c>
      <c r="O41" s="15">
        <f t="shared" si="13"/>
        <v>82.070450716400003</v>
      </c>
      <c r="P41" s="7">
        <f t="shared" si="14"/>
        <v>3.7</v>
      </c>
      <c r="Q41" s="7">
        <v>50</v>
      </c>
      <c r="R41" s="7">
        <f t="shared" si="15"/>
        <v>0.3</v>
      </c>
      <c r="S41" s="63">
        <f t="shared" si="16"/>
        <v>5.5921645164499996</v>
      </c>
      <c r="T41" s="7">
        <f t="shared" si="17"/>
        <v>0.3</v>
      </c>
      <c r="U41" s="7">
        <f t="shared" si="18"/>
        <v>20</v>
      </c>
      <c r="V41" s="18" t="str">
        <f t="shared" si="19"/>
        <v>14N34.1A1-782</v>
      </c>
      <c r="W41" s="4"/>
      <c r="X41" s="8">
        <v>37</v>
      </c>
      <c r="Y41" s="9" t="s">
        <v>271</v>
      </c>
      <c r="Z41" s="9" t="s">
        <v>272</v>
      </c>
      <c r="AA41" s="10">
        <v>3.290391885</v>
      </c>
      <c r="AB41" s="10">
        <v>82.07</v>
      </c>
      <c r="AC41" s="10">
        <v>3.7</v>
      </c>
      <c r="AD41" s="10">
        <v>50</v>
      </c>
      <c r="AE41" s="10">
        <v>0.3</v>
      </c>
      <c r="AF41" s="10">
        <v>5.6</v>
      </c>
      <c r="AG41" s="10">
        <v>0.3</v>
      </c>
      <c r="AH41" s="10">
        <v>20</v>
      </c>
      <c r="AI41" s="10">
        <v>29</v>
      </c>
      <c r="AJ41" s="10">
        <v>163</v>
      </c>
      <c r="AK41" s="10">
        <v>104</v>
      </c>
      <c r="AL41" s="10">
        <v>104</v>
      </c>
      <c r="AM41" s="11" t="s">
        <v>384</v>
      </c>
      <c r="AN41" s="21">
        <f t="shared" si="20"/>
        <v>104</v>
      </c>
      <c r="AO41" s="21">
        <f t="shared" si="10"/>
        <v>104</v>
      </c>
      <c r="AP41" s="14">
        <v>1163</v>
      </c>
    </row>
    <row r="42" spans="1:42" ht="12" customHeight="1" x14ac:dyDescent="0.25">
      <c r="A42" s="14" t="s">
        <v>82</v>
      </c>
      <c r="B42" s="14">
        <v>159</v>
      </c>
      <c r="C42" s="14" t="s">
        <v>199</v>
      </c>
      <c r="D42" s="14" t="s">
        <v>51</v>
      </c>
      <c r="E42" s="14" t="s">
        <v>52</v>
      </c>
      <c r="F42" s="58">
        <v>32.816647465000003</v>
      </c>
      <c r="G42" s="13">
        <v>5.7388579438600003</v>
      </c>
      <c r="H42" s="13">
        <v>44.970096588099999</v>
      </c>
      <c r="I42" s="58">
        <v>38.284271240199999</v>
      </c>
      <c r="J42" s="2"/>
      <c r="K42" s="7" t="s">
        <v>199</v>
      </c>
      <c r="L42" s="7" t="str">
        <f t="shared" si="11"/>
        <v>N</v>
      </c>
      <c r="M42" s="7" t="s">
        <v>216</v>
      </c>
      <c r="N42" s="7">
        <f t="shared" si="12"/>
        <v>5.7388579438600003</v>
      </c>
      <c r="O42" s="15">
        <f t="shared" si="13"/>
        <v>32.816647465000003</v>
      </c>
      <c r="P42" s="7">
        <f t="shared" si="14"/>
        <v>3.7</v>
      </c>
      <c r="Q42" s="7">
        <v>50</v>
      </c>
      <c r="R42" s="7">
        <f t="shared" si="15"/>
        <v>7.4</v>
      </c>
      <c r="S42" s="63">
        <f t="shared" si="16"/>
        <v>44.970096588099999</v>
      </c>
      <c r="T42" s="7">
        <f t="shared" si="17"/>
        <v>30.8842712402</v>
      </c>
      <c r="U42" s="7">
        <f t="shared" si="18"/>
        <v>20</v>
      </c>
      <c r="V42" s="18" t="str">
        <f t="shared" si="19"/>
        <v>14N34A-159</v>
      </c>
      <c r="W42" s="4"/>
      <c r="X42" s="8">
        <v>38</v>
      </c>
      <c r="Y42" s="9" t="s">
        <v>271</v>
      </c>
      <c r="Z42" s="9" t="s">
        <v>272</v>
      </c>
      <c r="AA42" s="10">
        <v>5.7388579440000003</v>
      </c>
      <c r="AB42" s="10">
        <v>32.817</v>
      </c>
      <c r="AC42" s="10">
        <v>3.7</v>
      </c>
      <c r="AD42" s="10">
        <v>50</v>
      </c>
      <c r="AE42" s="10">
        <v>7.4</v>
      </c>
      <c r="AF42" s="10">
        <v>45</v>
      </c>
      <c r="AG42" s="10">
        <v>30.88427124</v>
      </c>
      <c r="AH42" s="10">
        <v>20</v>
      </c>
      <c r="AI42" s="10">
        <v>5</v>
      </c>
      <c r="AJ42" s="10">
        <v>4</v>
      </c>
      <c r="AK42" s="10">
        <v>58</v>
      </c>
      <c r="AL42" s="10">
        <v>25</v>
      </c>
      <c r="AM42" s="11" t="s">
        <v>305</v>
      </c>
      <c r="AN42" s="21">
        <f t="shared" si="20"/>
        <v>58</v>
      </c>
      <c r="AO42" s="21">
        <f t="shared" si="10"/>
        <v>25</v>
      </c>
      <c r="AP42" s="14">
        <v>807</v>
      </c>
    </row>
    <row r="43" spans="1:42" ht="12" customHeight="1" x14ac:dyDescent="0.25">
      <c r="A43" s="14" t="s">
        <v>82</v>
      </c>
      <c r="B43" s="14">
        <v>159</v>
      </c>
      <c r="C43" s="14" t="s">
        <v>199</v>
      </c>
      <c r="D43" s="14" t="s">
        <v>51</v>
      </c>
      <c r="E43" s="14" t="s">
        <v>52</v>
      </c>
      <c r="F43" s="58">
        <v>65.161231146999995</v>
      </c>
      <c r="G43" s="13">
        <v>3.4057648098</v>
      </c>
      <c r="H43" s="13">
        <v>56.164432525599999</v>
      </c>
      <c r="I43" s="58">
        <v>418.28427124000001</v>
      </c>
      <c r="J43" s="2"/>
      <c r="K43" s="7" t="s">
        <v>199</v>
      </c>
      <c r="L43" s="7" t="str">
        <f t="shared" si="11"/>
        <v>N</v>
      </c>
      <c r="M43" s="7" t="s">
        <v>216</v>
      </c>
      <c r="N43" s="7">
        <f t="shared" si="12"/>
        <v>3.4057648098</v>
      </c>
      <c r="O43" s="15">
        <f t="shared" si="13"/>
        <v>65.161231146999995</v>
      </c>
      <c r="P43" s="7">
        <f t="shared" si="14"/>
        <v>3.7</v>
      </c>
      <c r="Q43" s="7">
        <v>50</v>
      </c>
      <c r="R43" s="7">
        <f t="shared" si="15"/>
        <v>7.4</v>
      </c>
      <c r="S43" s="63">
        <f t="shared" si="16"/>
        <v>56.164432525599999</v>
      </c>
      <c r="T43" s="7">
        <f t="shared" si="17"/>
        <v>300</v>
      </c>
      <c r="U43" s="7">
        <f t="shared" si="18"/>
        <v>20</v>
      </c>
      <c r="V43" s="18" t="str">
        <f t="shared" si="19"/>
        <v>14N34A-159</v>
      </c>
      <c r="W43" s="4"/>
      <c r="X43" s="8">
        <v>39</v>
      </c>
      <c r="Y43" s="9" t="s">
        <v>271</v>
      </c>
      <c r="Z43" s="9" t="s">
        <v>272</v>
      </c>
      <c r="AA43" s="10">
        <v>3.40576481</v>
      </c>
      <c r="AB43" s="10">
        <v>65.161000000000001</v>
      </c>
      <c r="AC43" s="10">
        <v>3.7</v>
      </c>
      <c r="AD43" s="10">
        <v>50</v>
      </c>
      <c r="AE43" s="10">
        <v>7.4</v>
      </c>
      <c r="AF43" s="10">
        <v>56.2</v>
      </c>
      <c r="AG43" s="10">
        <v>300</v>
      </c>
      <c r="AH43" s="10">
        <v>20</v>
      </c>
      <c r="AI43" s="10">
        <v>1</v>
      </c>
      <c r="AJ43" s="10">
        <v>4</v>
      </c>
      <c r="AK43" s="10">
        <v>72</v>
      </c>
      <c r="AL43" s="10">
        <v>40</v>
      </c>
      <c r="AM43" s="11" t="s">
        <v>305</v>
      </c>
      <c r="AN43" s="21">
        <f t="shared" si="20"/>
        <v>72</v>
      </c>
      <c r="AO43" s="21">
        <f t="shared" si="10"/>
        <v>40</v>
      </c>
      <c r="AP43" s="14">
        <v>798</v>
      </c>
    </row>
    <row r="44" spans="1:42" ht="12" customHeight="1" x14ac:dyDescent="0.25">
      <c r="A44" s="14" t="s">
        <v>82</v>
      </c>
      <c r="B44" s="14">
        <v>159</v>
      </c>
      <c r="C44" s="14" t="s">
        <v>199</v>
      </c>
      <c r="D44" s="14" t="s">
        <v>51</v>
      </c>
      <c r="E44" s="14" t="s">
        <v>52</v>
      </c>
      <c r="F44" s="58">
        <v>231.26952653699999</v>
      </c>
      <c r="G44" s="13">
        <v>7.0394182683100004</v>
      </c>
      <c r="H44" s="13">
        <v>28.238449096699998</v>
      </c>
      <c r="I44" s="58">
        <v>14.142135620099999</v>
      </c>
      <c r="J44" s="2"/>
      <c r="K44" s="7" t="s">
        <v>199</v>
      </c>
      <c r="L44" s="7" t="str">
        <f t="shared" si="11"/>
        <v>N</v>
      </c>
      <c r="M44" s="7" t="s">
        <v>216</v>
      </c>
      <c r="N44" s="7">
        <f t="shared" si="12"/>
        <v>7.0394182683100004</v>
      </c>
      <c r="O44" s="15">
        <f t="shared" si="13"/>
        <v>140</v>
      </c>
      <c r="P44" s="7">
        <f t="shared" si="14"/>
        <v>3.7</v>
      </c>
      <c r="Q44" s="7">
        <v>50</v>
      </c>
      <c r="R44" s="7">
        <f t="shared" si="15"/>
        <v>7.4</v>
      </c>
      <c r="S44" s="63">
        <f t="shared" si="16"/>
        <v>28.238449096699998</v>
      </c>
      <c r="T44" s="7">
        <f t="shared" si="17"/>
        <v>6.7421356200999991</v>
      </c>
      <c r="U44" s="7">
        <f t="shared" si="18"/>
        <v>20</v>
      </c>
      <c r="V44" s="18" t="str">
        <f t="shared" si="19"/>
        <v>14N34A-159</v>
      </c>
      <c r="W44" s="4"/>
      <c r="X44" s="8">
        <v>40</v>
      </c>
      <c r="Y44" s="9" t="s">
        <v>271</v>
      </c>
      <c r="Z44" s="9" t="s">
        <v>272</v>
      </c>
      <c r="AA44" s="10">
        <v>7.0394182680000004</v>
      </c>
      <c r="AB44" s="10">
        <v>140</v>
      </c>
      <c r="AC44" s="10">
        <v>3.7</v>
      </c>
      <c r="AD44" s="10">
        <v>50</v>
      </c>
      <c r="AE44" s="10">
        <v>7.4</v>
      </c>
      <c r="AF44" s="10">
        <v>28.2</v>
      </c>
      <c r="AG44" s="10">
        <v>6.74213562</v>
      </c>
      <c r="AH44" s="10">
        <v>20</v>
      </c>
      <c r="AI44" s="10">
        <v>18</v>
      </c>
      <c r="AJ44" s="10">
        <v>69</v>
      </c>
      <c r="AK44" s="12">
        <v>2103</v>
      </c>
      <c r="AL44" s="12">
        <v>1503</v>
      </c>
      <c r="AM44" s="11" t="s">
        <v>305</v>
      </c>
      <c r="AN44" s="21">
        <f t="shared" si="20"/>
        <v>3473.9986736236501</v>
      </c>
      <c r="AO44" s="21">
        <f t="shared" si="10"/>
        <v>2482.8435598936499</v>
      </c>
      <c r="AP44" s="14">
        <v>803</v>
      </c>
    </row>
    <row r="45" spans="1:42" ht="12" customHeight="1" x14ac:dyDescent="0.25">
      <c r="A45" s="14" t="s">
        <v>82</v>
      </c>
      <c r="B45" s="14">
        <v>159</v>
      </c>
      <c r="C45" s="14" t="s">
        <v>199</v>
      </c>
      <c r="D45" s="14" t="s">
        <v>51</v>
      </c>
      <c r="E45" s="14" t="s">
        <v>52</v>
      </c>
      <c r="F45" s="58">
        <v>125.008567017</v>
      </c>
      <c r="G45" s="13">
        <v>12.379815599200001</v>
      </c>
      <c r="H45" s="13">
        <v>33.940090179400002</v>
      </c>
      <c r="I45" s="58">
        <v>357.27932739300002</v>
      </c>
      <c r="J45" s="2"/>
      <c r="K45" s="7" t="s">
        <v>199</v>
      </c>
      <c r="L45" s="7" t="str">
        <f t="shared" si="11"/>
        <v>N</v>
      </c>
      <c r="M45" s="7" t="s">
        <v>216</v>
      </c>
      <c r="N45" s="7">
        <f t="shared" si="12"/>
        <v>12.379815599200001</v>
      </c>
      <c r="O45" s="15">
        <f t="shared" si="13"/>
        <v>125.008567017</v>
      </c>
      <c r="P45" s="7">
        <f t="shared" si="14"/>
        <v>3.7</v>
      </c>
      <c r="Q45" s="7">
        <v>50</v>
      </c>
      <c r="R45" s="7">
        <f t="shared" si="15"/>
        <v>7.4</v>
      </c>
      <c r="S45" s="63">
        <f t="shared" si="16"/>
        <v>33.940090179400002</v>
      </c>
      <c r="T45" s="7">
        <f t="shared" si="17"/>
        <v>300</v>
      </c>
      <c r="U45" s="7">
        <f t="shared" si="18"/>
        <v>20</v>
      </c>
      <c r="V45" s="18" t="str">
        <f t="shared" si="19"/>
        <v>14N34A-159</v>
      </c>
      <c r="W45" s="4"/>
      <c r="X45" s="8">
        <v>41</v>
      </c>
      <c r="Y45" s="9" t="s">
        <v>271</v>
      </c>
      <c r="Z45" s="9" t="s">
        <v>272</v>
      </c>
      <c r="AA45" s="10">
        <v>12.379815600000001</v>
      </c>
      <c r="AB45" s="10">
        <v>125.009</v>
      </c>
      <c r="AC45" s="10">
        <v>3.7</v>
      </c>
      <c r="AD45" s="10">
        <v>50</v>
      </c>
      <c r="AE45" s="10">
        <v>7.4</v>
      </c>
      <c r="AF45" s="10">
        <v>33.9</v>
      </c>
      <c r="AG45" s="10">
        <v>300</v>
      </c>
      <c r="AH45" s="10">
        <v>20</v>
      </c>
      <c r="AI45" s="10">
        <v>2</v>
      </c>
      <c r="AJ45" s="10">
        <v>4</v>
      </c>
      <c r="AK45" s="12">
        <v>4098</v>
      </c>
      <c r="AL45" s="10">
        <v>110</v>
      </c>
      <c r="AM45" s="11" t="s">
        <v>305</v>
      </c>
      <c r="AN45" s="21">
        <f t="shared" si="20"/>
        <v>4098</v>
      </c>
      <c r="AO45" s="21">
        <f t="shared" si="10"/>
        <v>110</v>
      </c>
      <c r="AP45" s="14">
        <v>795</v>
      </c>
    </row>
    <row r="46" spans="1:42" ht="12" customHeight="1" x14ac:dyDescent="0.25">
      <c r="A46" s="14" t="s">
        <v>82</v>
      </c>
      <c r="B46" s="14">
        <v>159</v>
      </c>
      <c r="C46" s="14" t="s">
        <v>199</v>
      </c>
      <c r="D46" s="14" t="s">
        <v>51</v>
      </c>
      <c r="E46" s="14" t="s">
        <v>52</v>
      </c>
      <c r="F46" s="58">
        <v>123.624705531</v>
      </c>
      <c r="G46" s="13">
        <v>13.427420764100001</v>
      </c>
      <c r="H46" s="13">
        <v>68.661376953100003</v>
      </c>
      <c r="I46" s="58">
        <v>653.13714599599996</v>
      </c>
      <c r="J46" s="2"/>
      <c r="K46" s="7" t="s">
        <v>199</v>
      </c>
      <c r="L46" s="7" t="str">
        <f t="shared" si="11"/>
        <v>N</v>
      </c>
      <c r="M46" s="7" t="s">
        <v>216</v>
      </c>
      <c r="N46" s="7">
        <f t="shared" si="12"/>
        <v>13.427420764100001</v>
      </c>
      <c r="O46" s="15">
        <f t="shared" si="13"/>
        <v>123.624705531</v>
      </c>
      <c r="P46" s="7">
        <f t="shared" si="14"/>
        <v>3.7</v>
      </c>
      <c r="Q46" s="7">
        <v>50</v>
      </c>
      <c r="R46" s="7">
        <f t="shared" si="15"/>
        <v>7.4</v>
      </c>
      <c r="S46" s="63">
        <f t="shared" si="16"/>
        <v>68.661376953100003</v>
      </c>
      <c r="T46" s="7">
        <f t="shared" si="17"/>
        <v>300</v>
      </c>
      <c r="U46" s="7">
        <f t="shared" si="18"/>
        <v>20</v>
      </c>
      <c r="V46" s="18" t="str">
        <f t="shared" si="19"/>
        <v>14N34A-159</v>
      </c>
      <c r="W46" s="4"/>
      <c r="X46" s="8">
        <v>42</v>
      </c>
      <c r="Y46" s="9" t="s">
        <v>271</v>
      </c>
      <c r="Z46" s="9" t="s">
        <v>272</v>
      </c>
      <c r="AA46" s="10">
        <v>13.42742076</v>
      </c>
      <c r="AB46" s="10">
        <v>123.625</v>
      </c>
      <c r="AC46" s="10">
        <v>3.7</v>
      </c>
      <c r="AD46" s="10">
        <v>50</v>
      </c>
      <c r="AE46" s="10">
        <v>7.4</v>
      </c>
      <c r="AF46" s="10">
        <v>68.7</v>
      </c>
      <c r="AG46" s="10">
        <v>300</v>
      </c>
      <c r="AH46" s="10">
        <v>20</v>
      </c>
      <c r="AI46" s="10">
        <v>2</v>
      </c>
      <c r="AJ46" s="10">
        <v>4</v>
      </c>
      <c r="AK46" s="12">
        <v>4385</v>
      </c>
      <c r="AL46" s="10">
        <v>192</v>
      </c>
      <c r="AM46" s="11" t="s">
        <v>305</v>
      </c>
      <c r="AN46" s="21">
        <f t="shared" si="20"/>
        <v>4385</v>
      </c>
      <c r="AO46" s="21">
        <f t="shared" si="10"/>
        <v>192</v>
      </c>
      <c r="AP46" s="14">
        <v>800</v>
      </c>
    </row>
    <row r="47" spans="1:42" ht="12" customHeight="1" x14ac:dyDescent="0.25">
      <c r="A47" s="14" t="s">
        <v>82</v>
      </c>
      <c r="B47" s="14">
        <v>159</v>
      </c>
      <c r="C47" s="14" t="s">
        <v>199</v>
      </c>
      <c r="D47" s="14" t="s">
        <v>51</v>
      </c>
      <c r="E47" s="14" t="s">
        <v>52</v>
      </c>
      <c r="F47" s="58">
        <v>254.63327547</v>
      </c>
      <c r="G47" s="13">
        <v>5.8670466782500004</v>
      </c>
      <c r="H47" s="13">
        <v>35.197879791299997</v>
      </c>
      <c r="I47" s="58">
        <v>80</v>
      </c>
      <c r="J47" s="2"/>
      <c r="K47" s="7" t="s">
        <v>199</v>
      </c>
      <c r="L47" s="7" t="str">
        <f t="shared" si="11"/>
        <v>N</v>
      </c>
      <c r="M47" s="7" t="s">
        <v>216</v>
      </c>
      <c r="N47" s="7">
        <f t="shared" si="12"/>
        <v>5.8670466782500004</v>
      </c>
      <c r="O47" s="15">
        <f t="shared" si="13"/>
        <v>140</v>
      </c>
      <c r="P47" s="7">
        <f t="shared" si="14"/>
        <v>3.7</v>
      </c>
      <c r="Q47" s="7">
        <v>50</v>
      </c>
      <c r="R47" s="7">
        <f t="shared" si="15"/>
        <v>7.4</v>
      </c>
      <c r="S47" s="63">
        <f t="shared" si="16"/>
        <v>35.197879791299997</v>
      </c>
      <c r="T47" s="7">
        <f t="shared" si="17"/>
        <v>72.599999999999994</v>
      </c>
      <c r="U47" s="7">
        <f t="shared" si="18"/>
        <v>20</v>
      </c>
      <c r="V47" s="18" t="str">
        <f t="shared" si="19"/>
        <v>14N34A-159</v>
      </c>
      <c r="W47" s="4"/>
      <c r="X47" s="8">
        <v>43</v>
      </c>
      <c r="Y47" s="9" t="s">
        <v>271</v>
      </c>
      <c r="Z47" s="9" t="s">
        <v>272</v>
      </c>
      <c r="AA47" s="10">
        <v>5.8670466780000003</v>
      </c>
      <c r="AB47" s="10">
        <v>140</v>
      </c>
      <c r="AC47" s="10">
        <v>3.7</v>
      </c>
      <c r="AD47" s="10">
        <v>50</v>
      </c>
      <c r="AE47" s="10">
        <v>7.4</v>
      </c>
      <c r="AF47" s="10">
        <v>35.200000000000003</v>
      </c>
      <c r="AG47" s="10">
        <v>72.599999999999994</v>
      </c>
      <c r="AH47" s="10">
        <v>20</v>
      </c>
      <c r="AI47" s="10">
        <v>6</v>
      </c>
      <c r="AJ47" s="10">
        <v>10</v>
      </c>
      <c r="AK47" s="12">
        <v>1476</v>
      </c>
      <c r="AL47" s="10">
        <v>294</v>
      </c>
      <c r="AM47" s="11" t="s">
        <v>305</v>
      </c>
      <c r="AN47" s="21">
        <f t="shared" si="20"/>
        <v>2684.5622470979997</v>
      </c>
      <c r="AO47" s="21">
        <f t="shared" si="10"/>
        <v>534.72987848699995</v>
      </c>
      <c r="AP47" s="14">
        <v>804</v>
      </c>
    </row>
    <row r="48" spans="1:42" ht="12" customHeight="1" x14ac:dyDescent="0.25">
      <c r="A48" s="14" t="s">
        <v>82</v>
      </c>
      <c r="B48" s="14">
        <v>159</v>
      </c>
      <c r="C48" s="14" t="s">
        <v>199</v>
      </c>
      <c r="D48" s="14" t="s">
        <v>51</v>
      </c>
      <c r="E48" s="14" t="s">
        <v>52</v>
      </c>
      <c r="F48" s="58">
        <v>109.181884908</v>
      </c>
      <c r="G48" s="13">
        <v>14.3433392495</v>
      </c>
      <c r="H48" s="13">
        <v>45.4624710083</v>
      </c>
      <c r="I48" s="58">
        <v>20</v>
      </c>
      <c r="J48" s="2"/>
      <c r="K48" s="7" t="s">
        <v>199</v>
      </c>
      <c r="L48" s="7" t="str">
        <f t="shared" si="11"/>
        <v>N</v>
      </c>
      <c r="M48" s="7" t="s">
        <v>216</v>
      </c>
      <c r="N48" s="7">
        <f t="shared" si="12"/>
        <v>14.3433392495</v>
      </c>
      <c r="O48" s="15">
        <f t="shared" si="13"/>
        <v>109.181884908</v>
      </c>
      <c r="P48" s="7">
        <f t="shared" si="14"/>
        <v>3.7</v>
      </c>
      <c r="Q48" s="7">
        <v>50</v>
      </c>
      <c r="R48" s="7">
        <f t="shared" si="15"/>
        <v>7.4</v>
      </c>
      <c r="S48" s="63">
        <f t="shared" si="16"/>
        <v>45.4624710083</v>
      </c>
      <c r="T48" s="7">
        <f t="shared" si="17"/>
        <v>12.6</v>
      </c>
      <c r="U48" s="7">
        <f t="shared" si="18"/>
        <v>20</v>
      </c>
      <c r="V48" s="18" t="str">
        <f t="shared" si="19"/>
        <v>14N34A-159</v>
      </c>
      <c r="W48" s="4"/>
      <c r="X48" s="8">
        <v>44</v>
      </c>
      <c r="Y48" s="9" t="s">
        <v>271</v>
      </c>
      <c r="Z48" s="9" t="s">
        <v>272</v>
      </c>
      <c r="AA48" s="10">
        <v>14.34333925</v>
      </c>
      <c r="AB48" s="10">
        <v>109.182</v>
      </c>
      <c r="AC48" s="10">
        <v>3.7</v>
      </c>
      <c r="AD48" s="10">
        <v>50</v>
      </c>
      <c r="AE48" s="10">
        <v>7.4</v>
      </c>
      <c r="AF48" s="10">
        <v>45.5</v>
      </c>
      <c r="AG48" s="10">
        <v>12.6</v>
      </c>
      <c r="AH48" s="10">
        <v>20</v>
      </c>
      <c r="AI48" s="10">
        <v>17</v>
      </c>
      <c r="AJ48" s="10">
        <v>44</v>
      </c>
      <c r="AK48" s="12">
        <v>3253</v>
      </c>
      <c r="AL48" s="12">
        <v>1460</v>
      </c>
      <c r="AM48" s="11" t="s">
        <v>305</v>
      </c>
      <c r="AN48" s="21">
        <f t="shared" si="20"/>
        <v>3253</v>
      </c>
      <c r="AO48" s="21">
        <f t="shared" si="10"/>
        <v>1460</v>
      </c>
      <c r="AP48" s="14">
        <v>790</v>
      </c>
    </row>
    <row r="49" spans="1:42" ht="12" customHeight="1" x14ac:dyDescent="0.25">
      <c r="A49" s="14" t="s">
        <v>82</v>
      </c>
      <c r="B49" s="14">
        <v>159</v>
      </c>
      <c r="C49" s="14" t="s">
        <v>199</v>
      </c>
      <c r="D49" s="14" t="s">
        <v>51</v>
      </c>
      <c r="E49" s="14" t="s">
        <v>52</v>
      </c>
      <c r="F49" s="58">
        <v>289.69476167200003</v>
      </c>
      <c r="G49" s="13">
        <v>7.3884002825600001</v>
      </c>
      <c r="H49" s="13">
        <v>24.424694061299999</v>
      </c>
      <c r="I49" s="58">
        <v>0</v>
      </c>
      <c r="J49" s="2"/>
      <c r="K49" s="7" t="s">
        <v>199</v>
      </c>
      <c r="L49" s="7" t="str">
        <f t="shared" si="11"/>
        <v>N</v>
      </c>
      <c r="M49" s="7" t="s">
        <v>216</v>
      </c>
      <c r="N49" s="7">
        <f t="shared" si="12"/>
        <v>7.3884002825600001</v>
      </c>
      <c r="O49" s="15">
        <f t="shared" si="13"/>
        <v>140</v>
      </c>
      <c r="P49" s="7">
        <f t="shared" si="14"/>
        <v>3.7</v>
      </c>
      <c r="Q49" s="7">
        <v>50</v>
      </c>
      <c r="R49" s="7">
        <f t="shared" si="15"/>
        <v>0.3</v>
      </c>
      <c r="S49" s="63">
        <f t="shared" si="16"/>
        <v>24.424694061299999</v>
      </c>
      <c r="T49" s="7">
        <f t="shared" si="17"/>
        <v>0.3</v>
      </c>
      <c r="U49" s="7">
        <f t="shared" si="18"/>
        <v>20</v>
      </c>
      <c r="V49" s="18" t="str">
        <f t="shared" si="19"/>
        <v>14N34A-159</v>
      </c>
      <c r="W49" s="4"/>
      <c r="X49" s="8">
        <v>45</v>
      </c>
      <c r="Y49" s="9" t="s">
        <v>271</v>
      </c>
      <c r="Z49" s="9" t="s">
        <v>272</v>
      </c>
      <c r="AA49" s="10">
        <v>7.3884002830000002</v>
      </c>
      <c r="AB49" s="10">
        <v>140</v>
      </c>
      <c r="AC49" s="10">
        <v>3.7</v>
      </c>
      <c r="AD49" s="10">
        <v>50</v>
      </c>
      <c r="AE49" s="10">
        <v>0.3</v>
      </c>
      <c r="AF49" s="10">
        <v>24.4</v>
      </c>
      <c r="AG49" s="10">
        <v>0.3</v>
      </c>
      <c r="AH49" s="10">
        <v>20</v>
      </c>
      <c r="AI49" s="10">
        <v>32</v>
      </c>
      <c r="AJ49" s="10">
        <v>172</v>
      </c>
      <c r="AK49" s="12">
        <v>2301</v>
      </c>
      <c r="AL49" s="12">
        <v>2293</v>
      </c>
      <c r="AM49" s="11" t="s">
        <v>305</v>
      </c>
      <c r="AN49" s="21">
        <f t="shared" si="20"/>
        <v>4761.3403329090861</v>
      </c>
      <c r="AO49" s="21">
        <f t="shared" si="10"/>
        <v>4744.7863465278288</v>
      </c>
      <c r="AP49" s="14">
        <v>806</v>
      </c>
    </row>
    <row r="50" spans="1:42" ht="12" customHeight="1" x14ac:dyDescent="0.25">
      <c r="A50" s="14" t="s">
        <v>82</v>
      </c>
      <c r="B50" s="14">
        <v>159</v>
      </c>
      <c r="C50" s="14" t="s">
        <v>199</v>
      </c>
      <c r="D50" s="14" t="s">
        <v>51</v>
      </c>
      <c r="E50" s="14" t="s">
        <v>52</v>
      </c>
      <c r="F50" s="58">
        <v>211.21146933200001</v>
      </c>
      <c r="G50" s="13">
        <v>11.683436457299999</v>
      </c>
      <c r="H50" s="13">
        <v>40.408786773700001</v>
      </c>
      <c r="I50" s="58">
        <v>98.284271240199999</v>
      </c>
      <c r="J50" s="2"/>
      <c r="K50" s="7" t="s">
        <v>199</v>
      </c>
      <c r="L50" s="7" t="str">
        <f t="shared" si="11"/>
        <v>N</v>
      </c>
      <c r="M50" s="7" t="s">
        <v>216</v>
      </c>
      <c r="N50" s="7">
        <f t="shared" si="12"/>
        <v>11.683436457299999</v>
      </c>
      <c r="O50" s="15">
        <f t="shared" si="13"/>
        <v>140</v>
      </c>
      <c r="P50" s="7">
        <f t="shared" si="14"/>
        <v>3.7</v>
      </c>
      <c r="Q50" s="7">
        <v>50</v>
      </c>
      <c r="R50" s="7">
        <f t="shared" si="15"/>
        <v>7.4</v>
      </c>
      <c r="S50" s="63">
        <f t="shared" si="16"/>
        <v>40.408786773700001</v>
      </c>
      <c r="T50" s="7">
        <f t="shared" si="17"/>
        <v>90.884271240199993</v>
      </c>
      <c r="U50" s="7">
        <f t="shared" si="18"/>
        <v>20</v>
      </c>
      <c r="V50" s="18" t="str">
        <f t="shared" si="19"/>
        <v>14N34A-159</v>
      </c>
      <c r="W50" s="4"/>
      <c r="X50" s="8">
        <v>46</v>
      </c>
      <c r="Y50" s="9" t="s">
        <v>271</v>
      </c>
      <c r="Z50" s="9" t="s">
        <v>272</v>
      </c>
      <c r="AA50" s="10">
        <v>11.683436459999999</v>
      </c>
      <c r="AB50" s="10">
        <v>140</v>
      </c>
      <c r="AC50" s="10">
        <v>3.7</v>
      </c>
      <c r="AD50" s="10">
        <v>50</v>
      </c>
      <c r="AE50" s="10">
        <v>7.4</v>
      </c>
      <c r="AF50" s="10">
        <v>40.4</v>
      </c>
      <c r="AG50" s="10">
        <v>90.884271240000004</v>
      </c>
      <c r="AH50" s="10">
        <v>20</v>
      </c>
      <c r="AI50" s="10">
        <v>6</v>
      </c>
      <c r="AJ50" s="10">
        <v>7</v>
      </c>
      <c r="AK50" s="12">
        <v>4709</v>
      </c>
      <c r="AL50" s="10">
        <v>406</v>
      </c>
      <c r="AM50" s="11" t="s">
        <v>305</v>
      </c>
      <c r="AN50" s="21">
        <f t="shared" si="20"/>
        <v>7104.2486363170583</v>
      </c>
      <c r="AO50" s="21">
        <f t="shared" si="10"/>
        <v>612.5132610628001</v>
      </c>
      <c r="AP50" s="14">
        <v>805</v>
      </c>
    </row>
    <row r="51" spans="1:42" ht="12" customHeight="1" x14ac:dyDescent="0.25">
      <c r="A51" s="14" t="s">
        <v>82</v>
      </c>
      <c r="B51" s="14">
        <v>159</v>
      </c>
      <c r="C51" s="14" t="s">
        <v>199</v>
      </c>
      <c r="D51" s="14" t="s">
        <v>51</v>
      </c>
      <c r="E51" s="14" t="s">
        <v>52</v>
      </c>
      <c r="F51" s="58">
        <v>114.932346549</v>
      </c>
      <c r="G51" s="13">
        <v>11.398519497100001</v>
      </c>
      <c r="H51" s="13">
        <v>45.897060394299999</v>
      </c>
      <c r="I51" s="58">
        <v>84.852813720699999</v>
      </c>
      <c r="J51" s="2"/>
      <c r="K51" s="7" t="s">
        <v>199</v>
      </c>
      <c r="L51" s="7" t="str">
        <f t="shared" si="11"/>
        <v>N</v>
      </c>
      <c r="M51" s="7" t="s">
        <v>216</v>
      </c>
      <c r="N51" s="7">
        <f t="shared" si="12"/>
        <v>11.398519497100001</v>
      </c>
      <c r="O51" s="15">
        <f t="shared" si="13"/>
        <v>114.932346549</v>
      </c>
      <c r="P51" s="7">
        <f t="shared" si="14"/>
        <v>3.7</v>
      </c>
      <c r="Q51" s="7">
        <v>50</v>
      </c>
      <c r="R51" s="7">
        <f t="shared" si="15"/>
        <v>7.4</v>
      </c>
      <c r="S51" s="63">
        <f t="shared" si="16"/>
        <v>45.897060394299999</v>
      </c>
      <c r="T51" s="7">
        <f t="shared" si="17"/>
        <v>77.452813720699993</v>
      </c>
      <c r="U51" s="7">
        <f t="shared" si="18"/>
        <v>20</v>
      </c>
      <c r="V51" s="18" t="str">
        <f t="shared" si="19"/>
        <v>14N34A-159</v>
      </c>
      <c r="W51" s="4"/>
      <c r="X51" s="8">
        <v>47</v>
      </c>
      <c r="Y51" s="9" t="s">
        <v>271</v>
      </c>
      <c r="Z51" s="9" t="s">
        <v>272</v>
      </c>
      <c r="AA51" s="10">
        <v>11.398519500000001</v>
      </c>
      <c r="AB51" s="10">
        <v>114.932</v>
      </c>
      <c r="AC51" s="10">
        <v>3.7</v>
      </c>
      <c r="AD51" s="10">
        <v>50</v>
      </c>
      <c r="AE51" s="10">
        <v>7.4</v>
      </c>
      <c r="AF51" s="10">
        <v>45.9</v>
      </c>
      <c r="AG51" s="10">
        <v>77.452813719999995</v>
      </c>
      <c r="AH51" s="10">
        <v>20</v>
      </c>
      <c r="AI51" s="10">
        <v>6</v>
      </c>
      <c r="AJ51" s="10">
        <v>7</v>
      </c>
      <c r="AK51" s="12">
        <v>2830</v>
      </c>
      <c r="AL51" s="10">
        <v>308</v>
      </c>
      <c r="AM51" s="11" t="s">
        <v>305</v>
      </c>
      <c r="AN51" s="21">
        <f t="shared" si="20"/>
        <v>2830</v>
      </c>
      <c r="AO51" s="21">
        <f t="shared" si="10"/>
        <v>308</v>
      </c>
      <c r="AP51" s="14">
        <v>792</v>
      </c>
    </row>
    <row r="52" spans="1:42" ht="12" customHeight="1" x14ac:dyDescent="0.25">
      <c r="A52" s="14" t="s">
        <v>82</v>
      </c>
      <c r="B52" s="14">
        <v>159</v>
      </c>
      <c r="C52" s="14" t="s">
        <v>199</v>
      </c>
      <c r="D52" s="14" t="s">
        <v>51</v>
      </c>
      <c r="E52" s="14" t="s">
        <v>52</v>
      </c>
      <c r="F52" s="58">
        <v>74.026736424500001</v>
      </c>
      <c r="G52" s="13">
        <v>11.0783321353</v>
      </c>
      <c r="H52" s="13">
        <v>43.808937072799999</v>
      </c>
      <c r="I52" s="58">
        <v>0</v>
      </c>
      <c r="J52" s="2"/>
      <c r="K52" s="7" t="s">
        <v>199</v>
      </c>
      <c r="L52" s="7" t="str">
        <f t="shared" si="11"/>
        <v>N</v>
      </c>
      <c r="M52" s="7" t="s">
        <v>216</v>
      </c>
      <c r="N52" s="7">
        <f t="shared" si="12"/>
        <v>11.0783321353</v>
      </c>
      <c r="O52" s="15">
        <f t="shared" si="13"/>
        <v>74.026736424500001</v>
      </c>
      <c r="P52" s="7">
        <f t="shared" si="14"/>
        <v>3.7</v>
      </c>
      <c r="Q52" s="7">
        <v>50</v>
      </c>
      <c r="R52" s="7">
        <f t="shared" si="15"/>
        <v>0.3</v>
      </c>
      <c r="S52" s="63">
        <f t="shared" si="16"/>
        <v>43.808937072799999</v>
      </c>
      <c r="T52" s="7">
        <f t="shared" si="17"/>
        <v>0.3</v>
      </c>
      <c r="U52" s="7">
        <f t="shared" si="18"/>
        <v>20</v>
      </c>
      <c r="V52" s="18" t="str">
        <f t="shared" si="19"/>
        <v>14N34A-159</v>
      </c>
      <c r="W52" s="4"/>
      <c r="X52" s="8">
        <v>48</v>
      </c>
      <c r="Y52" s="9" t="s">
        <v>271</v>
      </c>
      <c r="Z52" s="9" t="s">
        <v>272</v>
      </c>
      <c r="AA52" s="10">
        <v>11.078332140000001</v>
      </c>
      <c r="AB52" s="10">
        <v>74.027000000000001</v>
      </c>
      <c r="AC52" s="10">
        <v>3.7</v>
      </c>
      <c r="AD52" s="10">
        <v>50</v>
      </c>
      <c r="AE52" s="10">
        <v>0.3</v>
      </c>
      <c r="AF52" s="10">
        <v>43.8</v>
      </c>
      <c r="AG52" s="10">
        <v>0.3</v>
      </c>
      <c r="AH52" s="10">
        <v>20</v>
      </c>
      <c r="AI52" s="10">
        <v>32</v>
      </c>
      <c r="AJ52" s="10">
        <v>157</v>
      </c>
      <c r="AK52" s="12">
        <v>1206</v>
      </c>
      <c r="AL52" s="12">
        <v>1196</v>
      </c>
      <c r="AM52" s="11" t="s">
        <v>305</v>
      </c>
      <c r="AN52" s="21">
        <f t="shared" si="20"/>
        <v>1206</v>
      </c>
      <c r="AO52" s="21">
        <f t="shared" si="10"/>
        <v>1196</v>
      </c>
      <c r="AP52" s="14">
        <v>796</v>
      </c>
    </row>
    <row r="53" spans="1:42" ht="12" customHeight="1" x14ac:dyDescent="0.25">
      <c r="A53" s="14" t="s">
        <v>82</v>
      </c>
      <c r="B53" s="14">
        <v>159</v>
      </c>
      <c r="C53" s="14" t="s">
        <v>199</v>
      </c>
      <c r="D53" s="14" t="s">
        <v>51</v>
      </c>
      <c r="E53" s="14" t="s">
        <v>52</v>
      </c>
      <c r="F53" s="58">
        <v>207.57899468299999</v>
      </c>
      <c r="G53" s="13">
        <v>10.554975537600001</v>
      </c>
      <c r="H53" s="13">
        <v>69.531616210899998</v>
      </c>
      <c r="I53" s="58">
        <v>348.99493408199999</v>
      </c>
      <c r="J53" s="2"/>
      <c r="K53" s="7" t="s">
        <v>199</v>
      </c>
      <c r="L53" s="7" t="str">
        <f t="shared" si="11"/>
        <v>N</v>
      </c>
      <c r="M53" s="7" t="s">
        <v>216</v>
      </c>
      <c r="N53" s="7">
        <f t="shared" si="12"/>
        <v>10.554975537600001</v>
      </c>
      <c r="O53" s="15">
        <f t="shared" si="13"/>
        <v>140</v>
      </c>
      <c r="P53" s="7">
        <f t="shared" si="14"/>
        <v>3.7</v>
      </c>
      <c r="Q53" s="7">
        <v>50</v>
      </c>
      <c r="R53" s="7">
        <f t="shared" si="15"/>
        <v>7.4</v>
      </c>
      <c r="S53" s="63">
        <f t="shared" si="16"/>
        <v>69.531616210899998</v>
      </c>
      <c r="T53" s="7">
        <f t="shared" si="17"/>
        <v>300</v>
      </c>
      <c r="U53" s="7">
        <f t="shared" si="18"/>
        <v>20</v>
      </c>
      <c r="V53" s="18" t="str">
        <f t="shared" si="19"/>
        <v>14N34A-159</v>
      </c>
      <c r="W53" s="4"/>
      <c r="X53" s="8">
        <v>49</v>
      </c>
      <c r="Y53" s="9" t="s">
        <v>271</v>
      </c>
      <c r="Z53" s="9" t="s">
        <v>272</v>
      </c>
      <c r="AA53" s="10">
        <v>10.554975539999999</v>
      </c>
      <c r="AB53" s="10">
        <v>140</v>
      </c>
      <c r="AC53" s="10">
        <v>3.7</v>
      </c>
      <c r="AD53" s="10">
        <v>50</v>
      </c>
      <c r="AE53" s="10">
        <v>7.4</v>
      </c>
      <c r="AF53" s="10">
        <v>69.5</v>
      </c>
      <c r="AG53" s="10">
        <v>300</v>
      </c>
      <c r="AH53" s="10">
        <v>20</v>
      </c>
      <c r="AI53" s="10">
        <v>2</v>
      </c>
      <c r="AJ53" s="10">
        <v>4</v>
      </c>
      <c r="AK53" s="12">
        <v>4497</v>
      </c>
      <c r="AL53" s="10">
        <v>218</v>
      </c>
      <c r="AM53" s="11" t="s">
        <v>305</v>
      </c>
      <c r="AN53" s="21">
        <f t="shared" si="20"/>
        <v>6667.7338506389351</v>
      </c>
      <c r="AO53" s="21">
        <f t="shared" si="10"/>
        <v>323.23014886352854</v>
      </c>
      <c r="AP53" s="14">
        <v>794</v>
      </c>
    </row>
    <row r="54" spans="1:42" ht="12" customHeight="1" x14ac:dyDescent="0.25">
      <c r="A54" s="14" t="s">
        <v>82</v>
      </c>
      <c r="B54" s="14">
        <v>159</v>
      </c>
      <c r="C54" s="14" t="s">
        <v>199</v>
      </c>
      <c r="D54" s="14" t="s">
        <v>51</v>
      </c>
      <c r="E54" s="14" t="s">
        <v>52</v>
      </c>
      <c r="F54" s="58">
        <v>201.26978808800001</v>
      </c>
      <c r="G54" s="13">
        <v>11.294745414099999</v>
      </c>
      <c r="H54" s="13">
        <v>35.357662200900002</v>
      </c>
      <c r="I54" s="58">
        <v>20</v>
      </c>
      <c r="J54" s="2"/>
      <c r="K54" s="7" t="s">
        <v>199</v>
      </c>
      <c r="L54" s="7" t="str">
        <f t="shared" si="11"/>
        <v>N</v>
      </c>
      <c r="M54" s="7" t="s">
        <v>216</v>
      </c>
      <c r="N54" s="7">
        <f t="shared" si="12"/>
        <v>11.294745414099999</v>
      </c>
      <c r="O54" s="15">
        <f t="shared" si="13"/>
        <v>140</v>
      </c>
      <c r="P54" s="7">
        <f t="shared" si="14"/>
        <v>3.7</v>
      </c>
      <c r="Q54" s="7">
        <v>50</v>
      </c>
      <c r="R54" s="7">
        <f t="shared" si="15"/>
        <v>7.4</v>
      </c>
      <c r="S54" s="63">
        <f t="shared" si="16"/>
        <v>35.357662200900002</v>
      </c>
      <c r="T54" s="7">
        <f t="shared" si="17"/>
        <v>12.6</v>
      </c>
      <c r="U54" s="7">
        <f t="shared" si="18"/>
        <v>20</v>
      </c>
      <c r="V54" s="18" t="str">
        <f t="shared" si="19"/>
        <v>14N34A-159</v>
      </c>
      <c r="W54" s="4"/>
      <c r="X54" s="8">
        <v>50</v>
      </c>
      <c r="Y54" s="9" t="s">
        <v>271</v>
      </c>
      <c r="Z54" s="9" t="s">
        <v>272</v>
      </c>
      <c r="AA54" s="10">
        <v>11.294745410000001</v>
      </c>
      <c r="AB54" s="10">
        <v>140</v>
      </c>
      <c r="AC54" s="10">
        <v>3.7</v>
      </c>
      <c r="AD54" s="10">
        <v>50</v>
      </c>
      <c r="AE54" s="10">
        <v>7.4</v>
      </c>
      <c r="AF54" s="10">
        <v>35.4</v>
      </c>
      <c r="AG54" s="10">
        <v>12.6</v>
      </c>
      <c r="AH54" s="10">
        <v>20</v>
      </c>
      <c r="AI54" s="10">
        <v>17</v>
      </c>
      <c r="AJ54" s="10">
        <v>54</v>
      </c>
      <c r="AK54" s="12">
        <v>3930</v>
      </c>
      <c r="AL54" s="12">
        <v>1691</v>
      </c>
      <c r="AM54" s="11" t="s">
        <v>305</v>
      </c>
      <c r="AN54" s="21">
        <f t="shared" si="20"/>
        <v>5649.9304798988578</v>
      </c>
      <c r="AO54" s="21">
        <f t="shared" si="10"/>
        <v>2431.0515118343433</v>
      </c>
      <c r="AP54" s="14">
        <v>791</v>
      </c>
    </row>
    <row r="55" spans="1:42" ht="12" customHeight="1" x14ac:dyDescent="0.25">
      <c r="A55" s="14" t="s">
        <v>82</v>
      </c>
      <c r="B55" s="14">
        <v>159</v>
      </c>
      <c r="C55" s="14" t="s">
        <v>199</v>
      </c>
      <c r="D55" s="14" t="s">
        <v>51</v>
      </c>
      <c r="E55" s="14" t="s">
        <v>52</v>
      </c>
      <c r="F55" s="58">
        <v>71.444578861899998</v>
      </c>
      <c r="G55" s="13">
        <v>1.0196933645799999</v>
      </c>
      <c r="H55" s="13">
        <v>54.047012329099999</v>
      </c>
      <c r="I55" s="58">
        <v>268.28427124000001</v>
      </c>
      <c r="J55" s="2"/>
      <c r="K55" s="7" t="s">
        <v>199</v>
      </c>
      <c r="L55" s="7" t="str">
        <f t="shared" si="11"/>
        <v>N</v>
      </c>
      <c r="M55" s="7" t="s">
        <v>216</v>
      </c>
      <c r="N55" s="7">
        <f t="shared" si="12"/>
        <v>1.0196933645799999</v>
      </c>
      <c r="O55" s="15">
        <f t="shared" si="13"/>
        <v>71.444578861899998</v>
      </c>
      <c r="P55" s="7">
        <f t="shared" si="14"/>
        <v>3.7</v>
      </c>
      <c r="Q55" s="7">
        <v>50</v>
      </c>
      <c r="R55" s="7">
        <f t="shared" si="15"/>
        <v>7.4</v>
      </c>
      <c r="S55" s="63">
        <f t="shared" si="16"/>
        <v>54.047012329099999</v>
      </c>
      <c r="T55" s="7">
        <f t="shared" si="17"/>
        <v>260.88427124000003</v>
      </c>
      <c r="U55" s="7">
        <f t="shared" si="18"/>
        <v>20</v>
      </c>
      <c r="V55" s="18" t="str">
        <f t="shared" si="19"/>
        <v>14N34A-159</v>
      </c>
      <c r="W55" s="4"/>
      <c r="X55" s="8">
        <v>51</v>
      </c>
      <c r="Y55" s="9" t="s">
        <v>271</v>
      </c>
      <c r="Z55" s="9" t="s">
        <v>272</v>
      </c>
      <c r="AA55" s="10">
        <v>1.019693365</v>
      </c>
      <c r="AB55" s="10">
        <v>71.444999999999993</v>
      </c>
      <c r="AC55" s="10">
        <v>3.7</v>
      </c>
      <c r="AD55" s="10">
        <v>50</v>
      </c>
      <c r="AE55" s="10">
        <v>7.4</v>
      </c>
      <c r="AF55" s="10">
        <v>54</v>
      </c>
      <c r="AG55" s="10">
        <v>260.8842712</v>
      </c>
      <c r="AH55" s="10">
        <v>20</v>
      </c>
      <c r="AI55" s="10">
        <v>1</v>
      </c>
      <c r="AJ55" s="10">
        <v>4</v>
      </c>
      <c r="AK55" s="10">
        <v>26</v>
      </c>
      <c r="AL55" s="10">
        <v>29</v>
      </c>
      <c r="AM55" s="11" t="s">
        <v>305</v>
      </c>
      <c r="AN55" s="21">
        <f t="shared" si="20"/>
        <v>26</v>
      </c>
      <c r="AO55" s="21">
        <f t="shared" si="10"/>
        <v>29</v>
      </c>
      <c r="AP55" s="14">
        <v>797</v>
      </c>
    </row>
    <row r="56" spans="1:42" ht="12" customHeight="1" x14ac:dyDescent="0.25">
      <c r="A56" s="14" t="s">
        <v>82</v>
      </c>
      <c r="B56" s="14">
        <v>159</v>
      </c>
      <c r="C56" s="14" t="s">
        <v>199</v>
      </c>
      <c r="D56" s="14" t="s">
        <v>51</v>
      </c>
      <c r="E56" s="14" t="s">
        <v>52</v>
      </c>
      <c r="F56" s="58">
        <v>80.083753836200003</v>
      </c>
      <c r="G56" s="13">
        <v>0.42862840907799998</v>
      </c>
      <c r="H56" s="13">
        <v>52.294658660899998</v>
      </c>
      <c r="I56" s="58">
        <v>92.426406860399993</v>
      </c>
      <c r="J56" s="2"/>
      <c r="K56" s="7" t="s">
        <v>199</v>
      </c>
      <c r="L56" s="7" t="str">
        <f t="shared" si="11"/>
        <v>N</v>
      </c>
      <c r="M56" s="7" t="s">
        <v>216</v>
      </c>
      <c r="N56" s="7">
        <f t="shared" si="12"/>
        <v>0.42862840907799998</v>
      </c>
      <c r="O56" s="15">
        <f t="shared" si="13"/>
        <v>80.083753836200003</v>
      </c>
      <c r="P56" s="7">
        <f t="shared" si="14"/>
        <v>3.7</v>
      </c>
      <c r="Q56" s="7">
        <v>50</v>
      </c>
      <c r="R56" s="7">
        <f t="shared" si="15"/>
        <v>7.4</v>
      </c>
      <c r="S56" s="63">
        <f t="shared" si="16"/>
        <v>52.294658660899998</v>
      </c>
      <c r="T56" s="7">
        <f t="shared" si="17"/>
        <v>85.026406860399987</v>
      </c>
      <c r="U56" s="7">
        <f t="shared" si="18"/>
        <v>20</v>
      </c>
      <c r="V56" s="18" t="str">
        <f t="shared" si="19"/>
        <v>14N34A-159</v>
      </c>
      <c r="W56" s="4"/>
      <c r="X56" s="8">
        <v>52</v>
      </c>
      <c r="Y56" s="9" t="s">
        <v>271</v>
      </c>
      <c r="Z56" s="9" t="s">
        <v>272</v>
      </c>
      <c r="AA56" s="10">
        <v>0.42862840899999999</v>
      </c>
      <c r="AB56" s="10">
        <v>80.084000000000003</v>
      </c>
      <c r="AC56" s="10">
        <v>3.7</v>
      </c>
      <c r="AD56" s="10">
        <v>50</v>
      </c>
      <c r="AE56" s="10">
        <v>7.4</v>
      </c>
      <c r="AF56" s="10">
        <v>52.3</v>
      </c>
      <c r="AG56" s="10">
        <v>85.026406859999994</v>
      </c>
      <c r="AH56" s="10">
        <v>20</v>
      </c>
      <c r="AI56" s="10">
        <v>4</v>
      </c>
      <c r="AJ56" s="10">
        <v>4</v>
      </c>
      <c r="AK56" s="10">
        <v>26</v>
      </c>
      <c r="AL56" s="10">
        <v>19</v>
      </c>
      <c r="AM56" s="11" t="s">
        <v>305</v>
      </c>
      <c r="AN56" s="21">
        <f t="shared" si="20"/>
        <v>26</v>
      </c>
      <c r="AO56" s="21">
        <f t="shared" si="10"/>
        <v>19</v>
      </c>
      <c r="AP56" s="14">
        <v>799</v>
      </c>
    </row>
    <row r="57" spans="1:42" ht="12" customHeight="1" x14ac:dyDescent="0.25">
      <c r="A57" s="14" t="s">
        <v>113</v>
      </c>
      <c r="B57" s="14">
        <v>556</v>
      </c>
      <c r="C57" s="14" t="s">
        <v>199</v>
      </c>
      <c r="D57" s="14" t="s">
        <v>53</v>
      </c>
      <c r="E57" s="14" t="s">
        <v>52</v>
      </c>
      <c r="F57" s="58">
        <v>143.43637790700001</v>
      </c>
      <c r="G57" s="13">
        <v>7.8689000619599998</v>
      </c>
      <c r="H57" s="13">
        <v>43.311664581300001</v>
      </c>
      <c r="I57" s="58">
        <v>14.142135620099999</v>
      </c>
      <c r="J57" s="2"/>
      <c r="K57" s="7" t="s">
        <v>199</v>
      </c>
      <c r="L57" s="7" t="str">
        <f t="shared" si="11"/>
        <v>N</v>
      </c>
      <c r="M57" s="7" t="s">
        <v>216</v>
      </c>
      <c r="N57" s="7">
        <f t="shared" si="12"/>
        <v>7.8689000619599998</v>
      </c>
      <c r="O57" s="15">
        <f t="shared" si="13"/>
        <v>140</v>
      </c>
      <c r="P57" s="7">
        <f t="shared" si="14"/>
        <v>3.7</v>
      </c>
      <c r="Q57" s="7">
        <v>50</v>
      </c>
      <c r="R57" s="7">
        <f t="shared" si="15"/>
        <v>7.4</v>
      </c>
      <c r="S57" s="63">
        <f t="shared" si="16"/>
        <v>43.311664581300001</v>
      </c>
      <c r="T57" s="7">
        <f t="shared" si="17"/>
        <v>6.7421356200999991</v>
      </c>
      <c r="U57" s="7">
        <f t="shared" si="18"/>
        <v>20</v>
      </c>
      <c r="V57" s="18" t="str">
        <f t="shared" si="19"/>
        <v>14N34A.1-556</v>
      </c>
      <c r="W57" s="4"/>
      <c r="X57" s="8">
        <v>53</v>
      </c>
      <c r="Y57" s="9" t="s">
        <v>271</v>
      </c>
      <c r="Z57" s="9" t="s">
        <v>272</v>
      </c>
      <c r="AA57" s="10">
        <v>7.8689000619999998</v>
      </c>
      <c r="AB57" s="10">
        <v>140</v>
      </c>
      <c r="AC57" s="10">
        <v>3.7</v>
      </c>
      <c r="AD57" s="10">
        <v>50</v>
      </c>
      <c r="AE57" s="10">
        <v>7.4</v>
      </c>
      <c r="AF57" s="10">
        <v>43.3</v>
      </c>
      <c r="AG57" s="10">
        <v>6.74213562</v>
      </c>
      <c r="AH57" s="10">
        <v>20</v>
      </c>
      <c r="AI57" s="10">
        <v>19</v>
      </c>
      <c r="AJ57" s="10">
        <v>72</v>
      </c>
      <c r="AK57" s="12">
        <v>2588</v>
      </c>
      <c r="AL57" s="12">
        <v>2013</v>
      </c>
      <c r="AM57" s="11" t="s">
        <v>385</v>
      </c>
      <c r="AN57" s="21">
        <f t="shared" si="20"/>
        <v>2651.5239001665432</v>
      </c>
      <c r="AO57" s="21">
        <f t="shared" si="10"/>
        <v>2062.4102051913642</v>
      </c>
      <c r="AP57" s="14">
        <v>845</v>
      </c>
    </row>
    <row r="58" spans="1:42" ht="12" customHeight="1" x14ac:dyDescent="0.25">
      <c r="A58" s="14" t="s">
        <v>113</v>
      </c>
      <c r="B58" s="14">
        <v>556</v>
      </c>
      <c r="C58" s="14" t="s">
        <v>199</v>
      </c>
      <c r="D58" s="14" t="s">
        <v>53</v>
      </c>
      <c r="E58" s="14" t="s">
        <v>52</v>
      </c>
      <c r="F58" s="58">
        <v>70.734613683099994</v>
      </c>
      <c r="G58" s="13">
        <v>4.6629785168</v>
      </c>
      <c r="H58" s="13">
        <v>31.708627700800001</v>
      </c>
      <c r="I58" s="58">
        <v>10</v>
      </c>
      <c r="J58" s="2"/>
      <c r="K58" s="7" t="s">
        <v>199</v>
      </c>
      <c r="L58" s="7" t="str">
        <f t="shared" si="11"/>
        <v>N</v>
      </c>
      <c r="M58" s="7" t="s">
        <v>216</v>
      </c>
      <c r="N58" s="7">
        <f t="shared" si="12"/>
        <v>4.6629785168</v>
      </c>
      <c r="O58" s="15">
        <f t="shared" si="13"/>
        <v>70.734613683099994</v>
      </c>
      <c r="P58" s="7">
        <f t="shared" si="14"/>
        <v>3.7</v>
      </c>
      <c r="Q58" s="7">
        <v>50</v>
      </c>
      <c r="R58" s="7">
        <f t="shared" si="15"/>
        <v>7.4</v>
      </c>
      <c r="S58" s="63">
        <f t="shared" si="16"/>
        <v>31.708627700800001</v>
      </c>
      <c r="T58" s="7">
        <f t="shared" si="17"/>
        <v>2.5999999999999996</v>
      </c>
      <c r="U58" s="7">
        <f t="shared" si="18"/>
        <v>20</v>
      </c>
      <c r="V58" s="18" t="str">
        <f t="shared" si="19"/>
        <v>14N34A.1-556</v>
      </c>
      <c r="W58" s="4"/>
      <c r="X58" s="8">
        <v>54</v>
      </c>
      <c r="Y58" s="9" t="s">
        <v>271</v>
      </c>
      <c r="Z58" s="9" t="s">
        <v>272</v>
      </c>
      <c r="AA58" s="10">
        <v>4.662978517</v>
      </c>
      <c r="AB58" s="10">
        <v>70.734999999999999</v>
      </c>
      <c r="AC58" s="10">
        <v>3.7</v>
      </c>
      <c r="AD58" s="10">
        <v>50</v>
      </c>
      <c r="AE58" s="10">
        <v>7.4</v>
      </c>
      <c r="AF58" s="10">
        <v>31.7</v>
      </c>
      <c r="AG58" s="10">
        <v>2.6</v>
      </c>
      <c r="AH58" s="10">
        <v>20</v>
      </c>
      <c r="AI58" s="10">
        <v>20</v>
      </c>
      <c r="AJ58" s="10">
        <v>63</v>
      </c>
      <c r="AK58" s="10">
        <v>275</v>
      </c>
      <c r="AL58" s="10">
        <v>286</v>
      </c>
      <c r="AM58" s="11" t="s">
        <v>385</v>
      </c>
      <c r="AN58" s="21">
        <f t="shared" si="20"/>
        <v>275</v>
      </c>
      <c r="AO58" s="21">
        <f t="shared" si="10"/>
        <v>286</v>
      </c>
      <c r="AP58" s="14">
        <v>844</v>
      </c>
    </row>
    <row r="59" spans="1:42" ht="12" customHeight="1" x14ac:dyDescent="0.25">
      <c r="A59" s="14" t="s">
        <v>113</v>
      </c>
      <c r="B59" s="14">
        <v>556</v>
      </c>
      <c r="C59" s="14" t="s">
        <v>199</v>
      </c>
      <c r="D59" s="14" t="s">
        <v>53</v>
      </c>
      <c r="E59" s="14" t="s">
        <v>52</v>
      </c>
      <c r="F59" s="58">
        <v>69.176930278300006</v>
      </c>
      <c r="G59" s="13">
        <v>3.8990825686299999</v>
      </c>
      <c r="H59" s="13">
        <v>28.238449096699998</v>
      </c>
      <c r="I59" s="58">
        <v>14.142135620099999</v>
      </c>
      <c r="J59" s="2"/>
      <c r="K59" s="7" t="s">
        <v>199</v>
      </c>
      <c r="L59" s="7" t="str">
        <f t="shared" si="11"/>
        <v>N</v>
      </c>
      <c r="M59" s="7" t="s">
        <v>216</v>
      </c>
      <c r="N59" s="7">
        <f t="shared" si="12"/>
        <v>3.8990825686299999</v>
      </c>
      <c r="O59" s="15">
        <f t="shared" si="13"/>
        <v>69.176930278300006</v>
      </c>
      <c r="P59" s="7">
        <f t="shared" si="14"/>
        <v>3.7</v>
      </c>
      <c r="Q59" s="7">
        <v>50</v>
      </c>
      <c r="R59" s="7">
        <f t="shared" si="15"/>
        <v>7.4</v>
      </c>
      <c r="S59" s="63">
        <f t="shared" si="16"/>
        <v>28.238449096699998</v>
      </c>
      <c r="T59" s="7">
        <f t="shared" si="17"/>
        <v>6.7421356200999991</v>
      </c>
      <c r="U59" s="7">
        <f t="shared" si="18"/>
        <v>20</v>
      </c>
      <c r="V59" s="18" t="str">
        <f t="shared" si="19"/>
        <v>14N34A.1-556</v>
      </c>
      <c r="W59" s="4"/>
      <c r="X59" s="8">
        <v>55</v>
      </c>
      <c r="Y59" s="9" t="s">
        <v>271</v>
      </c>
      <c r="Z59" s="9" t="s">
        <v>272</v>
      </c>
      <c r="AA59" s="10">
        <v>3.8990825689999999</v>
      </c>
      <c r="AB59" s="10">
        <v>69.177000000000007</v>
      </c>
      <c r="AC59" s="10">
        <v>3.7</v>
      </c>
      <c r="AD59" s="10">
        <v>50</v>
      </c>
      <c r="AE59" s="10">
        <v>7.4</v>
      </c>
      <c r="AF59" s="10">
        <v>28.2</v>
      </c>
      <c r="AG59" s="10">
        <v>6.74213562</v>
      </c>
      <c r="AH59" s="10">
        <v>20</v>
      </c>
      <c r="AI59" s="10">
        <v>15</v>
      </c>
      <c r="AJ59" s="10">
        <v>40</v>
      </c>
      <c r="AK59" s="10">
        <v>178</v>
      </c>
      <c r="AL59" s="10">
        <v>175</v>
      </c>
      <c r="AM59" s="11" t="s">
        <v>385</v>
      </c>
      <c r="AN59" s="21">
        <f t="shared" si="20"/>
        <v>178</v>
      </c>
      <c r="AO59" s="21">
        <f t="shared" si="10"/>
        <v>175</v>
      </c>
      <c r="AP59" s="14">
        <v>843</v>
      </c>
    </row>
    <row r="60" spans="1:42" ht="12" customHeight="1" x14ac:dyDescent="0.25">
      <c r="A60" s="14" t="s">
        <v>114</v>
      </c>
      <c r="B60" s="14">
        <v>557</v>
      </c>
      <c r="C60" s="14" t="s">
        <v>199</v>
      </c>
      <c r="D60" s="14" t="s">
        <v>53</v>
      </c>
      <c r="E60" s="14" t="s">
        <v>52</v>
      </c>
      <c r="F60" s="58">
        <v>152.07855720699999</v>
      </c>
      <c r="G60" s="13">
        <v>6.8547208308099998</v>
      </c>
      <c r="H60" s="13">
        <v>12.9590749741</v>
      </c>
      <c r="I60" s="58">
        <v>562.84289550799997</v>
      </c>
      <c r="J60" s="2"/>
      <c r="K60" s="7" t="s">
        <v>199</v>
      </c>
      <c r="L60" s="7" t="str">
        <f t="shared" si="11"/>
        <v>N</v>
      </c>
      <c r="M60" s="7" t="s">
        <v>216</v>
      </c>
      <c r="N60" s="7">
        <f t="shared" si="12"/>
        <v>6.8547208308099998</v>
      </c>
      <c r="O60" s="15">
        <f t="shared" si="13"/>
        <v>140</v>
      </c>
      <c r="P60" s="7">
        <f t="shared" si="14"/>
        <v>3.7</v>
      </c>
      <c r="Q60" s="7">
        <v>50</v>
      </c>
      <c r="R60" s="7">
        <f t="shared" si="15"/>
        <v>7.4</v>
      </c>
      <c r="S60" s="63">
        <f t="shared" si="16"/>
        <v>12.9590749741</v>
      </c>
      <c r="T60" s="7">
        <f t="shared" si="17"/>
        <v>300</v>
      </c>
      <c r="U60" s="7">
        <f t="shared" si="18"/>
        <v>20</v>
      </c>
      <c r="V60" s="18" t="str">
        <f t="shared" si="19"/>
        <v>14N34A.2-557</v>
      </c>
      <c r="W60" s="4"/>
      <c r="X60" s="8">
        <v>56</v>
      </c>
      <c r="Y60" s="9" t="s">
        <v>271</v>
      </c>
      <c r="Z60" s="9" t="s">
        <v>272</v>
      </c>
      <c r="AA60" s="10">
        <v>6.8547208309999998</v>
      </c>
      <c r="AB60" s="10">
        <v>140</v>
      </c>
      <c r="AC60" s="10">
        <v>3.7</v>
      </c>
      <c r="AD60" s="10">
        <v>50</v>
      </c>
      <c r="AE60" s="10">
        <v>7.4</v>
      </c>
      <c r="AF60" s="10">
        <v>13</v>
      </c>
      <c r="AG60" s="10">
        <v>300</v>
      </c>
      <c r="AH60" s="10">
        <v>20</v>
      </c>
      <c r="AI60" s="10">
        <v>1</v>
      </c>
      <c r="AJ60" s="10">
        <v>4</v>
      </c>
      <c r="AK60" s="12">
        <v>2259</v>
      </c>
      <c r="AL60" s="10">
        <v>18</v>
      </c>
      <c r="AM60" s="11" t="s">
        <v>386</v>
      </c>
      <c r="AN60" s="21">
        <f t="shared" si="20"/>
        <v>2453.8961480758071</v>
      </c>
      <c r="AO60" s="21">
        <f t="shared" si="10"/>
        <v>19.552957355185715</v>
      </c>
      <c r="AP60" s="14">
        <v>644</v>
      </c>
    </row>
    <row r="61" spans="1:42" ht="12" customHeight="1" x14ac:dyDescent="0.25">
      <c r="A61" s="14" t="s">
        <v>114</v>
      </c>
      <c r="B61" s="14">
        <v>557</v>
      </c>
      <c r="C61" s="14" t="s">
        <v>199</v>
      </c>
      <c r="D61" s="14" t="s">
        <v>53</v>
      </c>
      <c r="E61" s="14" t="s">
        <v>52</v>
      </c>
      <c r="F61" s="58">
        <v>41.082047077600002</v>
      </c>
      <c r="G61" s="13">
        <v>26.501725094800001</v>
      </c>
      <c r="H61" s="13">
        <v>46.045349121100003</v>
      </c>
      <c r="I61" s="58">
        <v>52.4264068604</v>
      </c>
      <c r="J61" s="2"/>
      <c r="K61" s="7" t="s">
        <v>199</v>
      </c>
      <c r="L61" s="7" t="str">
        <f t="shared" si="11"/>
        <v>N</v>
      </c>
      <c r="M61" s="7" t="s">
        <v>216</v>
      </c>
      <c r="N61" s="7">
        <f t="shared" si="12"/>
        <v>26.501725094800001</v>
      </c>
      <c r="O61" s="15">
        <f t="shared" si="13"/>
        <v>41.082047077600002</v>
      </c>
      <c r="P61" s="7">
        <f t="shared" si="14"/>
        <v>3.7</v>
      </c>
      <c r="Q61" s="7">
        <v>50</v>
      </c>
      <c r="R61" s="7">
        <f t="shared" si="15"/>
        <v>7.4</v>
      </c>
      <c r="S61" s="63">
        <f t="shared" si="16"/>
        <v>46.045349121100003</v>
      </c>
      <c r="T61" s="7">
        <f t="shared" si="17"/>
        <v>45.026406860400002</v>
      </c>
      <c r="U61" s="7">
        <f t="shared" si="18"/>
        <v>20</v>
      </c>
      <c r="V61" s="18" t="str">
        <f t="shared" si="19"/>
        <v>14N34A.2-557</v>
      </c>
      <c r="W61" s="4"/>
      <c r="X61" s="8">
        <v>57</v>
      </c>
      <c r="Y61" s="9" t="s">
        <v>271</v>
      </c>
      <c r="Z61" s="9" t="s">
        <v>272</v>
      </c>
      <c r="AA61" s="10">
        <v>26.501725090000001</v>
      </c>
      <c r="AB61" s="10">
        <v>41.082000000000001</v>
      </c>
      <c r="AC61" s="10">
        <v>3.7</v>
      </c>
      <c r="AD61" s="10">
        <v>50</v>
      </c>
      <c r="AE61" s="10">
        <v>7.4</v>
      </c>
      <c r="AF61" s="10">
        <v>46</v>
      </c>
      <c r="AG61" s="10">
        <v>45.026406860000002</v>
      </c>
      <c r="AH61" s="10">
        <v>20</v>
      </c>
      <c r="AI61" s="10">
        <v>5</v>
      </c>
      <c r="AJ61" s="10">
        <v>4</v>
      </c>
      <c r="AK61" s="12">
        <v>1029</v>
      </c>
      <c r="AL61" s="10">
        <v>69</v>
      </c>
      <c r="AM61" s="11" t="s">
        <v>386</v>
      </c>
      <c r="AN61" s="21">
        <f t="shared" si="20"/>
        <v>1029</v>
      </c>
      <c r="AO61" s="21">
        <f t="shared" si="10"/>
        <v>69</v>
      </c>
      <c r="AP61" s="14">
        <v>643</v>
      </c>
    </row>
    <row r="62" spans="1:42" ht="12" customHeight="1" x14ac:dyDescent="0.25">
      <c r="A62" s="14" t="s">
        <v>115</v>
      </c>
      <c r="B62" s="14">
        <v>558</v>
      </c>
      <c r="C62" s="14" t="s">
        <v>199</v>
      </c>
      <c r="D62" s="14" t="s">
        <v>53</v>
      </c>
      <c r="E62" s="14" t="s">
        <v>52</v>
      </c>
      <c r="F62" s="58">
        <v>73.647148866799995</v>
      </c>
      <c r="G62" s="13">
        <v>3.0246100416899999</v>
      </c>
      <c r="H62" s="13">
        <v>31.595279693599998</v>
      </c>
      <c r="I62" s="58">
        <v>10</v>
      </c>
      <c r="J62" s="2"/>
      <c r="K62" s="7" t="s">
        <v>199</v>
      </c>
      <c r="L62" s="7" t="str">
        <f t="shared" si="11"/>
        <v>N</v>
      </c>
      <c r="M62" s="7" t="s">
        <v>216</v>
      </c>
      <c r="N62" s="7">
        <f t="shared" si="12"/>
        <v>3.0246100416899999</v>
      </c>
      <c r="O62" s="15">
        <f t="shared" si="13"/>
        <v>73.647148866799995</v>
      </c>
      <c r="P62" s="7">
        <f t="shared" si="14"/>
        <v>3.7</v>
      </c>
      <c r="Q62" s="7">
        <v>50</v>
      </c>
      <c r="R62" s="7">
        <f t="shared" si="15"/>
        <v>7.4</v>
      </c>
      <c r="S62" s="63">
        <f t="shared" si="16"/>
        <v>31.595279693599998</v>
      </c>
      <c r="T62" s="7">
        <f t="shared" si="17"/>
        <v>2.5999999999999996</v>
      </c>
      <c r="U62" s="7">
        <f t="shared" si="18"/>
        <v>20</v>
      </c>
      <c r="V62" s="18" t="str">
        <f t="shared" si="19"/>
        <v>14N34A.3-558</v>
      </c>
      <c r="W62" s="4"/>
      <c r="X62" s="8">
        <v>58</v>
      </c>
      <c r="Y62" s="9" t="s">
        <v>271</v>
      </c>
      <c r="Z62" s="9" t="s">
        <v>272</v>
      </c>
      <c r="AA62" s="10">
        <v>3.0246100419999999</v>
      </c>
      <c r="AB62" s="10">
        <v>73.647000000000006</v>
      </c>
      <c r="AC62" s="10">
        <v>3.7</v>
      </c>
      <c r="AD62" s="10">
        <v>50</v>
      </c>
      <c r="AE62" s="10">
        <v>7.4</v>
      </c>
      <c r="AF62" s="10">
        <v>31.6</v>
      </c>
      <c r="AG62" s="10">
        <v>2.6</v>
      </c>
      <c r="AH62" s="10">
        <v>20</v>
      </c>
      <c r="AI62" s="10">
        <v>20</v>
      </c>
      <c r="AJ62" s="10">
        <v>64</v>
      </c>
      <c r="AK62" s="10">
        <v>105</v>
      </c>
      <c r="AL62" s="10">
        <v>142</v>
      </c>
      <c r="AM62" s="11" t="s">
        <v>387</v>
      </c>
      <c r="AN62" s="21">
        <f t="shared" si="20"/>
        <v>105</v>
      </c>
      <c r="AO62" s="21">
        <f t="shared" si="10"/>
        <v>142</v>
      </c>
      <c r="AP62" s="14">
        <v>495</v>
      </c>
    </row>
    <row r="63" spans="1:42" ht="12" customHeight="1" x14ac:dyDescent="0.25">
      <c r="A63" s="14" t="s">
        <v>115</v>
      </c>
      <c r="B63" s="14">
        <v>558</v>
      </c>
      <c r="C63" s="14" t="s">
        <v>199</v>
      </c>
      <c r="D63" s="14" t="s">
        <v>53</v>
      </c>
      <c r="E63" s="14" t="s">
        <v>52</v>
      </c>
      <c r="F63" s="58">
        <v>80.327837456799998</v>
      </c>
      <c r="G63" s="13">
        <v>12.342304926600001</v>
      </c>
      <c r="H63" s="13">
        <v>35.594570159900002</v>
      </c>
      <c r="I63" s="58">
        <v>148.99494934099999</v>
      </c>
      <c r="J63" s="2"/>
      <c r="K63" s="7" t="s">
        <v>199</v>
      </c>
      <c r="L63" s="7" t="str">
        <f t="shared" si="11"/>
        <v>N</v>
      </c>
      <c r="M63" s="7" t="s">
        <v>216</v>
      </c>
      <c r="N63" s="7">
        <f t="shared" si="12"/>
        <v>12.342304926600001</v>
      </c>
      <c r="O63" s="15">
        <f t="shared" si="13"/>
        <v>80.327837456799998</v>
      </c>
      <c r="P63" s="7">
        <f t="shared" si="14"/>
        <v>3.7</v>
      </c>
      <c r="Q63" s="7">
        <v>50</v>
      </c>
      <c r="R63" s="7">
        <f t="shared" si="15"/>
        <v>7.4</v>
      </c>
      <c r="S63" s="63">
        <f t="shared" si="16"/>
        <v>35.594570159900002</v>
      </c>
      <c r="T63" s="7">
        <f t="shared" si="17"/>
        <v>141.59494934099999</v>
      </c>
      <c r="U63" s="7">
        <f t="shared" si="18"/>
        <v>20</v>
      </c>
      <c r="V63" s="18" t="str">
        <f t="shared" si="19"/>
        <v>14N34A.3-558</v>
      </c>
      <c r="W63" s="4"/>
      <c r="X63" s="8">
        <v>59</v>
      </c>
      <c r="Y63" s="9" t="s">
        <v>271</v>
      </c>
      <c r="Z63" s="9" t="s">
        <v>272</v>
      </c>
      <c r="AA63" s="10">
        <v>12.342304929999999</v>
      </c>
      <c r="AB63" s="10">
        <v>80.328000000000003</v>
      </c>
      <c r="AC63" s="10">
        <v>3.7</v>
      </c>
      <c r="AD63" s="10">
        <v>50</v>
      </c>
      <c r="AE63" s="10">
        <v>7.4</v>
      </c>
      <c r="AF63" s="10">
        <v>35.6</v>
      </c>
      <c r="AG63" s="10">
        <v>141.5949493</v>
      </c>
      <c r="AH63" s="10">
        <v>20</v>
      </c>
      <c r="AI63" s="10">
        <v>3</v>
      </c>
      <c r="AJ63" s="10">
        <v>4</v>
      </c>
      <c r="AK63" s="12">
        <v>1588</v>
      </c>
      <c r="AL63" s="10">
        <v>58</v>
      </c>
      <c r="AM63" s="11" t="s">
        <v>387</v>
      </c>
      <c r="AN63" s="21">
        <f t="shared" si="20"/>
        <v>1588</v>
      </c>
      <c r="AO63" s="21">
        <f t="shared" si="10"/>
        <v>58</v>
      </c>
      <c r="AP63" s="14">
        <v>494</v>
      </c>
    </row>
    <row r="64" spans="1:42" ht="12" customHeight="1" x14ac:dyDescent="0.25">
      <c r="A64" s="14" t="s">
        <v>116</v>
      </c>
      <c r="B64" s="14">
        <v>559</v>
      </c>
      <c r="C64" s="14" t="s">
        <v>199</v>
      </c>
      <c r="D64" s="14" t="s">
        <v>53</v>
      </c>
      <c r="E64" s="14" t="s">
        <v>52</v>
      </c>
      <c r="F64" s="58">
        <v>101.22660347999999</v>
      </c>
      <c r="G64" s="13">
        <v>17.4562906809</v>
      </c>
      <c r="H64" s="13">
        <v>24.424694061299999</v>
      </c>
      <c r="I64" s="58">
        <v>0</v>
      </c>
      <c r="J64" s="2"/>
      <c r="K64" s="7" t="s">
        <v>199</v>
      </c>
      <c r="L64" s="7" t="str">
        <f t="shared" si="11"/>
        <v>N</v>
      </c>
      <c r="M64" s="7" t="s">
        <v>216</v>
      </c>
      <c r="N64" s="7">
        <f t="shared" si="12"/>
        <v>17.4562906809</v>
      </c>
      <c r="O64" s="15">
        <f t="shared" si="13"/>
        <v>101.22660347999999</v>
      </c>
      <c r="P64" s="7">
        <f t="shared" si="14"/>
        <v>3.7</v>
      </c>
      <c r="Q64" s="7">
        <v>50</v>
      </c>
      <c r="R64" s="7">
        <f t="shared" si="15"/>
        <v>0.3</v>
      </c>
      <c r="S64" s="63">
        <f t="shared" si="16"/>
        <v>24.424694061299999</v>
      </c>
      <c r="T64" s="7">
        <f t="shared" si="17"/>
        <v>0.3</v>
      </c>
      <c r="U64" s="7">
        <f t="shared" si="18"/>
        <v>20</v>
      </c>
      <c r="V64" s="18" t="str">
        <f t="shared" si="19"/>
        <v>14N34A.3A-559</v>
      </c>
      <c r="W64" s="4"/>
      <c r="X64" s="8">
        <v>60</v>
      </c>
      <c r="Y64" s="9" t="s">
        <v>271</v>
      </c>
      <c r="Z64" s="9" t="s">
        <v>272</v>
      </c>
      <c r="AA64" s="10">
        <v>17.456290679999999</v>
      </c>
      <c r="AB64" s="10">
        <v>101.227</v>
      </c>
      <c r="AC64" s="10">
        <v>3.7</v>
      </c>
      <c r="AD64" s="10">
        <v>50</v>
      </c>
      <c r="AE64" s="10">
        <v>0.3</v>
      </c>
      <c r="AF64" s="10">
        <v>24.4</v>
      </c>
      <c r="AG64" s="10">
        <v>0.3</v>
      </c>
      <c r="AH64" s="10">
        <v>20</v>
      </c>
      <c r="AI64" s="10">
        <v>35</v>
      </c>
      <c r="AJ64" s="10">
        <v>167</v>
      </c>
      <c r="AK64" s="12">
        <v>4227</v>
      </c>
      <c r="AL64" s="12">
        <v>3786</v>
      </c>
      <c r="AM64" s="11" t="s">
        <v>388</v>
      </c>
      <c r="AN64" s="21">
        <f t="shared" si="20"/>
        <v>4227</v>
      </c>
      <c r="AO64" s="21">
        <f t="shared" si="10"/>
        <v>3786</v>
      </c>
      <c r="AP64" s="14">
        <v>236</v>
      </c>
    </row>
    <row r="65" spans="1:42" ht="12" customHeight="1" x14ac:dyDescent="0.25">
      <c r="A65" s="14" t="s">
        <v>117</v>
      </c>
      <c r="B65" s="14">
        <v>560</v>
      </c>
      <c r="C65" s="14" t="s">
        <v>199</v>
      </c>
      <c r="D65" s="14" t="s">
        <v>53</v>
      </c>
      <c r="E65" s="14" t="s">
        <v>52</v>
      </c>
      <c r="F65" s="58">
        <v>83.729658757300001</v>
      </c>
      <c r="G65" s="13">
        <v>4.3221201826</v>
      </c>
      <c r="H65" s="13">
        <v>14.0603723526</v>
      </c>
      <c r="I65" s="58">
        <v>10</v>
      </c>
      <c r="J65" s="2"/>
      <c r="K65" s="7" t="s">
        <v>199</v>
      </c>
      <c r="L65" s="7" t="str">
        <f t="shared" si="11"/>
        <v>N</v>
      </c>
      <c r="M65" s="7" t="s">
        <v>216</v>
      </c>
      <c r="N65" s="7">
        <f t="shared" si="12"/>
        <v>4.3221201826</v>
      </c>
      <c r="O65" s="15">
        <f t="shared" si="13"/>
        <v>83.729658757300001</v>
      </c>
      <c r="P65" s="7">
        <f t="shared" si="14"/>
        <v>3.7</v>
      </c>
      <c r="Q65" s="7">
        <v>50</v>
      </c>
      <c r="R65" s="7">
        <f t="shared" si="15"/>
        <v>7.4</v>
      </c>
      <c r="S65" s="63">
        <f t="shared" si="16"/>
        <v>14.0603723526</v>
      </c>
      <c r="T65" s="7">
        <f t="shared" si="17"/>
        <v>2.5999999999999996</v>
      </c>
      <c r="U65" s="7">
        <f t="shared" si="18"/>
        <v>20</v>
      </c>
      <c r="V65" s="18" t="str">
        <f t="shared" si="19"/>
        <v>14N34A.3B-560</v>
      </c>
      <c r="W65" s="4"/>
      <c r="X65" s="8">
        <v>61</v>
      </c>
      <c r="Y65" s="9" t="s">
        <v>271</v>
      </c>
      <c r="Z65" s="9" t="s">
        <v>272</v>
      </c>
      <c r="AA65" s="10">
        <v>4.322120183</v>
      </c>
      <c r="AB65" s="10">
        <v>83.73</v>
      </c>
      <c r="AC65" s="10">
        <v>3.7</v>
      </c>
      <c r="AD65" s="10">
        <v>50</v>
      </c>
      <c r="AE65" s="10">
        <v>7.4</v>
      </c>
      <c r="AF65" s="10">
        <v>14.1</v>
      </c>
      <c r="AG65" s="10">
        <v>2.6</v>
      </c>
      <c r="AH65" s="10">
        <v>20</v>
      </c>
      <c r="AI65" s="10">
        <v>19</v>
      </c>
      <c r="AJ65" s="10">
        <v>70</v>
      </c>
      <c r="AK65" s="10">
        <v>252</v>
      </c>
      <c r="AL65" s="10">
        <v>264</v>
      </c>
      <c r="AM65" s="11" t="s">
        <v>389</v>
      </c>
      <c r="AN65" s="21">
        <f t="shared" si="20"/>
        <v>252</v>
      </c>
      <c r="AO65" s="21">
        <f t="shared" si="10"/>
        <v>264</v>
      </c>
      <c r="AP65" s="14">
        <v>859</v>
      </c>
    </row>
    <row r="66" spans="1:42" ht="12" customHeight="1" x14ac:dyDescent="0.25">
      <c r="A66" s="14" t="s">
        <v>117</v>
      </c>
      <c r="B66" s="14">
        <v>560</v>
      </c>
      <c r="C66" s="14" t="s">
        <v>199</v>
      </c>
      <c r="D66" s="14" t="s">
        <v>53</v>
      </c>
      <c r="E66" s="14" t="s">
        <v>52</v>
      </c>
      <c r="F66" s="58">
        <v>32.795490870999998</v>
      </c>
      <c r="G66" s="13">
        <v>1.3779464432299999</v>
      </c>
      <c r="H66" s="13">
        <v>56.3694419861</v>
      </c>
      <c r="I66" s="58">
        <v>133.137084961</v>
      </c>
      <c r="J66" s="2"/>
      <c r="K66" s="7" t="s">
        <v>199</v>
      </c>
      <c r="L66" s="7" t="str">
        <f t="shared" si="11"/>
        <v>N</v>
      </c>
      <c r="M66" s="7" t="s">
        <v>216</v>
      </c>
      <c r="N66" s="7">
        <f t="shared" si="12"/>
        <v>1.3779464432299999</v>
      </c>
      <c r="O66" s="15">
        <f t="shared" si="13"/>
        <v>32.795490870999998</v>
      </c>
      <c r="P66" s="7">
        <f t="shared" si="14"/>
        <v>3.7</v>
      </c>
      <c r="Q66" s="7">
        <v>50</v>
      </c>
      <c r="R66" s="7">
        <f t="shared" si="15"/>
        <v>7.4</v>
      </c>
      <c r="S66" s="63">
        <f t="shared" si="16"/>
        <v>56.3694419861</v>
      </c>
      <c r="T66" s="7">
        <f t="shared" si="17"/>
        <v>125.73708496099999</v>
      </c>
      <c r="U66" s="7">
        <f t="shared" si="18"/>
        <v>20</v>
      </c>
      <c r="V66" s="18" t="str">
        <f t="shared" si="19"/>
        <v>14N34A.3B-560</v>
      </c>
      <c r="W66" s="4"/>
      <c r="X66" s="8">
        <v>62</v>
      </c>
      <c r="Y66" s="9" t="s">
        <v>271</v>
      </c>
      <c r="Z66" s="9" t="s">
        <v>272</v>
      </c>
      <c r="AA66" s="10">
        <v>1.3779464429999999</v>
      </c>
      <c r="AB66" s="10">
        <v>32.795000000000002</v>
      </c>
      <c r="AC66" s="10">
        <v>3.7</v>
      </c>
      <c r="AD66" s="10">
        <v>50</v>
      </c>
      <c r="AE66" s="10">
        <v>7.4</v>
      </c>
      <c r="AF66" s="10">
        <v>56.4</v>
      </c>
      <c r="AG66" s="10">
        <v>125.73708499999999</v>
      </c>
      <c r="AH66" s="10">
        <v>20</v>
      </c>
      <c r="AI66" s="10">
        <v>2</v>
      </c>
      <c r="AJ66" s="10">
        <v>4</v>
      </c>
      <c r="AK66" s="10">
        <v>13</v>
      </c>
      <c r="AL66" s="10">
        <v>12</v>
      </c>
      <c r="AM66" s="11" t="s">
        <v>389</v>
      </c>
      <c r="AN66" s="21">
        <f t="shared" si="20"/>
        <v>13</v>
      </c>
      <c r="AO66" s="21">
        <f t="shared" si="10"/>
        <v>12</v>
      </c>
      <c r="AP66" s="14">
        <v>861</v>
      </c>
    </row>
    <row r="67" spans="1:42" ht="12" customHeight="1" x14ac:dyDescent="0.25">
      <c r="A67" s="14" t="s">
        <v>117</v>
      </c>
      <c r="B67" s="14">
        <v>560</v>
      </c>
      <c r="C67" s="14" t="s">
        <v>199</v>
      </c>
      <c r="D67" s="14" t="s">
        <v>53</v>
      </c>
      <c r="E67" s="14" t="s">
        <v>52</v>
      </c>
      <c r="F67" s="58">
        <v>97.827188890499997</v>
      </c>
      <c r="G67" s="13">
        <v>1.1489887962200001</v>
      </c>
      <c r="H67" s="13">
        <v>65.256340026900006</v>
      </c>
      <c r="I67" s="58">
        <v>128.99494934099999</v>
      </c>
      <c r="J67" s="2"/>
      <c r="K67" s="7" t="s">
        <v>199</v>
      </c>
      <c r="L67" s="7" t="str">
        <f t="shared" si="11"/>
        <v>N</v>
      </c>
      <c r="M67" s="7" t="s">
        <v>216</v>
      </c>
      <c r="N67" s="7">
        <f t="shared" si="12"/>
        <v>1.1489887962200001</v>
      </c>
      <c r="O67" s="15">
        <f t="shared" si="13"/>
        <v>97.827188890499997</v>
      </c>
      <c r="P67" s="7">
        <f t="shared" si="14"/>
        <v>3.7</v>
      </c>
      <c r="Q67" s="7">
        <v>50</v>
      </c>
      <c r="R67" s="7">
        <f t="shared" si="15"/>
        <v>7.4</v>
      </c>
      <c r="S67" s="63">
        <f t="shared" si="16"/>
        <v>65.256340026900006</v>
      </c>
      <c r="T67" s="7">
        <f t="shared" si="17"/>
        <v>121.59494934099999</v>
      </c>
      <c r="U67" s="7">
        <f t="shared" si="18"/>
        <v>20</v>
      </c>
      <c r="V67" s="18" t="str">
        <f t="shared" si="19"/>
        <v>14N34A.3B-560</v>
      </c>
      <c r="W67" s="4"/>
      <c r="X67" s="8">
        <v>63</v>
      </c>
      <c r="Y67" s="9" t="s">
        <v>271</v>
      </c>
      <c r="Z67" s="9" t="s">
        <v>272</v>
      </c>
      <c r="AA67" s="10">
        <v>1.148988796</v>
      </c>
      <c r="AB67" s="10">
        <v>97.826999999999998</v>
      </c>
      <c r="AC67" s="10">
        <v>3.7</v>
      </c>
      <c r="AD67" s="10">
        <v>50</v>
      </c>
      <c r="AE67" s="10">
        <v>7.4</v>
      </c>
      <c r="AF67" s="10">
        <v>65.3</v>
      </c>
      <c r="AG67" s="10">
        <v>121.5949493</v>
      </c>
      <c r="AH67" s="10">
        <v>20</v>
      </c>
      <c r="AI67" s="10">
        <v>3</v>
      </c>
      <c r="AJ67" s="10">
        <v>4</v>
      </c>
      <c r="AK67" s="10">
        <v>34</v>
      </c>
      <c r="AL67" s="10">
        <v>47</v>
      </c>
      <c r="AM67" s="11" t="s">
        <v>389</v>
      </c>
      <c r="AN67" s="21">
        <f t="shared" si="20"/>
        <v>34</v>
      </c>
      <c r="AO67" s="21">
        <f t="shared" si="10"/>
        <v>47</v>
      </c>
      <c r="AP67" s="14">
        <v>860</v>
      </c>
    </row>
    <row r="68" spans="1:42" ht="12" customHeight="1" x14ac:dyDescent="0.25">
      <c r="A68" s="14" t="s">
        <v>118</v>
      </c>
      <c r="B68" s="14">
        <v>561</v>
      </c>
      <c r="C68" s="14" t="s">
        <v>199</v>
      </c>
      <c r="D68" s="14" t="s">
        <v>53</v>
      </c>
      <c r="E68" s="14" t="s">
        <v>52</v>
      </c>
      <c r="F68" s="58">
        <v>93.438169677299996</v>
      </c>
      <c r="G68" s="13">
        <v>6.9765908756400004</v>
      </c>
      <c r="H68" s="13">
        <v>53.166030883799998</v>
      </c>
      <c r="I68" s="58">
        <v>34.142135620099999</v>
      </c>
      <c r="J68" s="2"/>
      <c r="K68" s="7" t="s">
        <v>199</v>
      </c>
      <c r="L68" s="7" t="str">
        <f t="shared" si="11"/>
        <v>N</v>
      </c>
      <c r="M68" s="7" t="s">
        <v>216</v>
      </c>
      <c r="N68" s="7">
        <f t="shared" si="12"/>
        <v>6.9765908756400004</v>
      </c>
      <c r="O68" s="15">
        <f t="shared" si="13"/>
        <v>93.438169677299996</v>
      </c>
      <c r="P68" s="7">
        <f t="shared" si="14"/>
        <v>3.7</v>
      </c>
      <c r="Q68" s="7">
        <v>50</v>
      </c>
      <c r="R68" s="7">
        <f t="shared" si="15"/>
        <v>7.4</v>
      </c>
      <c r="S68" s="63">
        <f t="shared" si="16"/>
        <v>53.166030883799998</v>
      </c>
      <c r="T68" s="7">
        <f t="shared" si="17"/>
        <v>26.742135620100001</v>
      </c>
      <c r="U68" s="7">
        <f t="shared" si="18"/>
        <v>20</v>
      </c>
      <c r="V68" s="18" t="str">
        <f t="shared" si="19"/>
        <v>14N34A.4-561</v>
      </c>
      <c r="W68" s="4"/>
      <c r="X68" s="8">
        <v>64</v>
      </c>
      <c r="Y68" s="9" t="s">
        <v>271</v>
      </c>
      <c r="Z68" s="9" t="s">
        <v>272</v>
      </c>
      <c r="AA68" s="10">
        <v>6.9765908760000004</v>
      </c>
      <c r="AB68" s="10">
        <v>93.438000000000002</v>
      </c>
      <c r="AC68" s="10">
        <v>3.7</v>
      </c>
      <c r="AD68" s="10">
        <v>50</v>
      </c>
      <c r="AE68" s="10">
        <v>7.4</v>
      </c>
      <c r="AF68" s="10">
        <v>53.2</v>
      </c>
      <c r="AG68" s="10">
        <v>26.742135619999999</v>
      </c>
      <c r="AH68" s="10">
        <v>20</v>
      </c>
      <c r="AI68" s="10">
        <v>11</v>
      </c>
      <c r="AJ68" s="10">
        <v>19</v>
      </c>
      <c r="AK68" s="10">
        <v>821</v>
      </c>
      <c r="AL68" s="10">
        <v>421</v>
      </c>
      <c r="AM68" s="11" t="s">
        <v>306</v>
      </c>
      <c r="AN68" s="21">
        <f t="shared" si="20"/>
        <v>821</v>
      </c>
      <c r="AO68" s="21">
        <f t="shared" si="10"/>
        <v>421</v>
      </c>
      <c r="AP68" s="14">
        <v>89</v>
      </c>
    </row>
    <row r="69" spans="1:42" ht="12" customHeight="1" x14ac:dyDescent="0.25">
      <c r="A69" s="14" t="s">
        <v>118</v>
      </c>
      <c r="B69" s="14">
        <v>561</v>
      </c>
      <c r="C69" s="14" t="s">
        <v>199</v>
      </c>
      <c r="D69" s="14" t="s">
        <v>53</v>
      </c>
      <c r="E69" s="14" t="s">
        <v>52</v>
      </c>
      <c r="F69" s="58">
        <v>97.814546285299997</v>
      </c>
      <c r="G69" s="13">
        <v>10.3144764804</v>
      </c>
      <c r="H69" s="13">
        <v>31.828754425</v>
      </c>
      <c r="I69" s="58">
        <v>10</v>
      </c>
      <c r="J69" s="2"/>
      <c r="K69" s="7" t="s">
        <v>199</v>
      </c>
      <c r="L69" s="7" t="str">
        <f t="shared" ref="L69:L100" si="21">IF(E69="AC - Asphalt","P",IF(E69="BST - bituminous surface","P",IF(E69="P - paved","P","N")))</f>
        <v>N</v>
      </c>
      <c r="M69" s="7" t="s">
        <v>216</v>
      </c>
      <c r="N69" s="7">
        <f t="shared" ref="N69:N100" si="22">IF(G69&lt;0.3,0.3,G69)</f>
        <v>10.3144764804</v>
      </c>
      <c r="O69" s="15">
        <f t="shared" ref="O69:O100" si="23">IF(F69&gt;140,140,F69)</f>
        <v>97.814546285299997</v>
      </c>
      <c r="P69" s="7">
        <f t="shared" ref="P69:P100" si="24">IF(D69="0 - not maintained",3.7,IF(D69="1 - Basic custodial care (closed)",3.7,IF(D69="2 - High clearance vehicles",3.7,IF(D69="3 - Suitable for passenger cars",5.5,IF(D69="4 - Moderate degree of user comfort",7.3,7.3)))))</f>
        <v>3.7</v>
      </c>
      <c r="Q69" s="7">
        <v>50</v>
      </c>
      <c r="R69" s="7">
        <f t="shared" ref="R69:R100" si="25">IF(I69&lt;0.3,0.3,(IF((I69-0.3)&lt;P69*2,(I69-0.3),P69*2)))</f>
        <v>7.4</v>
      </c>
      <c r="S69" s="63">
        <f t="shared" ref="S69:S100" si="26">H69</f>
        <v>31.828754425</v>
      </c>
      <c r="T69" s="7">
        <f t="shared" ref="T69:T100" si="27">IF((I69-R69)&lt;0.3,0.3,IF(I69&gt;300,300,I69-R69))</f>
        <v>2.5999999999999996</v>
      </c>
      <c r="U69" s="7">
        <f t="shared" ref="U69:U100" si="28">IF(L69="g",50,20)</f>
        <v>20</v>
      </c>
      <c r="V69" s="18" t="str">
        <f t="shared" ref="V69:V100" si="29">A69&amp;"-"&amp;B69</f>
        <v>14N34A.4-561</v>
      </c>
      <c r="W69" s="4"/>
      <c r="X69" s="8">
        <v>65</v>
      </c>
      <c r="Y69" s="9" t="s">
        <v>271</v>
      </c>
      <c r="Z69" s="9" t="s">
        <v>272</v>
      </c>
      <c r="AA69" s="10">
        <v>10.31447648</v>
      </c>
      <c r="AB69" s="10">
        <v>97.814999999999998</v>
      </c>
      <c r="AC69" s="10">
        <v>3.7</v>
      </c>
      <c r="AD69" s="10">
        <v>50</v>
      </c>
      <c r="AE69" s="10">
        <v>7.4</v>
      </c>
      <c r="AF69" s="10">
        <v>31.8</v>
      </c>
      <c r="AG69" s="10">
        <v>2.6</v>
      </c>
      <c r="AH69" s="10">
        <v>20</v>
      </c>
      <c r="AI69" s="10">
        <v>23</v>
      </c>
      <c r="AJ69" s="10">
        <v>79</v>
      </c>
      <c r="AK69" s="12">
        <v>1760</v>
      </c>
      <c r="AL69" s="12">
        <v>1424</v>
      </c>
      <c r="AM69" s="11" t="s">
        <v>306</v>
      </c>
      <c r="AN69" s="21">
        <f t="shared" ref="AN69:AN103" si="30">(F69/O69)*AK69</f>
        <v>1760</v>
      </c>
      <c r="AO69" s="21">
        <f t="shared" si="10"/>
        <v>1424</v>
      </c>
      <c r="AP69" s="14">
        <v>88</v>
      </c>
    </row>
    <row r="70" spans="1:42" ht="12" customHeight="1" x14ac:dyDescent="0.25">
      <c r="A70" s="14" t="s">
        <v>119</v>
      </c>
      <c r="B70" s="14">
        <v>562</v>
      </c>
      <c r="C70" s="14" t="s">
        <v>199</v>
      </c>
      <c r="D70" s="14" t="s">
        <v>53</v>
      </c>
      <c r="E70" s="14" t="s">
        <v>52</v>
      </c>
      <c r="F70" s="58">
        <v>22.049846283499999</v>
      </c>
      <c r="G70" s="13">
        <v>15.7208864032</v>
      </c>
      <c r="H70" s="13">
        <v>39.0178337097</v>
      </c>
      <c r="I70" s="58">
        <v>90</v>
      </c>
      <c r="J70" s="2"/>
      <c r="K70" s="7" t="s">
        <v>199</v>
      </c>
      <c r="L70" s="7" t="str">
        <f t="shared" si="21"/>
        <v>N</v>
      </c>
      <c r="M70" s="7" t="s">
        <v>216</v>
      </c>
      <c r="N70" s="7">
        <f t="shared" si="22"/>
        <v>15.7208864032</v>
      </c>
      <c r="O70" s="15">
        <f t="shared" si="23"/>
        <v>22.049846283499999</v>
      </c>
      <c r="P70" s="7">
        <f t="shared" si="24"/>
        <v>3.7</v>
      </c>
      <c r="Q70" s="7">
        <v>50</v>
      </c>
      <c r="R70" s="7">
        <f t="shared" si="25"/>
        <v>7.4</v>
      </c>
      <c r="S70" s="63">
        <f t="shared" si="26"/>
        <v>39.0178337097</v>
      </c>
      <c r="T70" s="7">
        <f t="shared" si="27"/>
        <v>82.6</v>
      </c>
      <c r="U70" s="7">
        <f t="shared" si="28"/>
        <v>20</v>
      </c>
      <c r="V70" s="18" t="str">
        <f t="shared" si="29"/>
        <v>14N34A.4A-562</v>
      </c>
      <c r="W70" s="4"/>
      <c r="X70" s="8">
        <v>66</v>
      </c>
      <c r="Y70" s="9" t="s">
        <v>271</v>
      </c>
      <c r="Z70" s="9" t="s">
        <v>272</v>
      </c>
      <c r="AA70" s="10">
        <v>15.720886399999999</v>
      </c>
      <c r="AB70" s="10">
        <v>22.05</v>
      </c>
      <c r="AC70" s="10">
        <v>3.7</v>
      </c>
      <c r="AD70" s="10">
        <v>50</v>
      </c>
      <c r="AE70" s="10">
        <v>7.4</v>
      </c>
      <c r="AF70" s="10">
        <v>39</v>
      </c>
      <c r="AG70" s="10">
        <v>82.6</v>
      </c>
      <c r="AH70" s="10">
        <v>20</v>
      </c>
      <c r="AI70" s="10">
        <v>2</v>
      </c>
      <c r="AJ70" s="10">
        <v>4</v>
      </c>
      <c r="AK70" s="10">
        <v>136</v>
      </c>
      <c r="AL70" s="10">
        <v>15</v>
      </c>
      <c r="AM70" s="11" t="s">
        <v>307</v>
      </c>
      <c r="AN70" s="21">
        <f t="shared" si="30"/>
        <v>136</v>
      </c>
      <c r="AO70" s="21">
        <f t="shared" ref="AO70:AO133" si="31">F70/O70*AL70</f>
        <v>15</v>
      </c>
      <c r="AP70" s="14">
        <v>808</v>
      </c>
    </row>
    <row r="71" spans="1:42" ht="12" customHeight="1" x14ac:dyDescent="0.25">
      <c r="A71" s="14" t="s">
        <v>120</v>
      </c>
      <c r="B71" s="14">
        <v>563</v>
      </c>
      <c r="C71" s="14" t="s">
        <v>199</v>
      </c>
      <c r="D71" s="14" t="s">
        <v>53</v>
      </c>
      <c r="E71" s="14" t="s">
        <v>52</v>
      </c>
      <c r="F71" s="58">
        <v>98.041686740100005</v>
      </c>
      <c r="G71" s="13">
        <v>0.33716923993100001</v>
      </c>
      <c r="H71" s="13">
        <v>30.220249175999999</v>
      </c>
      <c r="I71" s="58">
        <v>196.56854247999999</v>
      </c>
      <c r="J71" s="2"/>
      <c r="K71" s="7" t="s">
        <v>199</v>
      </c>
      <c r="L71" s="7" t="str">
        <f t="shared" si="21"/>
        <v>N</v>
      </c>
      <c r="M71" s="7" t="s">
        <v>216</v>
      </c>
      <c r="N71" s="7">
        <f t="shared" si="22"/>
        <v>0.33716923993100001</v>
      </c>
      <c r="O71" s="15">
        <f t="shared" si="23"/>
        <v>98.041686740100005</v>
      </c>
      <c r="P71" s="7">
        <f t="shared" si="24"/>
        <v>3.7</v>
      </c>
      <c r="Q71" s="7">
        <v>50</v>
      </c>
      <c r="R71" s="7">
        <f t="shared" si="25"/>
        <v>7.4</v>
      </c>
      <c r="S71" s="63">
        <f t="shared" si="26"/>
        <v>30.220249175999999</v>
      </c>
      <c r="T71" s="7">
        <f t="shared" si="27"/>
        <v>189.16854247999999</v>
      </c>
      <c r="U71" s="7">
        <f t="shared" si="28"/>
        <v>20</v>
      </c>
      <c r="V71" s="18" t="str">
        <f t="shared" si="29"/>
        <v>14N34A.4B-563</v>
      </c>
      <c r="W71" s="4"/>
      <c r="X71" s="8">
        <v>67</v>
      </c>
      <c r="Y71" s="9" t="s">
        <v>271</v>
      </c>
      <c r="Z71" s="9" t="s">
        <v>272</v>
      </c>
      <c r="AA71" s="10">
        <v>0.33716923999999998</v>
      </c>
      <c r="AB71" s="10">
        <v>98.042000000000002</v>
      </c>
      <c r="AC71" s="10">
        <v>3.7</v>
      </c>
      <c r="AD71" s="10">
        <v>50</v>
      </c>
      <c r="AE71" s="10">
        <v>7.4</v>
      </c>
      <c r="AF71" s="10">
        <v>30.2</v>
      </c>
      <c r="AG71" s="10">
        <v>189.1685425</v>
      </c>
      <c r="AH71" s="10">
        <v>20</v>
      </c>
      <c r="AI71" s="10">
        <v>1</v>
      </c>
      <c r="AJ71" s="10">
        <v>4</v>
      </c>
      <c r="AK71" s="10">
        <v>49</v>
      </c>
      <c r="AL71" s="10">
        <v>14</v>
      </c>
      <c r="AM71" s="11" t="s">
        <v>308</v>
      </c>
      <c r="AN71" s="21">
        <f t="shared" si="30"/>
        <v>49</v>
      </c>
      <c r="AO71" s="21">
        <f t="shared" si="31"/>
        <v>14</v>
      </c>
      <c r="AP71" s="14">
        <v>242</v>
      </c>
    </row>
    <row r="72" spans="1:42" ht="12" customHeight="1" x14ac:dyDescent="0.25">
      <c r="A72" s="14" t="s">
        <v>120</v>
      </c>
      <c r="B72" s="14">
        <v>563</v>
      </c>
      <c r="C72" s="14" t="s">
        <v>199</v>
      </c>
      <c r="D72" s="14" t="s">
        <v>53</v>
      </c>
      <c r="E72" s="14" t="s">
        <v>52</v>
      </c>
      <c r="F72" s="58">
        <v>86.279137317899995</v>
      </c>
      <c r="G72" s="13">
        <v>3.1477137978099998</v>
      </c>
      <c r="H72" s="13">
        <v>65.575164794900004</v>
      </c>
      <c r="I72" s="58">
        <v>0</v>
      </c>
      <c r="J72" s="2"/>
      <c r="K72" s="7" t="s">
        <v>199</v>
      </c>
      <c r="L72" s="7" t="str">
        <f t="shared" si="21"/>
        <v>N</v>
      </c>
      <c r="M72" s="7" t="s">
        <v>216</v>
      </c>
      <c r="N72" s="7">
        <f t="shared" si="22"/>
        <v>3.1477137978099998</v>
      </c>
      <c r="O72" s="15">
        <f t="shared" si="23"/>
        <v>86.279137317899995</v>
      </c>
      <c r="P72" s="7">
        <f t="shared" si="24"/>
        <v>3.7</v>
      </c>
      <c r="Q72" s="7">
        <v>50</v>
      </c>
      <c r="R72" s="7">
        <f t="shared" si="25"/>
        <v>0.3</v>
      </c>
      <c r="S72" s="63">
        <f t="shared" si="26"/>
        <v>65.575164794900004</v>
      </c>
      <c r="T72" s="7">
        <f t="shared" si="27"/>
        <v>0.3</v>
      </c>
      <c r="U72" s="7">
        <f t="shared" si="28"/>
        <v>20</v>
      </c>
      <c r="V72" s="18" t="str">
        <f t="shared" si="29"/>
        <v>14N34A.4B-563</v>
      </c>
      <c r="W72" s="4"/>
      <c r="X72" s="8">
        <v>68</v>
      </c>
      <c r="Y72" s="9" t="s">
        <v>271</v>
      </c>
      <c r="Z72" s="9" t="s">
        <v>272</v>
      </c>
      <c r="AA72" s="10">
        <v>3.1477137979999998</v>
      </c>
      <c r="AB72" s="10">
        <v>86.278999999999996</v>
      </c>
      <c r="AC72" s="10">
        <v>3.7</v>
      </c>
      <c r="AD72" s="10">
        <v>50</v>
      </c>
      <c r="AE72" s="10">
        <v>0.3</v>
      </c>
      <c r="AF72" s="10">
        <v>65.599999999999994</v>
      </c>
      <c r="AG72" s="10">
        <v>0.3</v>
      </c>
      <c r="AH72" s="10">
        <v>20</v>
      </c>
      <c r="AI72" s="10">
        <v>27</v>
      </c>
      <c r="AJ72" s="10">
        <v>158</v>
      </c>
      <c r="AK72" s="10">
        <v>131</v>
      </c>
      <c r="AL72" s="10">
        <v>134</v>
      </c>
      <c r="AM72" s="11" t="s">
        <v>308</v>
      </c>
      <c r="AN72" s="21">
        <f t="shared" si="30"/>
        <v>131</v>
      </c>
      <c r="AO72" s="21">
        <f t="shared" si="31"/>
        <v>134</v>
      </c>
      <c r="AP72" s="14">
        <v>241</v>
      </c>
    </row>
    <row r="73" spans="1:42" ht="12" customHeight="1" x14ac:dyDescent="0.25">
      <c r="A73" s="14" t="s">
        <v>120</v>
      </c>
      <c r="B73" s="14">
        <v>563</v>
      </c>
      <c r="C73" s="14" t="s">
        <v>199</v>
      </c>
      <c r="D73" s="14" t="s">
        <v>53</v>
      </c>
      <c r="E73" s="14" t="s">
        <v>52</v>
      </c>
      <c r="F73" s="58">
        <v>90.123591377899999</v>
      </c>
      <c r="G73" s="13">
        <v>16.402780329900001</v>
      </c>
      <c r="H73" s="13">
        <v>42.292003631599997</v>
      </c>
      <c r="I73" s="58">
        <v>0</v>
      </c>
      <c r="J73" s="2"/>
      <c r="K73" s="7" t="s">
        <v>199</v>
      </c>
      <c r="L73" s="7" t="str">
        <f t="shared" si="21"/>
        <v>N</v>
      </c>
      <c r="M73" s="7" t="s">
        <v>216</v>
      </c>
      <c r="N73" s="7">
        <f t="shared" si="22"/>
        <v>16.402780329900001</v>
      </c>
      <c r="O73" s="15">
        <f t="shared" si="23"/>
        <v>90.123591377899999</v>
      </c>
      <c r="P73" s="7">
        <f t="shared" si="24"/>
        <v>3.7</v>
      </c>
      <c r="Q73" s="7">
        <v>50</v>
      </c>
      <c r="R73" s="7">
        <f t="shared" si="25"/>
        <v>0.3</v>
      </c>
      <c r="S73" s="63">
        <f t="shared" si="26"/>
        <v>42.292003631599997</v>
      </c>
      <c r="T73" s="7">
        <f t="shared" si="27"/>
        <v>0.3</v>
      </c>
      <c r="U73" s="7">
        <f t="shared" si="28"/>
        <v>20</v>
      </c>
      <c r="V73" s="18" t="str">
        <f t="shared" si="29"/>
        <v>14N34A.4B-563</v>
      </c>
      <c r="W73" s="4"/>
      <c r="X73" s="8">
        <v>69</v>
      </c>
      <c r="Y73" s="9" t="s">
        <v>271</v>
      </c>
      <c r="Z73" s="9" t="s">
        <v>272</v>
      </c>
      <c r="AA73" s="10">
        <v>16.402780329999999</v>
      </c>
      <c r="AB73" s="10">
        <v>90.123999999999995</v>
      </c>
      <c r="AC73" s="10">
        <v>3.7</v>
      </c>
      <c r="AD73" s="10">
        <v>50</v>
      </c>
      <c r="AE73" s="10">
        <v>0.3</v>
      </c>
      <c r="AF73" s="10">
        <v>42.3</v>
      </c>
      <c r="AG73" s="10">
        <v>0.3</v>
      </c>
      <c r="AH73" s="10">
        <v>20</v>
      </c>
      <c r="AI73" s="10">
        <v>33</v>
      </c>
      <c r="AJ73" s="10">
        <v>163</v>
      </c>
      <c r="AK73" s="12">
        <v>3181</v>
      </c>
      <c r="AL73" s="12">
        <v>3101</v>
      </c>
      <c r="AM73" s="11" t="s">
        <v>308</v>
      </c>
      <c r="AN73" s="21">
        <f t="shared" si="30"/>
        <v>3181</v>
      </c>
      <c r="AO73" s="21">
        <f t="shared" si="31"/>
        <v>3101</v>
      </c>
      <c r="AP73" s="14">
        <v>240</v>
      </c>
    </row>
    <row r="74" spans="1:42" ht="12" customHeight="1" x14ac:dyDescent="0.25">
      <c r="A74" s="14" t="s">
        <v>121</v>
      </c>
      <c r="B74" s="14">
        <v>564</v>
      </c>
      <c r="C74" s="14" t="s">
        <v>199</v>
      </c>
      <c r="D74" s="14" t="s">
        <v>53</v>
      </c>
      <c r="E74" s="14" t="s">
        <v>52</v>
      </c>
      <c r="F74" s="58">
        <v>83.633634154999996</v>
      </c>
      <c r="G74" s="13">
        <v>13.228207536499999</v>
      </c>
      <c r="H74" s="13">
        <v>51.725711822500003</v>
      </c>
      <c r="I74" s="58">
        <v>40</v>
      </c>
      <c r="J74" s="2"/>
      <c r="K74" s="7" t="s">
        <v>199</v>
      </c>
      <c r="L74" s="7" t="str">
        <f t="shared" si="21"/>
        <v>N</v>
      </c>
      <c r="M74" s="7" t="s">
        <v>216</v>
      </c>
      <c r="N74" s="7">
        <f t="shared" si="22"/>
        <v>13.228207536499999</v>
      </c>
      <c r="O74" s="15">
        <f t="shared" si="23"/>
        <v>83.633634154999996</v>
      </c>
      <c r="P74" s="7">
        <f t="shared" si="24"/>
        <v>3.7</v>
      </c>
      <c r="Q74" s="7">
        <v>50</v>
      </c>
      <c r="R74" s="7">
        <f t="shared" si="25"/>
        <v>7.4</v>
      </c>
      <c r="S74" s="63">
        <f t="shared" si="26"/>
        <v>51.725711822500003</v>
      </c>
      <c r="T74" s="7">
        <f t="shared" si="27"/>
        <v>32.6</v>
      </c>
      <c r="U74" s="7">
        <f t="shared" si="28"/>
        <v>20</v>
      </c>
      <c r="V74" s="18" t="str">
        <f t="shared" si="29"/>
        <v>14N34A.4D-564</v>
      </c>
      <c r="W74" s="4"/>
      <c r="X74" s="8">
        <v>70</v>
      </c>
      <c r="Y74" s="9" t="s">
        <v>271</v>
      </c>
      <c r="Z74" s="9" t="s">
        <v>272</v>
      </c>
      <c r="AA74" s="10">
        <v>13.22820754</v>
      </c>
      <c r="AB74" s="10">
        <v>83.634</v>
      </c>
      <c r="AC74" s="10">
        <v>3.7</v>
      </c>
      <c r="AD74" s="10">
        <v>50</v>
      </c>
      <c r="AE74" s="10">
        <v>7.4</v>
      </c>
      <c r="AF74" s="10">
        <v>51.7</v>
      </c>
      <c r="AG74" s="10">
        <v>32.6</v>
      </c>
      <c r="AH74" s="10">
        <v>20</v>
      </c>
      <c r="AI74" s="10">
        <v>9</v>
      </c>
      <c r="AJ74" s="10">
        <v>13</v>
      </c>
      <c r="AK74" s="12">
        <v>1739</v>
      </c>
      <c r="AL74" s="10">
        <v>442</v>
      </c>
      <c r="AM74" s="11" t="s">
        <v>309</v>
      </c>
      <c r="AN74" s="21">
        <f t="shared" si="30"/>
        <v>1739</v>
      </c>
      <c r="AO74" s="21">
        <f t="shared" si="31"/>
        <v>442</v>
      </c>
      <c r="AP74" s="14">
        <v>308</v>
      </c>
    </row>
    <row r="75" spans="1:42" ht="12" customHeight="1" x14ac:dyDescent="0.25">
      <c r="A75" s="14" t="s">
        <v>85</v>
      </c>
      <c r="B75" s="14">
        <v>162</v>
      </c>
      <c r="C75" s="14" t="s">
        <v>199</v>
      </c>
      <c r="D75" s="14" t="s">
        <v>51</v>
      </c>
      <c r="E75" s="14" t="s">
        <v>52</v>
      </c>
      <c r="F75" s="58">
        <v>149.38890056</v>
      </c>
      <c r="G75" s="13">
        <v>8.9555931263600002</v>
      </c>
      <c r="H75" s="13">
        <v>4.9267010688799999</v>
      </c>
      <c r="I75" s="58">
        <v>0</v>
      </c>
      <c r="J75" s="2"/>
      <c r="K75" s="7" t="s">
        <v>199</v>
      </c>
      <c r="L75" s="7" t="str">
        <f t="shared" si="21"/>
        <v>N</v>
      </c>
      <c r="M75" s="7" t="s">
        <v>216</v>
      </c>
      <c r="N75" s="7">
        <f t="shared" si="22"/>
        <v>8.9555931263600002</v>
      </c>
      <c r="O75" s="15">
        <f t="shared" si="23"/>
        <v>140</v>
      </c>
      <c r="P75" s="7">
        <f t="shared" si="24"/>
        <v>3.7</v>
      </c>
      <c r="Q75" s="7">
        <v>50</v>
      </c>
      <c r="R75" s="7">
        <f t="shared" si="25"/>
        <v>0.3</v>
      </c>
      <c r="S75" s="63">
        <f t="shared" si="26"/>
        <v>4.9267010688799999</v>
      </c>
      <c r="T75" s="7">
        <f t="shared" si="27"/>
        <v>0.3</v>
      </c>
      <c r="U75" s="7">
        <f t="shared" si="28"/>
        <v>20</v>
      </c>
      <c r="V75" s="18" t="str">
        <f t="shared" si="29"/>
        <v>14N40-162</v>
      </c>
      <c r="W75" s="4"/>
      <c r="X75" s="8">
        <v>71</v>
      </c>
      <c r="Y75" s="9" t="s">
        <v>271</v>
      </c>
      <c r="Z75" s="9" t="s">
        <v>272</v>
      </c>
      <c r="AA75" s="10">
        <v>8.9555931260000001</v>
      </c>
      <c r="AB75" s="10">
        <v>140</v>
      </c>
      <c r="AC75" s="10">
        <v>3.7</v>
      </c>
      <c r="AD75" s="10">
        <v>50</v>
      </c>
      <c r="AE75" s="10">
        <v>0.3</v>
      </c>
      <c r="AF75" s="10">
        <v>4.9000000000000004</v>
      </c>
      <c r="AG75" s="10">
        <v>0.3</v>
      </c>
      <c r="AH75" s="10">
        <v>20</v>
      </c>
      <c r="AI75" s="10">
        <v>34</v>
      </c>
      <c r="AJ75" s="10">
        <v>172</v>
      </c>
      <c r="AK75" s="12">
        <v>3293</v>
      </c>
      <c r="AL75" s="12">
        <v>2907</v>
      </c>
      <c r="AM75" s="11" t="s">
        <v>273</v>
      </c>
      <c r="AN75" s="21">
        <f t="shared" si="30"/>
        <v>3513.8403538862854</v>
      </c>
      <c r="AO75" s="21">
        <f t="shared" si="31"/>
        <v>3101.9538137708569</v>
      </c>
      <c r="AP75" s="14">
        <v>99</v>
      </c>
    </row>
    <row r="76" spans="1:42" ht="12" customHeight="1" x14ac:dyDescent="0.25">
      <c r="A76" s="14" t="s">
        <v>85</v>
      </c>
      <c r="B76" s="14">
        <v>162</v>
      </c>
      <c r="C76" s="14" t="s">
        <v>199</v>
      </c>
      <c r="D76" s="14" t="s">
        <v>51</v>
      </c>
      <c r="E76" s="14" t="s">
        <v>52</v>
      </c>
      <c r="F76" s="58">
        <v>215.652668984</v>
      </c>
      <c r="G76" s="13">
        <v>12.759345511199999</v>
      </c>
      <c r="H76" s="13">
        <v>26.097127914400001</v>
      </c>
      <c r="I76" s="58">
        <v>66.5685424805</v>
      </c>
      <c r="J76" s="2"/>
      <c r="K76" s="7" t="s">
        <v>199</v>
      </c>
      <c r="L76" s="7" t="str">
        <f t="shared" si="21"/>
        <v>N</v>
      </c>
      <c r="M76" s="7" t="s">
        <v>216</v>
      </c>
      <c r="N76" s="7">
        <f t="shared" si="22"/>
        <v>12.759345511199999</v>
      </c>
      <c r="O76" s="15">
        <f t="shared" si="23"/>
        <v>140</v>
      </c>
      <c r="P76" s="7">
        <f t="shared" si="24"/>
        <v>3.7</v>
      </c>
      <c r="Q76" s="7">
        <v>50</v>
      </c>
      <c r="R76" s="7">
        <f t="shared" si="25"/>
        <v>7.4</v>
      </c>
      <c r="S76" s="63">
        <f t="shared" si="26"/>
        <v>26.097127914400001</v>
      </c>
      <c r="T76" s="7">
        <f t="shared" si="27"/>
        <v>59.168542480500001</v>
      </c>
      <c r="U76" s="7">
        <f t="shared" si="28"/>
        <v>20</v>
      </c>
      <c r="V76" s="18" t="str">
        <f t="shared" si="29"/>
        <v>14N40-162</v>
      </c>
      <c r="W76" s="4"/>
      <c r="X76" s="8">
        <v>72</v>
      </c>
      <c r="Y76" s="9" t="s">
        <v>271</v>
      </c>
      <c r="Z76" s="9" t="s">
        <v>272</v>
      </c>
      <c r="AA76" s="10">
        <v>12.759345509999999</v>
      </c>
      <c r="AB76" s="10">
        <v>140</v>
      </c>
      <c r="AC76" s="10">
        <v>3.7</v>
      </c>
      <c r="AD76" s="10">
        <v>50</v>
      </c>
      <c r="AE76" s="10">
        <v>7.4</v>
      </c>
      <c r="AF76" s="10">
        <v>26.1</v>
      </c>
      <c r="AG76" s="10">
        <v>59.168542479999999</v>
      </c>
      <c r="AH76" s="10">
        <v>20</v>
      </c>
      <c r="AI76" s="10">
        <v>6</v>
      </c>
      <c r="AJ76" s="10">
        <v>11</v>
      </c>
      <c r="AK76" s="12">
        <v>5135</v>
      </c>
      <c r="AL76" s="10">
        <v>356</v>
      </c>
      <c r="AM76" s="11" t="s">
        <v>273</v>
      </c>
      <c r="AN76" s="21">
        <f t="shared" si="30"/>
        <v>7909.8318230917139</v>
      </c>
      <c r="AO76" s="21">
        <f t="shared" si="31"/>
        <v>548.37392970217138</v>
      </c>
      <c r="AP76" s="14">
        <v>100</v>
      </c>
    </row>
    <row r="77" spans="1:42" ht="12" customHeight="1" x14ac:dyDescent="0.25">
      <c r="A77" s="14" t="s">
        <v>85</v>
      </c>
      <c r="B77" s="14">
        <v>162</v>
      </c>
      <c r="C77" s="14" t="s">
        <v>199</v>
      </c>
      <c r="D77" s="14" t="s">
        <v>51</v>
      </c>
      <c r="E77" s="14" t="s">
        <v>52</v>
      </c>
      <c r="F77" s="58">
        <v>174.76520918599999</v>
      </c>
      <c r="G77" s="13">
        <v>7.4541974404399998</v>
      </c>
      <c r="H77" s="13">
        <v>21.114105224599999</v>
      </c>
      <c r="I77" s="58">
        <v>0</v>
      </c>
      <c r="J77" s="2"/>
      <c r="K77" s="7" t="s">
        <v>199</v>
      </c>
      <c r="L77" s="7" t="str">
        <f t="shared" si="21"/>
        <v>N</v>
      </c>
      <c r="M77" s="7" t="s">
        <v>216</v>
      </c>
      <c r="N77" s="7">
        <f t="shared" si="22"/>
        <v>7.4541974404399998</v>
      </c>
      <c r="O77" s="15">
        <f t="shared" si="23"/>
        <v>140</v>
      </c>
      <c r="P77" s="7">
        <f t="shared" si="24"/>
        <v>3.7</v>
      </c>
      <c r="Q77" s="7">
        <v>50</v>
      </c>
      <c r="R77" s="7">
        <f t="shared" si="25"/>
        <v>0.3</v>
      </c>
      <c r="S77" s="63">
        <f t="shared" si="26"/>
        <v>21.114105224599999</v>
      </c>
      <c r="T77" s="7">
        <f t="shared" si="27"/>
        <v>0.3</v>
      </c>
      <c r="U77" s="7">
        <f t="shared" si="28"/>
        <v>20</v>
      </c>
      <c r="V77" s="18" t="str">
        <f t="shared" si="29"/>
        <v>14N40-162</v>
      </c>
      <c r="W77" s="4"/>
      <c r="X77" s="8">
        <v>73</v>
      </c>
      <c r="Y77" s="9" t="s">
        <v>271</v>
      </c>
      <c r="Z77" s="9" t="s">
        <v>272</v>
      </c>
      <c r="AA77" s="10">
        <v>7.4541974399999997</v>
      </c>
      <c r="AB77" s="10">
        <v>140</v>
      </c>
      <c r="AC77" s="10">
        <v>3.7</v>
      </c>
      <c r="AD77" s="10">
        <v>50</v>
      </c>
      <c r="AE77" s="10">
        <v>0.3</v>
      </c>
      <c r="AF77" s="10">
        <v>21.1</v>
      </c>
      <c r="AG77" s="10">
        <v>0.3</v>
      </c>
      <c r="AH77" s="10">
        <v>20</v>
      </c>
      <c r="AI77" s="10">
        <v>32</v>
      </c>
      <c r="AJ77" s="10">
        <v>170</v>
      </c>
      <c r="AK77" s="12">
        <v>2290</v>
      </c>
      <c r="AL77" s="12">
        <v>2270</v>
      </c>
      <c r="AM77" s="11" t="s">
        <v>273</v>
      </c>
      <c r="AN77" s="21">
        <f t="shared" si="30"/>
        <v>2858.659493113857</v>
      </c>
      <c r="AO77" s="21">
        <f t="shared" si="31"/>
        <v>2833.6930346587142</v>
      </c>
      <c r="AP77" s="14">
        <v>98</v>
      </c>
    </row>
    <row r="78" spans="1:42" ht="12" customHeight="1" x14ac:dyDescent="0.25">
      <c r="A78" s="14" t="s">
        <v>85</v>
      </c>
      <c r="B78" s="14">
        <v>162</v>
      </c>
      <c r="C78" s="14" t="s">
        <v>199</v>
      </c>
      <c r="D78" s="14" t="s">
        <v>51</v>
      </c>
      <c r="E78" s="14" t="s">
        <v>52</v>
      </c>
      <c r="F78" s="58">
        <v>124.75212224000001</v>
      </c>
      <c r="G78" s="13">
        <v>10.7578565071</v>
      </c>
      <c r="H78" s="13">
        <v>25.9553909302</v>
      </c>
      <c r="I78" s="58">
        <v>14.142135620099999</v>
      </c>
      <c r="J78" s="2"/>
      <c r="K78" s="7" t="s">
        <v>199</v>
      </c>
      <c r="L78" s="7" t="str">
        <f t="shared" si="21"/>
        <v>N</v>
      </c>
      <c r="M78" s="7" t="s">
        <v>216</v>
      </c>
      <c r="N78" s="7">
        <f t="shared" si="22"/>
        <v>10.7578565071</v>
      </c>
      <c r="O78" s="15">
        <f t="shared" si="23"/>
        <v>124.75212224000001</v>
      </c>
      <c r="P78" s="7">
        <f t="shared" si="24"/>
        <v>3.7</v>
      </c>
      <c r="Q78" s="7">
        <v>50</v>
      </c>
      <c r="R78" s="7">
        <f t="shared" si="25"/>
        <v>7.4</v>
      </c>
      <c r="S78" s="63">
        <f t="shared" si="26"/>
        <v>25.9553909302</v>
      </c>
      <c r="T78" s="7">
        <f t="shared" si="27"/>
        <v>6.7421356200999991</v>
      </c>
      <c r="U78" s="7">
        <f t="shared" si="28"/>
        <v>20</v>
      </c>
      <c r="V78" s="18" t="str">
        <f t="shared" si="29"/>
        <v>14N40-162</v>
      </c>
      <c r="W78" s="4"/>
      <c r="X78" s="8">
        <v>74</v>
      </c>
      <c r="Y78" s="9" t="s">
        <v>271</v>
      </c>
      <c r="Z78" s="9" t="s">
        <v>272</v>
      </c>
      <c r="AA78" s="10">
        <v>10.75785651</v>
      </c>
      <c r="AB78" s="10">
        <v>124.752</v>
      </c>
      <c r="AC78" s="10">
        <v>3.7</v>
      </c>
      <c r="AD78" s="10">
        <v>50</v>
      </c>
      <c r="AE78" s="10">
        <v>7.4</v>
      </c>
      <c r="AF78" s="10">
        <v>26</v>
      </c>
      <c r="AG78" s="10">
        <v>6.74213562</v>
      </c>
      <c r="AH78" s="10">
        <v>20</v>
      </c>
      <c r="AI78" s="10">
        <v>18</v>
      </c>
      <c r="AJ78" s="10">
        <v>66</v>
      </c>
      <c r="AK78" s="12">
        <v>3158</v>
      </c>
      <c r="AL78" s="12">
        <v>1410</v>
      </c>
      <c r="AM78" s="11" t="s">
        <v>273</v>
      </c>
      <c r="AN78" s="21">
        <f t="shared" si="30"/>
        <v>3158</v>
      </c>
      <c r="AO78" s="21">
        <f t="shared" si="31"/>
        <v>1410</v>
      </c>
      <c r="AP78" s="14">
        <v>97</v>
      </c>
    </row>
    <row r="79" spans="1:42" ht="12" customHeight="1" x14ac:dyDescent="0.25">
      <c r="A79" s="14" t="s">
        <v>85</v>
      </c>
      <c r="B79" s="14">
        <v>162</v>
      </c>
      <c r="C79" s="14" t="s">
        <v>199</v>
      </c>
      <c r="D79" s="14" t="s">
        <v>51</v>
      </c>
      <c r="E79" s="14" t="s">
        <v>52</v>
      </c>
      <c r="F79" s="58">
        <v>134.76842610099999</v>
      </c>
      <c r="G79" s="13">
        <v>0.68965957894100005</v>
      </c>
      <c r="H79" s="13">
        <v>8.7546062469500008</v>
      </c>
      <c r="I79" s="58">
        <v>0</v>
      </c>
      <c r="J79" s="2"/>
      <c r="K79" s="7" t="s">
        <v>199</v>
      </c>
      <c r="L79" s="7" t="str">
        <f t="shared" si="21"/>
        <v>N</v>
      </c>
      <c r="M79" s="7" t="s">
        <v>216</v>
      </c>
      <c r="N79" s="7">
        <f t="shared" si="22"/>
        <v>0.68965957894100005</v>
      </c>
      <c r="O79" s="15">
        <f t="shared" si="23"/>
        <v>134.76842610099999</v>
      </c>
      <c r="P79" s="7">
        <f t="shared" si="24"/>
        <v>3.7</v>
      </c>
      <c r="Q79" s="7">
        <v>50</v>
      </c>
      <c r="R79" s="7">
        <f t="shared" si="25"/>
        <v>0.3</v>
      </c>
      <c r="S79" s="63">
        <f t="shared" si="26"/>
        <v>8.7546062469500008</v>
      </c>
      <c r="T79" s="7">
        <f t="shared" si="27"/>
        <v>0.3</v>
      </c>
      <c r="U79" s="7">
        <f t="shared" si="28"/>
        <v>20</v>
      </c>
      <c r="V79" s="18" t="str">
        <f t="shared" si="29"/>
        <v>14N40-162</v>
      </c>
      <c r="W79" s="4"/>
      <c r="X79" s="8">
        <v>75</v>
      </c>
      <c r="Y79" s="9" t="s">
        <v>271</v>
      </c>
      <c r="Z79" s="9" t="s">
        <v>272</v>
      </c>
      <c r="AA79" s="10">
        <v>0.68965957899999997</v>
      </c>
      <c r="AB79" s="10">
        <v>134.768</v>
      </c>
      <c r="AC79" s="10">
        <v>3.7</v>
      </c>
      <c r="AD79" s="10">
        <v>50</v>
      </c>
      <c r="AE79" s="10">
        <v>0.3</v>
      </c>
      <c r="AF79" s="10">
        <v>8.8000000000000007</v>
      </c>
      <c r="AG79" s="10">
        <v>0.3</v>
      </c>
      <c r="AH79" s="10">
        <v>20</v>
      </c>
      <c r="AI79" s="10">
        <v>26</v>
      </c>
      <c r="AJ79" s="10">
        <v>170</v>
      </c>
      <c r="AK79" s="10">
        <v>42</v>
      </c>
      <c r="AL79" s="10">
        <v>46</v>
      </c>
      <c r="AM79" s="11" t="s">
        <v>273</v>
      </c>
      <c r="AN79" s="21">
        <f t="shared" si="30"/>
        <v>42</v>
      </c>
      <c r="AO79" s="21">
        <f t="shared" si="31"/>
        <v>46</v>
      </c>
      <c r="AP79" s="14">
        <v>104</v>
      </c>
    </row>
    <row r="80" spans="1:42" ht="12" customHeight="1" x14ac:dyDescent="0.25">
      <c r="A80" s="14" t="s">
        <v>85</v>
      </c>
      <c r="B80" s="14">
        <v>162</v>
      </c>
      <c r="C80" s="14" t="s">
        <v>199</v>
      </c>
      <c r="D80" s="14" t="s">
        <v>51</v>
      </c>
      <c r="E80" s="14" t="s">
        <v>52</v>
      </c>
      <c r="F80" s="58">
        <v>262.38711651400001</v>
      </c>
      <c r="G80" s="13">
        <v>8.0939754596199993</v>
      </c>
      <c r="H80" s="13">
        <v>7.0770378112800003</v>
      </c>
      <c r="I80" s="58">
        <v>20</v>
      </c>
      <c r="J80" s="2"/>
      <c r="K80" s="7" t="s">
        <v>199</v>
      </c>
      <c r="L80" s="7" t="str">
        <f t="shared" si="21"/>
        <v>N</v>
      </c>
      <c r="M80" s="7" t="s">
        <v>216</v>
      </c>
      <c r="N80" s="7">
        <f t="shared" si="22"/>
        <v>8.0939754596199993</v>
      </c>
      <c r="O80" s="15">
        <f t="shared" si="23"/>
        <v>140</v>
      </c>
      <c r="P80" s="7">
        <f t="shared" si="24"/>
        <v>3.7</v>
      </c>
      <c r="Q80" s="7">
        <v>50</v>
      </c>
      <c r="R80" s="7">
        <f t="shared" si="25"/>
        <v>7.4</v>
      </c>
      <c r="S80" s="63">
        <f t="shared" si="26"/>
        <v>7.0770378112800003</v>
      </c>
      <c r="T80" s="7">
        <f t="shared" si="27"/>
        <v>12.6</v>
      </c>
      <c r="U80" s="7">
        <f t="shared" si="28"/>
        <v>20</v>
      </c>
      <c r="V80" s="18" t="str">
        <f t="shared" si="29"/>
        <v>14N40-162</v>
      </c>
      <c r="W80" s="4"/>
      <c r="X80" s="8">
        <v>76</v>
      </c>
      <c r="Y80" s="9" t="s">
        <v>271</v>
      </c>
      <c r="Z80" s="9" t="s">
        <v>272</v>
      </c>
      <c r="AA80" s="10">
        <v>8.0939754599999993</v>
      </c>
      <c r="AB80" s="10">
        <v>140</v>
      </c>
      <c r="AC80" s="10">
        <v>3.7</v>
      </c>
      <c r="AD80" s="10">
        <v>50</v>
      </c>
      <c r="AE80" s="10">
        <v>7.4</v>
      </c>
      <c r="AF80" s="10">
        <v>7.1</v>
      </c>
      <c r="AG80" s="10">
        <v>12.6</v>
      </c>
      <c r="AH80" s="10">
        <v>20</v>
      </c>
      <c r="AI80" s="10">
        <v>12</v>
      </c>
      <c r="AJ80" s="10">
        <v>49</v>
      </c>
      <c r="AK80" s="12">
        <v>2217</v>
      </c>
      <c r="AL80" s="10">
        <v>357</v>
      </c>
      <c r="AM80" s="11" t="s">
        <v>273</v>
      </c>
      <c r="AN80" s="21">
        <f t="shared" si="30"/>
        <v>4155.0874093681286</v>
      </c>
      <c r="AO80" s="21">
        <f t="shared" si="31"/>
        <v>669.08714711070002</v>
      </c>
      <c r="AP80" s="14">
        <v>106</v>
      </c>
    </row>
    <row r="81" spans="1:42" ht="12" customHeight="1" x14ac:dyDescent="0.25">
      <c r="A81" s="14" t="s">
        <v>85</v>
      </c>
      <c r="B81" s="14">
        <v>162</v>
      </c>
      <c r="C81" s="14" t="s">
        <v>199</v>
      </c>
      <c r="D81" s="14" t="s">
        <v>51</v>
      </c>
      <c r="E81" s="14" t="s">
        <v>52</v>
      </c>
      <c r="F81" s="58">
        <v>288.29968256699999</v>
      </c>
      <c r="G81" s="13">
        <v>15.5983420792</v>
      </c>
      <c r="H81" s="13">
        <v>59.964435577400003</v>
      </c>
      <c r="I81" s="58">
        <v>34.142135620099999</v>
      </c>
      <c r="J81" s="2"/>
      <c r="K81" s="7" t="s">
        <v>199</v>
      </c>
      <c r="L81" s="7" t="str">
        <f t="shared" si="21"/>
        <v>N</v>
      </c>
      <c r="M81" s="7" t="s">
        <v>216</v>
      </c>
      <c r="N81" s="7">
        <f t="shared" si="22"/>
        <v>15.5983420792</v>
      </c>
      <c r="O81" s="15">
        <f t="shared" si="23"/>
        <v>140</v>
      </c>
      <c r="P81" s="7">
        <f t="shared" si="24"/>
        <v>3.7</v>
      </c>
      <c r="Q81" s="7">
        <v>50</v>
      </c>
      <c r="R81" s="7">
        <f t="shared" si="25"/>
        <v>7.4</v>
      </c>
      <c r="S81" s="63">
        <f t="shared" si="26"/>
        <v>59.964435577400003</v>
      </c>
      <c r="T81" s="7">
        <f t="shared" si="27"/>
        <v>26.742135620100001</v>
      </c>
      <c r="U81" s="7">
        <f t="shared" si="28"/>
        <v>20</v>
      </c>
      <c r="V81" s="18" t="str">
        <f t="shared" si="29"/>
        <v>14N40-162</v>
      </c>
      <c r="W81" s="4"/>
      <c r="X81" s="8">
        <v>77</v>
      </c>
      <c r="Y81" s="9" t="s">
        <v>271</v>
      </c>
      <c r="Z81" s="9" t="s">
        <v>272</v>
      </c>
      <c r="AA81" s="10">
        <v>15.59834208</v>
      </c>
      <c r="AB81" s="10">
        <v>140</v>
      </c>
      <c r="AC81" s="10">
        <v>3.7</v>
      </c>
      <c r="AD81" s="10">
        <v>50</v>
      </c>
      <c r="AE81" s="10">
        <v>7.4</v>
      </c>
      <c r="AF81" s="10">
        <v>60</v>
      </c>
      <c r="AG81" s="10">
        <v>26.742135619999999</v>
      </c>
      <c r="AH81" s="10">
        <v>20</v>
      </c>
      <c r="AI81" s="10">
        <v>13</v>
      </c>
      <c r="AJ81" s="10">
        <v>32</v>
      </c>
      <c r="AK81" s="12">
        <v>6274</v>
      </c>
      <c r="AL81" s="12">
        <v>1775</v>
      </c>
      <c r="AM81" s="11" t="s">
        <v>273</v>
      </c>
      <c r="AN81" s="21">
        <f t="shared" si="30"/>
        <v>12919.944345895412</v>
      </c>
      <c r="AO81" s="21">
        <f t="shared" si="31"/>
        <v>3655.2281182601782</v>
      </c>
      <c r="AP81" s="14">
        <v>101</v>
      </c>
    </row>
    <row r="82" spans="1:42" ht="12" customHeight="1" x14ac:dyDescent="0.25">
      <c r="A82" s="14" t="s">
        <v>85</v>
      </c>
      <c r="B82" s="14">
        <v>162</v>
      </c>
      <c r="C82" s="14" t="s">
        <v>199</v>
      </c>
      <c r="D82" s="14" t="s">
        <v>51</v>
      </c>
      <c r="E82" s="14" t="s">
        <v>52</v>
      </c>
      <c r="F82" s="58">
        <v>309.14352938100001</v>
      </c>
      <c r="G82" s="13">
        <v>13.431924602500001</v>
      </c>
      <c r="H82" s="13">
        <v>16.846002578699999</v>
      </c>
      <c r="I82" s="58">
        <v>314.55847168000003</v>
      </c>
      <c r="J82" s="2"/>
      <c r="K82" s="7" t="s">
        <v>199</v>
      </c>
      <c r="L82" s="7" t="str">
        <f t="shared" si="21"/>
        <v>N</v>
      </c>
      <c r="M82" s="7" t="s">
        <v>216</v>
      </c>
      <c r="N82" s="7">
        <f t="shared" si="22"/>
        <v>13.431924602500001</v>
      </c>
      <c r="O82" s="15">
        <f t="shared" si="23"/>
        <v>140</v>
      </c>
      <c r="P82" s="7">
        <f t="shared" si="24"/>
        <v>3.7</v>
      </c>
      <c r="Q82" s="7">
        <v>50</v>
      </c>
      <c r="R82" s="7">
        <f t="shared" si="25"/>
        <v>7.4</v>
      </c>
      <c r="S82" s="63">
        <f t="shared" si="26"/>
        <v>16.846002578699999</v>
      </c>
      <c r="T82" s="7">
        <f t="shared" si="27"/>
        <v>300</v>
      </c>
      <c r="U82" s="7">
        <f t="shared" si="28"/>
        <v>20</v>
      </c>
      <c r="V82" s="18" t="str">
        <f t="shared" si="29"/>
        <v>14N40-162</v>
      </c>
      <c r="W82" s="4"/>
      <c r="X82" s="8">
        <v>78</v>
      </c>
      <c r="Y82" s="9" t="s">
        <v>271</v>
      </c>
      <c r="Z82" s="9" t="s">
        <v>272</v>
      </c>
      <c r="AA82" s="10">
        <v>13.4319246</v>
      </c>
      <c r="AB82" s="10">
        <v>140</v>
      </c>
      <c r="AC82" s="10">
        <v>3.7</v>
      </c>
      <c r="AD82" s="10">
        <v>50</v>
      </c>
      <c r="AE82" s="10">
        <v>7.4</v>
      </c>
      <c r="AF82" s="10">
        <v>16.8</v>
      </c>
      <c r="AG82" s="10">
        <v>300</v>
      </c>
      <c r="AH82" s="10">
        <v>20</v>
      </c>
      <c r="AI82" s="10">
        <v>1</v>
      </c>
      <c r="AJ82" s="10">
        <v>4</v>
      </c>
      <c r="AK82" s="12">
        <v>5592</v>
      </c>
      <c r="AL82" s="10">
        <v>81</v>
      </c>
      <c r="AM82" s="11" t="s">
        <v>273</v>
      </c>
      <c r="AN82" s="21">
        <f t="shared" si="30"/>
        <v>12348.075830703943</v>
      </c>
      <c r="AO82" s="21">
        <f t="shared" si="31"/>
        <v>178.86161342757859</v>
      </c>
      <c r="AP82" s="14">
        <v>96</v>
      </c>
    </row>
    <row r="83" spans="1:42" ht="12" customHeight="1" x14ac:dyDescent="0.25">
      <c r="A83" s="14" t="s">
        <v>85</v>
      </c>
      <c r="B83" s="14">
        <v>162</v>
      </c>
      <c r="C83" s="14" t="s">
        <v>199</v>
      </c>
      <c r="D83" s="14" t="s">
        <v>51</v>
      </c>
      <c r="E83" s="14" t="s">
        <v>52</v>
      </c>
      <c r="F83" s="58">
        <v>185.236074522</v>
      </c>
      <c r="G83" s="13">
        <v>18.1451308643</v>
      </c>
      <c r="H83" s="13">
        <v>35.513214111300002</v>
      </c>
      <c r="I83" s="58">
        <v>330.41638183600003</v>
      </c>
      <c r="J83" s="2"/>
      <c r="K83" s="7" t="s">
        <v>199</v>
      </c>
      <c r="L83" s="7" t="str">
        <f t="shared" si="21"/>
        <v>N</v>
      </c>
      <c r="M83" s="7" t="s">
        <v>216</v>
      </c>
      <c r="N83" s="7">
        <f t="shared" si="22"/>
        <v>18.1451308643</v>
      </c>
      <c r="O83" s="15">
        <f t="shared" si="23"/>
        <v>140</v>
      </c>
      <c r="P83" s="7">
        <f t="shared" si="24"/>
        <v>3.7</v>
      </c>
      <c r="Q83" s="7">
        <v>50</v>
      </c>
      <c r="R83" s="7">
        <f t="shared" si="25"/>
        <v>7.4</v>
      </c>
      <c r="S83" s="63">
        <f t="shared" si="26"/>
        <v>35.513214111300002</v>
      </c>
      <c r="T83" s="7">
        <f t="shared" si="27"/>
        <v>300</v>
      </c>
      <c r="U83" s="7">
        <f t="shared" si="28"/>
        <v>20</v>
      </c>
      <c r="V83" s="18" t="str">
        <f t="shared" si="29"/>
        <v>14N40-162</v>
      </c>
      <c r="W83" s="4"/>
      <c r="X83" s="8">
        <v>79</v>
      </c>
      <c r="Y83" s="9" t="s">
        <v>271</v>
      </c>
      <c r="Z83" s="9" t="s">
        <v>272</v>
      </c>
      <c r="AA83" s="10">
        <v>18.145130859999998</v>
      </c>
      <c r="AB83" s="10">
        <v>140</v>
      </c>
      <c r="AC83" s="10">
        <v>3.7</v>
      </c>
      <c r="AD83" s="10">
        <v>50</v>
      </c>
      <c r="AE83" s="10">
        <v>7.4</v>
      </c>
      <c r="AF83" s="10">
        <v>35.5</v>
      </c>
      <c r="AG83" s="10">
        <v>300</v>
      </c>
      <c r="AH83" s="10">
        <v>20</v>
      </c>
      <c r="AI83" s="10">
        <v>2</v>
      </c>
      <c r="AJ83" s="10">
        <v>4</v>
      </c>
      <c r="AK83" s="12">
        <v>7993</v>
      </c>
      <c r="AL83" s="10">
        <v>152</v>
      </c>
      <c r="AM83" s="11" t="s">
        <v>273</v>
      </c>
      <c r="AN83" s="21">
        <f t="shared" si="30"/>
        <v>10575.656740388185</v>
      </c>
      <c r="AO83" s="21">
        <f t="shared" si="31"/>
        <v>201.11345233817144</v>
      </c>
      <c r="AP83" s="14">
        <v>102</v>
      </c>
    </row>
    <row r="84" spans="1:42" ht="12" customHeight="1" x14ac:dyDescent="0.25">
      <c r="A84" s="14" t="s">
        <v>85</v>
      </c>
      <c r="B84" s="14">
        <v>162</v>
      </c>
      <c r="C84" s="14" t="s">
        <v>199</v>
      </c>
      <c r="D84" s="14" t="s">
        <v>51</v>
      </c>
      <c r="E84" s="14" t="s">
        <v>52</v>
      </c>
      <c r="F84" s="58">
        <v>56.516155445899997</v>
      </c>
      <c r="G84" s="13">
        <v>12.0861675999</v>
      </c>
      <c r="H84" s="13">
        <v>10.2586078644</v>
      </c>
      <c r="I84" s="58">
        <v>72.426406860399993</v>
      </c>
      <c r="J84" s="2"/>
      <c r="K84" s="7" t="s">
        <v>199</v>
      </c>
      <c r="L84" s="7" t="str">
        <f t="shared" si="21"/>
        <v>N</v>
      </c>
      <c r="M84" s="7" t="s">
        <v>216</v>
      </c>
      <c r="N84" s="7">
        <f t="shared" si="22"/>
        <v>12.0861675999</v>
      </c>
      <c r="O84" s="15">
        <f t="shared" si="23"/>
        <v>56.516155445899997</v>
      </c>
      <c r="P84" s="7">
        <f t="shared" si="24"/>
        <v>3.7</v>
      </c>
      <c r="Q84" s="7">
        <v>50</v>
      </c>
      <c r="R84" s="7">
        <f t="shared" si="25"/>
        <v>7.4</v>
      </c>
      <c r="S84" s="63">
        <f t="shared" si="26"/>
        <v>10.2586078644</v>
      </c>
      <c r="T84" s="7">
        <f t="shared" si="27"/>
        <v>65.026406860399987</v>
      </c>
      <c r="U84" s="7">
        <f t="shared" si="28"/>
        <v>20</v>
      </c>
      <c r="V84" s="18" t="str">
        <f t="shared" si="29"/>
        <v>14N40-162</v>
      </c>
      <c r="W84" s="4"/>
      <c r="X84" s="8">
        <v>80</v>
      </c>
      <c r="Y84" s="9" t="s">
        <v>271</v>
      </c>
      <c r="Z84" s="9" t="s">
        <v>272</v>
      </c>
      <c r="AA84" s="10">
        <v>12.0861676</v>
      </c>
      <c r="AB84" s="10">
        <v>56.515999999999998</v>
      </c>
      <c r="AC84" s="10">
        <v>3.7</v>
      </c>
      <c r="AD84" s="10">
        <v>50</v>
      </c>
      <c r="AE84" s="10">
        <v>7.4</v>
      </c>
      <c r="AF84" s="10">
        <v>10.3</v>
      </c>
      <c r="AG84" s="10">
        <v>65.026406859999994</v>
      </c>
      <c r="AH84" s="10">
        <v>20</v>
      </c>
      <c r="AI84" s="10">
        <v>1</v>
      </c>
      <c r="AJ84" s="10">
        <v>4</v>
      </c>
      <c r="AK84" s="10">
        <v>714</v>
      </c>
      <c r="AL84" s="10">
        <v>5</v>
      </c>
      <c r="AM84" s="11" t="s">
        <v>273</v>
      </c>
      <c r="AN84" s="21">
        <f t="shared" si="30"/>
        <v>714</v>
      </c>
      <c r="AO84" s="21">
        <f t="shared" si="31"/>
        <v>5</v>
      </c>
      <c r="AP84" s="14">
        <v>95</v>
      </c>
    </row>
    <row r="85" spans="1:42" ht="12" customHeight="1" x14ac:dyDescent="0.25">
      <c r="A85" s="14" t="s">
        <v>85</v>
      </c>
      <c r="B85" s="14">
        <v>162</v>
      </c>
      <c r="C85" s="14" t="s">
        <v>199</v>
      </c>
      <c r="D85" s="14" t="s">
        <v>51</v>
      </c>
      <c r="E85" s="14" t="s">
        <v>52</v>
      </c>
      <c r="F85" s="58">
        <v>149.633653202</v>
      </c>
      <c r="G85" s="13">
        <v>8.2111348864899991</v>
      </c>
      <c r="H85" s="13">
        <v>3.6428310871099998</v>
      </c>
      <c r="I85" s="58">
        <v>0</v>
      </c>
      <c r="J85" s="2"/>
      <c r="K85" s="7" t="s">
        <v>199</v>
      </c>
      <c r="L85" s="7" t="str">
        <f t="shared" si="21"/>
        <v>N</v>
      </c>
      <c r="M85" s="7" t="s">
        <v>216</v>
      </c>
      <c r="N85" s="7">
        <f t="shared" si="22"/>
        <v>8.2111348864899991</v>
      </c>
      <c r="O85" s="15">
        <f t="shared" si="23"/>
        <v>140</v>
      </c>
      <c r="P85" s="7">
        <f t="shared" si="24"/>
        <v>3.7</v>
      </c>
      <c r="Q85" s="7">
        <v>50</v>
      </c>
      <c r="R85" s="7">
        <f t="shared" si="25"/>
        <v>0.3</v>
      </c>
      <c r="S85" s="63">
        <f t="shared" si="26"/>
        <v>3.6428310871099998</v>
      </c>
      <c r="T85" s="7">
        <f t="shared" si="27"/>
        <v>0.3</v>
      </c>
      <c r="U85" s="7">
        <f t="shared" si="28"/>
        <v>20</v>
      </c>
      <c r="V85" s="18" t="str">
        <f t="shared" si="29"/>
        <v>14N40-162</v>
      </c>
      <c r="W85" s="4"/>
      <c r="X85" s="8">
        <v>81</v>
      </c>
      <c r="Y85" s="9" t="s">
        <v>271</v>
      </c>
      <c r="Z85" s="9" t="s">
        <v>272</v>
      </c>
      <c r="AA85" s="10">
        <v>8.211134886</v>
      </c>
      <c r="AB85" s="10">
        <v>140</v>
      </c>
      <c r="AC85" s="10">
        <v>3.7</v>
      </c>
      <c r="AD85" s="10">
        <v>50</v>
      </c>
      <c r="AE85" s="10">
        <v>0.3</v>
      </c>
      <c r="AF85" s="10">
        <v>3.6</v>
      </c>
      <c r="AG85" s="10">
        <v>0.3</v>
      </c>
      <c r="AH85" s="10">
        <v>20</v>
      </c>
      <c r="AI85" s="10">
        <v>33</v>
      </c>
      <c r="AJ85" s="10">
        <v>172</v>
      </c>
      <c r="AK85" s="12">
        <v>2724</v>
      </c>
      <c r="AL85" s="12">
        <v>2412</v>
      </c>
      <c r="AM85" s="11" t="s">
        <v>273</v>
      </c>
      <c r="AN85" s="21">
        <f t="shared" si="30"/>
        <v>2911.4433665874858</v>
      </c>
      <c r="AO85" s="21">
        <f t="shared" si="31"/>
        <v>2577.9740823087432</v>
      </c>
      <c r="AP85" s="14">
        <v>105</v>
      </c>
    </row>
    <row r="86" spans="1:42" ht="12" customHeight="1" x14ac:dyDescent="0.25">
      <c r="A86" s="14" t="s">
        <v>85</v>
      </c>
      <c r="B86" s="14">
        <v>162</v>
      </c>
      <c r="C86" s="14" t="s">
        <v>199</v>
      </c>
      <c r="D86" s="14" t="s">
        <v>51</v>
      </c>
      <c r="E86" s="14" t="s">
        <v>52</v>
      </c>
      <c r="F86" s="58">
        <v>215.02465165699999</v>
      </c>
      <c r="G86" s="13">
        <v>17.168049035199999</v>
      </c>
      <c r="H86" s="13">
        <v>75.216545104999994</v>
      </c>
      <c r="I86" s="58">
        <v>234.14213562</v>
      </c>
      <c r="J86" s="2"/>
      <c r="K86" s="7" t="s">
        <v>199</v>
      </c>
      <c r="L86" s="7" t="str">
        <f t="shared" si="21"/>
        <v>N</v>
      </c>
      <c r="M86" s="7" t="s">
        <v>216</v>
      </c>
      <c r="N86" s="7">
        <f t="shared" si="22"/>
        <v>17.168049035199999</v>
      </c>
      <c r="O86" s="15">
        <f t="shared" si="23"/>
        <v>140</v>
      </c>
      <c r="P86" s="7">
        <f t="shared" si="24"/>
        <v>3.7</v>
      </c>
      <c r="Q86" s="7">
        <v>50</v>
      </c>
      <c r="R86" s="7">
        <f t="shared" si="25"/>
        <v>7.4</v>
      </c>
      <c r="S86" s="63">
        <f t="shared" si="26"/>
        <v>75.216545104999994</v>
      </c>
      <c r="T86" s="7">
        <f t="shared" si="27"/>
        <v>226.74213562</v>
      </c>
      <c r="U86" s="7">
        <f t="shared" si="28"/>
        <v>20</v>
      </c>
      <c r="V86" s="18" t="str">
        <f t="shared" si="29"/>
        <v>14N40-162</v>
      </c>
      <c r="W86" s="4"/>
      <c r="X86" s="8">
        <v>82</v>
      </c>
      <c r="Y86" s="9" t="s">
        <v>271</v>
      </c>
      <c r="Z86" s="9" t="s">
        <v>272</v>
      </c>
      <c r="AA86" s="10">
        <v>17.16804904</v>
      </c>
      <c r="AB86" s="10">
        <v>140</v>
      </c>
      <c r="AC86" s="10">
        <v>3.7</v>
      </c>
      <c r="AD86" s="10">
        <v>50</v>
      </c>
      <c r="AE86" s="10">
        <v>7.4</v>
      </c>
      <c r="AF86" s="10">
        <v>75.2</v>
      </c>
      <c r="AG86" s="10">
        <v>226.74213560000001</v>
      </c>
      <c r="AH86" s="10">
        <v>20</v>
      </c>
      <c r="AI86" s="10">
        <v>2</v>
      </c>
      <c r="AJ86" s="10">
        <v>4</v>
      </c>
      <c r="AK86" s="12">
        <v>7508</v>
      </c>
      <c r="AL86" s="10">
        <v>240</v>
      </c>
      <c r="AM86" s="11" t="s">
        <v>273</v>
      </c>
      <c r="AN86" s="21">
        <f t="shared" si="30"/>
        <v>11531.464890291114</v>
      </c>
      <c r="AO86" s="21">
        <f t="shared" si="31"/>
        <v>368.61368855485716</v>
      </c>
      <c r="AP86" s="14">
        <v>108</v>
      </c>
    </row>
    <row r="87" spans="1:42" ht="12" customHeight="1" x14ac:dyDescent="0.25">
      <c r="A87" s="14" t="s">
        <v>85</v>
      </c>
      <c r="B87" s="14">
        <v>162</v>
      </c>
      <c r="C87" s="14" t="s">
        <v>199</v>
      </c>
      <c r="D87" s="14" t="s">
        <v>51</v>
      </c>
      <c r="E87" s="14" t="s">
        <v>52</v>
      </c>
      <c r="F87" s="58">
        <v>405.32890168099999</v>
      </c>
      <c r="G87" s="13">
        <v>7.4967451084699999</v>
      </c>
      <c r="H87" s="13">
        <v>4.7884702682500002</v>
      </c>
      <c r="I87" s="58">
        <v>52.4264068604</v>
      </c>
      <c r="J87" s="2"/>
      <c r="K87" s="7" t="s">
        <v>199</v>
      </c>
      <c r="L87" s="7" t="str">
        <f t="shared" si="21"/>
        <v>N</v>
      </c>
      <c r="M87" s="7" t="s">
        <v>216</v>
      </c>
      <c r="N87" s="7">
        <f t="shared" si="22"/>
        <v>7.4967451084699999</v>
      </c>
      <c r="O87" s="15">
        <f t="shared" si="23"/>
        <v>140</v>
      </c>
      <c r="P87" s="7">
        <f t="shared" si="24"/>
        <v>3.7</v>
      </c>
      <c r="Q87" s="7">
        <v>50</v>
      </c>
      <c r="R87" s="7">
        <f t="shared" si="25"/>
        <v>7.4</v>
      </c>
      <c r="S87" s="63">
        <f t="shared" si="26"/>
        <v>4.7884702682500002</v>
      </c>
      <c r="T87" s="7">
        <f t="shared" si="27"/>
        <v>45.026406860400002</v>
      </c>
      <c r="U87" s="7">
        <f t="shared" si="28"/>
        <v>20</v>
      </c>
      <c r="V87" s="18" t="str">
        <f t="shared" si="29"/>
        <v>14N40-162</v>
      </c>
      <c r="W87" s="4"/>
      <c r="X87" s="8">
        <v>83</v>
      </c>
      <c r="Y87" s="9" t="s">
        <v>271</v>
      </c>
      <c r="Z87" s="9" t="s">
        <v>272</v>
      </c>
      <c r="AA87" s="10">
        <v>7.4967451079999998</v>
      </c>
      <c r="AB87" s="10">
        <v>140</v>
      </c>
      <c r="AC87" s="10">
        <v>3.7</v>
      </c>
      <c r="AD87" s="10">
        <v>50</v>
      </c>
      <c r="AE87" s="10">
        <v>7.4</v>
      </c>
      <c r="AF87" s="10">
        <v>4.8</v>
      </c>
      <c r="AG87" s="10">
        <v>45.026406860000002</v>
      </c>
      <c r="AH87" s="10">
        <v>20</v>
      </c>
      <c r="AI87" s="10">
        <v>4</v>
      </c>
      <c r="AJ87" s="10">
        <v>14</v>
      </c>
      <c r="AK87" s="12">
        <v>1876</v>
      </c>
      <c r="AL87" s="10">
        <v>57</v>
      </c>
      <c r="AM87" s="11" t="s">
        <v>273</v>
      </c>
      <c r="AN87" s="21">
        <f t="shared" si="30"/>
        <v>5431.4072825253998</v>
      </c>
      <c r="AO87" s="21">
        <f t="shared" si="31"/>
        <v>165.02676711297858</v>
      </c>
      <c r="AP87" s="14">
        <v>103</v>
      </c>
    </row>
    <row r="88" spans="1:42" ht="12" customHeight="1" x14ac:dyDescent="0.25">
      <c r="A88" s="14" t="s">
        <v>124</v>
      </c>
      <c r="B88" s="14">
        <v>567</v>
      </c>
      <c r="C88" s="14" t="s">
        <v>199</v>
      </c>
      <c r="D88" s="14" t="s">
        <v>53</v>
      </c>
      <c r="E88" s="14" t="s">
        <v>52</v>
      </c>
      <c r="F88" s="58">
        <v>91.004807260899995</v>
      </c>
      <c r="G88" s="13">
        <v>1.16617937221</v>
      </c>
      <c r="H88" s="13">
        <v>13.339426040599999</v>
      </c>
      <c r="I88" s="58">
        <v>257.98989868199999</v>
      </c>
      <c r="J88" s="2"/>
      <c r="K88" s="7" t="s">
        <v>199</v>
      </c>
      <c r="L88" s="7" t="str">
        <f t="shared" si="21"/>
        <v>N</v>
      </c>
      <c r="M88" s="7" t="s">
        <v>216</v>
      </c>
      <c r="N88" s="7">
        <f t="shared" si="22"/>
        <v>1.16617937221</v>
      </c>
      <c r="O88" s="15">
        <f t="shared" si="23"/>
        <v>91.004807260899995</v>
      </c>
      <c r="P88" s="7">
        <f t="shared" si="24"/>
        <v>3.7</v>
      </c>
      <c r="Q88" s="7">
        <v>50</v>
      </c>
      <c r="R88" s="7">
        <f t="shared" si="25"/>
        <v>7.4</v>
      </c>
      <c r="S88" s="63">
        <f t="shared" si="26"/>
        <v>13.339426040599999</v>
      </c>
      <c r="T88" s="7">
        <f t="shared" si="27"/>
        <v>250.58989868199998</v>
      </c>
      <c r="U88" s="7">
        <f t="shared" si="28"/>
        <v>20</v>
      </c>
      <c r="V88" s="18" t="str">
        <f t="shared" si="29"/>
        <v>14N40.1-567</v>
      </c>
      <c r="W88" s="4"/>
      <c r="X88" s="8">
        <v>84</v>
      </c>
      <c r="Y88" s="9" t="s">
        <v>271</v>
      </c>
      <c r="Z88" s="9" t="s">
        <v>272</v>
      </c>
      <c r="AA88" s="10">
        <v>1.166179372</v>
      </c>
      <c r="AB88" s="10">
        <v>91.004999999999995</v>
      </c>
      <c r="AC88" s="10">
        <v>3.7</v>
      </c>
      <c r="AD88" s="10">
        <v>50</v>
      </c>
      <c r="AE88" s="10">
        <v>7.4</v>
      </c>
      <c r="AF88" s="10">
        <v>13.3</v>
      </c>
      <c r="AG88" s="10">
        <v>250.58989869999999</v>
      </c>
      <c r="AH88" s="10">
        <v>20</v>
      </c>
      <c r="AI88" s="10">
        <v>0</v>
      </c>
      <c r="AJ88" s="10">
        <v>4</v>
      </c>
      <c r="AK88" s="10">
        <v>31</v>
      </c>
      <c r="AL88" s="10">
        <v>4</v>
      </c>
      <c r="AM88" s="11" t="s">
        <v>274</v>
      </c>
      <c r="AN88" s="21">
        <f t="shared" si="30"/>
        <v>31</v>
      </c>
      <c r="AO88" s="21">
        <f t="shared" si="31"/>
        <v>4</v>
      </c>
      <c r="AP88" s="14">
        <v>1093</v>
      </c>
    </row>
    <row r="89" spans="1:42" ht="12" customHeight="1" x14ac:dyDescent="0.25">
      <c r="A89" s="14" t="s">
        <v>124</v>
      </c>
      <c r="B89" s="14">
        <v>567</v>
      </c>
      <c r="C89" s="14" t="s">
        <v>199</v>
      </c>
      <c r="D89" s="14" t="s">
        <v>53</v>
      </c>
      <c r="E89" s="14" t="s">
        <v>52</v>
      </c>
      <c r="F89" s="58">
        <v>151.462657941</v>
      </c>
      <c r="G89" s="13">
        <v>10.2691681841</v>
      </c>
      <c r="H89" s="13">
        <v>23.440916061399999</v>
      </c>
      <c r="I89" s="58">
        <v>58.284271240199999</v>
      </c>
      <c r="J89" s="2"/>
      <c r="K89" s="7" t="s">
        <v>199</v>
      </c>
      <c r="L89" s="7" t="str">
        <f t="shared" si="21"/>
        <v>N</v>
      </c>
      <c r="M89" s="7" t="s">
        <v>216</v>
      </c>
      <c r="N89" s="7">
        <f t="shared" si="22"/>
        <v>10.2691681841</v>
      </c>
      <c r="O89" s="15">
        <f t="shared" si="23"/>
        <v>140</v>
      </c>
      <c r="P89" s="7">
        <f t="shared" si="24"/>
        <v>3.7</v>
      </c>
      <c r="Q89" s="7">
        <v>50</v>
      </c>
      <c r="R89" s="7">
        <f t="shared" si="25"/>
        <v>7.4</v>
      </c>
      <c r="S89" s="63">
        <f t="shared" si="26"/>
        <v>23.440916061399999</v>
      </c>
      <c r="T89" s="7">
        <f t="shared" si="27"/>
        <v>50.8842712402</v>
      </c>
      <c r="U89" s="7">
        <f t="shared" si="28"/>
        <v>20</v>
      </c>
      <c r="V89" s="18" t="str">
        <f t="shared" si="29"/>
        <v>14N40.1-567</v>
      </c>
      <c r="W89" s="4"/>
      <c r="X89" s="8">
        <v>85</v>
      </c>
      <c r="Y89" s="9" t="s">
        <v>271</v>
      </c>
      <c r="Z89" s="9" t="s">
        <v>272</v>
      </c>
      <c r="AA89" s="10">
        <v>10.269168179999999</v>
      </c>
      <c r="AB89" s="10">
        <v>140</v>
      </c>
      <c r="AC89" s="10">
        <v>3.7</v>
      </c>
      <c r="AD89" s="10">
        <v>50</v>
      </c>
      <c r="AE89" s="10">
        <v>7.4</v>
      </c>
      <c r="AF89" s="10">
        <v>23.4</v>
      </c>
      <c r="AG89" s="10">
        <v>50.884271239999997</v>
      </c>
      <c r="AH89" s="10">
        <v>20</v>
      </c>
      <c r="AI89" s="10">
        <v>6</v>
      </c>
      <c r="AJ89" s="10">
        <v>13</v>
      </c>
      <c r="AK89" s="12">
        <v>3349</v>
      </c>
      <c r="AL89" s="10">
        <v>298</v>
      </c>
      <c r="AM89" s="11" t="s">
        <v>274</v>
      </c>
      <c r="AN89" s="21">
        <f t="shared" si="30"/>
        <v>3623.2031531743501</v>
      </c>
      <c r="AO89" s="21">
        <f t="shared" si="31"/>
        <v>322.39908618869998</v>
      </c>
      <c r="AP89" s="14">
        <v>1092</v>
      </c>
    </row>
    <row r="90" spans="1:42" ht="12" customHeight="1" x14ac:dyDescent="0.25">
      <c r="A90" s="14" t="s">
        <v>124</v>
      </c>
      <c r="B90" s="14">
        <v>567</v>
      </c>
      <c r="C90" s="14" t="s">
        <v>199</v>
      </c>
      <c r="D90" s="14" t="s">
        <v>53</v>
      </c>
      <c r="E90" s="14" t="s">
        <v>52</v>
      </c>
      <c r="F90" s="58">
        <v>181.70580421899999</v>
      </c>
      <c r="G90" s="13">
        <v>14.738470712</v>
      </c>
      <c r="H90" s="13">
        <v>27.052032470699999</v>
      </c>
      <c r="I90" s="58">
        <v>20</v>
      </c>
      <c r="J90" s="2"/>
      <c r="K90" s="7" t="s">
        <v>199</v>
      </c>
      <c r="L90" s="7" t="str">
        <f t="shared" si="21"/>
        <v>N</v>
      </c>
      <c r="M90" s="7" t="s">
        <v>216</v>
      </c>
      <c r="N90" s="7">
        <f t="shared" si="22"/>
        <v>14.738470712</v>
      </c>
      <c r="O90" s="15">
        <f t="shared" si="23"/>
        <v>140</v>
      </c>
      <c r="P90" s="7">
        <f t="shared" si="24"/>
        <v>3.7</v>
      </c>
      <c r="Q90" s="7">
        <v>50</v>
      </c>
      <c r="R90" s="7">
        <f t="shared" si="25"/>
        <v>7.4</v>
      </c>
      <c r="S90" s="63">
        <f t="shared" si="26"/>
        <v>27.052032470699999</v>
      </c>
      <c r="T90" s="7">
        <f t="shared" si="27"/>
        <v>12.6</v>
      </c>
      <c r="U90" s="7">
        <f t="shared" si="28"/>
        <v>20</v>
      </c>
      <c r="V90" s="18" t="str">
        <f t="shared" si="29"/>
        <v>14N40.1-567</v>
      </c>
      <c r="W90" s="4"/>
      <c r="X90" s="8">
        <v>86</v>
      </c>
      <c r="Y90" s="9" t="s">
        <v>271</v>
      </c>
      <c r="Z90" s="9" t="s">
        <v>272</v>
      </c>
      <c r="AA90" s="10">
        <v>14.73847071</v>
      </c>
      <c r="AB90" s="10">
        <v>140</v>
      </c>
      <c r="AC90" s="10">
        <v>3.7</v>
      </c>
      <c r="AD90" s="10">
        <v>50</v>
      </c>
      <c r="AE90" s="10">
        <v>7.4</v>
      </c>
      <c r="AF90" s="10">
        <v>27.1</v>
      </c>
      <c r="AG90" s="10">
        <v>12.6</v>
      </c>
      <c r="AH90" s="10">
        <v>20</v>
      </c>
      <c r="AI90" s="10">
        <v>15</v>
      </c>
      <c r="AJ90" s="10">
        <v>51</v>
      </c>
      <c r="AK90" s="12">
        <v>5478</v>
      </c>
      <c r="AL90" s="12">
        <v>1463</v>
      </c>
      <c r="AM90" s="11" t="s">
        <v>274</v>
      </c>
      <c r="AN90" s="21">
        <f t="shared" si="30"/>
        <v>7109.8885393691571</v>
      </c>
      <c r="AO90" s="21">
        <f t="shared" si="31"/>
        <v>1898.82565408855</v>
      </c>
      <c r="AP90" s="14">
        <v>1095</v>
      </c>
    </row>
    <row r="91" spans="1:42" ht="12" customHeight="1" x14ac:dyDescent="0.25">
      <c r="A91" s="14" t="s">
        <v>124</v>
      </c>
      <c r="B91" s="14">
        <v>567</v>
      </c>
      <c r="C91" s="14" t="s">
        <v>199</v>
      </c>
      <c r="D91" s="14" t="s">
        <v>53</v>
      </c>
      <c r="E91" s="14" t="s">
        <v>52</v>
      </c>
      <c r="F91" s="58">
        <v>224.22113138500001</v>
      </c>
      <c r="G91" s="13">
        <v>9.9692974306799993</v>
      </c>
      <c r="H91" s="13">
        <v>37.691219329799999</v>
      </c>
      <c r="I91" s="58">
        <v>30</v>
      </c>
      <c r="J91" s="2"/>
      <c r="K91" s="7" t="s">
        <v>199</v>
      </c>
      <c r="L91" s="7" t="str">
        <f t="shared" si="21"/>
        <v>N</v>
      </c>
      <c r="M91" s="7" t="s">
        <v>216</v>
      </c>
      <c r="N91" s="7">
        <f t="shared" si="22"/>
        <v>9.9692974306799993</v>
      </c>
      <c r="O91" s="15">
        <f t="shared" si="23"/>
        <v>140</v>
      </c>
      <c r="P91" s="7">
        <f t="shared" si="24"/>
        <v>3.7</v>
      </c>
      <c r="Q91" s="7">
        <v>50</v>
      </c>
      <c r="R91" s="7">
        <f t="shared" si="25"/>
        <v>7.4</v>
      </c>
      <c r="S91" s="63">
        <f t="shared" si="26"/>
        <v>37.691219329799999</v>
      </c>
      <c r="T91" s="7">
        <f t="shared" si="27"/>
        <v>22.6</v>
      </c>
      <c r="U91" s="7">
        <f t="shared" si="28"/>
        <v>20</v>
      </c>
      <c r="V91" s="18" t="str">
        <f t="shared" si="29"/>
        <v>14N40.1-567</v>
      </c>
      <c r="W91" s="4"/>
      <c r="X91" s="8">
        <v>87</v>
      </c>
      <c r="Y91" s="9" t="s">
        <v>271</v>
      </c>
      <c r="Z91" s="9" t="s">
        <v>272</v>
      </c>
      <c r="AA91" s="10">
        <v>9.9692974309999993</v>
      </c>
      <c r="AB91" s="10">
        <v>140</v>
      </c>
      <c r="AC91" s="10">
        <v>3.7</v>
      </c>
      <c r="AD91" s="10">
        <v>50</v>
      </c>
      <c r="AE91" s="10">
        <v>7.4</v>
      </c>
      <c r="AF91" s="10">
        <v>37.700000000000003</v>
      </c>
      <c r="AG91" s="10">
        <v>22.6</v>
      </c>
      <c r="AH91" s="10">
        <v>20</v>
      </c>
      <c r="AI91" s="10">
        <v>14</v>
      </c>
      <c r="AJ91" s="10">
        <v>36</v>
      </c>
      <c r="AK91" s="12">
        <v>3246</v>
      </c>
      <c r="AL91" s="12">
        <v>1216</v>
      </c>
      <c r="AM91" s="11" t="s">
        <v>274</v>
      </c>
      <c r="AN91" s="21">
        <f t="shared" si="30"/>
        <v>5198.7270891122143</v>
      </c>
      <c r="AO91" s="21">
        <f t="shared" si="31"/>
        <v>1947.5206840297142</v>
      </c>
      <c r="AP91" s="14">
        <v>1094</v>
      </c>
    </row>
    <row r="92" spans="1:42" ht="12" customHeight="1" x14ac:dyDescent="0.25">
      <c r="A92" s="14" t="s">
        <v>125</v>
      </c>
      <c r="B92" s="14">
        <v>568</v>
      </c>
      <c r="C92" s="14" t="s">
        <v>199</v>
      </c>
      <c r="D92" s="14" t="s">
        <v>53</v>
      </c>
      <c r="E92" s="14" t="s">
        <v>52</v>
      </c>
      <c r="F92" s="58">
        <v>133.559204634</v>
      </c>
      <c r="G92" s="13">
        <v>3.9790991078200002</v>
      </c>
      <c r="H92" s="13">
        <v>4.5506019592299998</v>
      </c>
      <c r="I92" s="58">
        <v>0</v>
      </c>
      <c r="J92" s="2"/>
      <c r="K92" s="7" t="s">
        <v>199</v>
      </c>
      <c r="L92" s="7" t="str">
        <f t="shared" si="21"/>
        <v>N</v>
      </c>
      <c r="M92" s="7" t="s">
        <v>216</v>
      </c>
      <c r="N92" s="7">
        <f t="shared" si="22"/>
        <v>3.9790991078200002</v>
      </c>
      <c r="O92" s="15">
        <f t="shared" si="23"/>
        <v>133.559204634</v>
      </c>
      <c r="P92" s="7">
        <f t="shared" si="24"/>
        <v>3.7</v>
      </c>
      <c r="Q92" s="7">
        <v>50</v>
      </c>
      <c r="R92" s="7">
        <f t="shared" si="25"/>
        <v>0.3</v>
      </c>
      <c r="S92" s="63">
        <f t="shared" si="26"/>
        <v>4.5506019592299998</v>
      </c>
      <c r="T92" s="7">
        <f t="shared" si="27"/>
        <v>0.3</v>
      </c>
      <c r="U92" s="7">
        <f t="shared" si="28"/>
        <v>20</v>
      </c>
      <c r="V92" s="18" t="str">
        <f t="shared" si="29"/>
        <v>14N40.2-568</v>
      </c>
      <c r="W92" s="4"/>
      <c r="X92" s="8">
        <v>88</v>
      </c>
      <c r="Y92" s="9" t="s">
        <v>271</v>
      </c>
      <c r="Z92" s="9" t="s">
        <v>272</v>
      </c>
      <c r="AA92" s="10">
        <v>3.9790991080000002</v>
      </c>
      <c r="AB92" s="10">
        <v>133.559</v>
      </c>
      <c r="AC92" s="10">
        <v>3.7</v>
      </c>
      <c r="AD92" s="10">
        <v>50</v>
      </c>
      <c r="AE92" s="10">
        <v>0.3</v>
      </c>
      <c r="AF92" s="10">
        <v>4.5999999999999996</v>
      </c>
      <c r="AG92" s="10">
        <v>0.3</v>
      </c>
      <c r="AH92" s="10">
        <v>20</v>
      </c>
      <c r="AI92" s="10">
        <v>30</v>
      </c>
      <c r="AJ92" s="10">
        <v>171</v>
      </c>
      <c r="AK92" s="10">
        <v>642</v>
      </c>
      <c r="AL92" s="10">
        <v>623</v>
      </c>
      <c r="AM92" s="11" t="s">
        <v>390</v>
      </c>
      <c r="AN92" s="21">
        <f t="shared" si="30"/>
        <v>642</v>
      </c>
      <c r="AO92" s="21">
        <f t="shared" si="31"/>
        <v>623</v>
      </c>
      <c r="AP92" s="14">
        <v>987</v>
      </c>
    </row>
    <row r="93" spans="1:42" ht="12" customHeight="1" x14ac:dyDescent="0.25">
      <c r="A93" s="14" t="s">
        <v>87</v>
      </c>
      <c r="B93" s="14">
        <v>259</v>
      </c>
      <c r="C93" s="14" t="s">
        <v>199</v>
      </c>
      <c r="D93" s="14" t="s">
        <v>51</v>
      </c>
      <c r="E93" s="14" t="s">
        <v>52</v>
      </c>
      <c r="F93" s="58">
        <v>31.4752450091</v>
      </c>
      <c r="G93" s="13">
        <v>4.4251355618000003</v>
      </c>
      <c r="H93" s="13">
        <v>14.1354722977</v>
      </c>
      <c r="I93" s="58">
        <v>0</v>
      </c>
      <c r="J93" s="2"/>
      <c r="K93" s="7" t="s">
        <v>199</v>
      </c>
      <c r="L93" s="7" t="str">
        <f t="shared" si="21"/>
        <v>N</v>
      </c>
      <c r="M93" s="7" t="s">
        <v>216</v>
      </c>
      <c r="N93" s="7">
        <f t="shared" si="22"/>
        <v>4.4251355618000003</v>
      </c>
      <c r="O93" s="15">
        <f t="shared" si="23"/>
        <v>31.4752450091</v>
      </c>
      <c r="P93" s="7">
        <f t="shared" si="24"/>
        <v>3.7</v>
      </c>
      <c r="Q93" s="7">
        <v>50</v>
      </c>
      <c r="R93" s="7">
        <f t="shared" si="25"/>
        <v>0.3</v>
      </c>
      <c r="S93" s="63">
        <f t="shared" si="26"/>
        <v>14.1354722977</v>
      </c>
      <c r="T93" s="7">
        <f t="shared" si="27"/>
        <v>0.3</v>
      </c>
      <c r="U93" s="7">
        <f t="shared" si="28"/>
        <v>20</v>
      </c>
      <c r="V93" s="18" t="str">
        <f t="shared" si="29"/>
        <v>14N40A-259</v>
      </c>
      <c r="W93" s="4"/>
      <c r="X93" s="8">
        <v>89</v>
      </c>
      <c r="Y93" s="9" t="s">
        <v>271</v>
      </c>
      <c r="Z93" s="9" t="s">
        <v>272</v>
      </c>
      <c r="AA93" s="10">
        <v>4.4251355620000004</v>
      </c>
      <c r="AB93" s="10">
        <v>31.475000000000001</v>
      </c>
      <c r="AC93" s="10">
        <v>3.7</v>
      </c>
      <c r="AD93" s="10">
        <v>50</v>
      </c>
      <c r="AE93" s="10">
        <v>0.3</v>
      </c>
      <c r="AF93" s="10">
        <v>14.1</v>
      </c>
      <c r="AG93" s="10">
        <v>0.3</v>
      </c>
      <c r="AH93" s="10">
        <v>20</v>
      </c>
      <c r="AI93" s="10">
        <v>26</v>
      </c>
      <c r="AJ93" s="10">
        <v>132</v>
      </c>
      <c r="AK93" s="10">
        <v>30</v>
      </c>
      <c r="AL93" s="10">
        <v>29</v>
      </c>
      <c r="AM93" s="11" t="s">
        <v>391</v>
      </c>
      <c r="AN93" s="21">
        <f t="shared" si="30"/>
        <v>30</v>
      </c>
      <c r="AO93" s="21">
        <f t="shared" si="31"/>
        <v>29</v>
      </c>
      <c r="AP93" s="14">
        <v>51</v>
      </c>
    </row>
    <row r="94" spans="1:42" ht="12" customHeight="1" x14ac:dyDescent="0.25">
      <c r="A94" s="14" t="s">
        <v>87</v>
      </c>
      <c r="B94" s="14">
        <v>259</v>
      </c>
      <c r="C94" s="14" t="s">
        <v>199</v>
      </c>
      <c r="D94" s="14" t="s">
        <v>51</v>
      </c>
      <c r="E94" s="14" t="s">
        <v>52</v>
      </c>
      <c r="F94" s="58">
        <v>83.611491757300001</v>
      </c>
      <c r="G94" s="13">
        <v>4.1790196018700003</v>
      </c>
      <c r="H94" s="13">
        <v>11.1193828583</v>
      </c>
      <c r="I94" s="58">
        <v>0</v>
      </c>
      <c r="J94" s="2"/>
      <c r="K94" s="7" t="s">
        <v>199</v>
      </c>
      <c r="L94" s="7" t="str">
        <f t="shared" si="21"/>
        <v>N</v>
      </c>
      <c r="M94" s="7" t="s">
        <v>216</v>
      </c>
      <c r="N94" s="7">
        <f t="shared" si="22"/>
        <v>4.1790196018700003</v>
      </c>
      <c r="O94" s="15">
        <f t="shared" si="23"/>
        <v>83.611491757300001</v>
      </c>
      <c r="P94" s="7">
        <f t="shared" si="24"/>
        <v>3.7</v>
      </c>
      <c r="Q94" s="7">
        <v>50</v>
      </c>
      <c r="R94" s="7">
        <f t="shared" si="25"/>
        <v>0.3</v>
      </c>
      <c r="S94" s="63">
        <f t="shared" si="26"/>
        <v>11.1193828583</v>
      </c>
      <c r="T94" s="7">
        <f t="shared" si="27"/>
        <v>0.3</v>
      </c>
      <c r="U94" s="7">
        <f t="shared" si="28"/>
        <v>20</v>
      </c>
      <c r="V94" s="18" t="str">
        <f t="shared" si="29"/>
        <v>14N40A-259</v>
      </c>
      <c r="W94" s="4"/>
      <c r="X94" s="8">
        <v>90</v>
      </c>
      <c r="Y94" s="9" t="s">
        <v>271</v>
      </c>
      <c r="Z94" s="9" t="s">
        <v>272</v>
      </c>
      <c r="AA94" s="10">
        <v>4.1790196020000003</v>
      </c>
      <c r="AB94" s="10">
        <v>83.611000000000004</v>
      </c>
      <c r="AC94" s="10">
        <v>3.7</v>
      </c>
      <c r="AD94" s="10">
        <v>50</v>
      </c>
      <c r="AE94" s="10">
        <v>0.3</v>
      </c>
      <c r="AF94" s="10">
        <v>11.1</v>
      </c>
      <c r="AG94" s="10">
        <v>0.3</v>
      </c>
      <c r="AH94" s="10">
        <v>20</v>
      </c>
      <c r="AI94" s="10">
        <v>30</v>
      </c>
      <c r="AJ94" s="10">
        <v>163</v>
      </c>
      <c r="AK94" s="10">
        <v>209</v>
      </c>
      <c r="AL94" s="10">
        <v>209</v>
      </c>
      <c r="AM94" s="11" t="s">
        <v>391</v>
      </c>
      <c r="AN94" s="21">
        <f t="shared" si="30"/>
        <v>209</v>
      </c>
      <c r="AO94" s="21">
        <f t="shared" si="31"/>
        <v>209</v>
      </c>
      <c r="AP94" s="14">
        <v>50</v>
      </c>
    </row>
    <row r="95" spans="1:42" ht="12" customHeight="1" x14ac:dyDescent="0.25">
      <c r="A95" s="14" t="s">
        <v>87</v>
      </c>
      <c r="B95" s="14">
        <v>259</v>
      </c>
      <c r="C95" s="14" t="s">
        <v>199</v>
      </c>
      <c r="D95" s="14" t="s">
        <v>51</v>
      </c>
      <c r="E95" s="14" t="s">
        <v>52</v>
      </c>
      <c r="F95" s="58">
        <v>71.635406168000003</v>
      </c>
      <c r="G95" s="13">
        <v>1.86116339854</v>
      </c>
      <c r="H95" s="13">
        <v>28.511734008800001</v>
      </c>
      <c r="I95" s="58">
        <v>14.142135620099999</v>
      </c>
      <c r="J95" s="2"/>
      <c r="K95" s="7" t="s">
        <v>199</v>
      </c>
      <c r="L95" s="7" t="str">
        <f t="shared" si="21"/>
        <v>N</v>
      </c>
      <c r="M95" s="7" t="s">
        <v>216</v>
      </c>
      <c r="N95" s="7">
        <f t="shared" si="22"/>
        <v>1.86116339854</v>
      </c>
      <c r="O95" s="15">
        <f t="shared" si="23"/>
        <v>71.635406168000003</v>
      </c>
      <c r="P95" s="7">
        <f t="shared" si="24"/>
        <v>3.7</v>
      </c>
      <c r="Q95" s="7">
        <v>50</v>
      </c>
      <c r="R95" s="7">
        <f t="shared" si="25"/>
        <v>7.4</v>
      </c>
      <c r="S95" s="63">
        <f t="shared" si="26"/>
        <v>28.511734008800001</v>
      </c>
      <c r="T95" s="7">
        <f t="shared" si="27"/>
        <v>6.7421356200999991</v>
      </c>
      <c r="U95" s="7">
        <f t="shared" si="28"/>
        <v>20</v>
      </c>
      <c r="V95" s="18" t="str">
        <f t="shared" si="29"/>
        <v>14N40A-259</v>
      </c>
      <c r="W95" s="4"/>
      <c r="X95" s="8">
        <v>91</v>
      </c>
      <c r="Y95" s="9" t="s">
        <v>271</v>
      </c>
      <c r="Z95" s="9" t="s">
        <v>272</v>
      </c>
      <c r="AA95" s="10">
        <v>1.8611633990000001</v>
      </c>
      <c r="AB95" s="10">
        <v>71.635000000000005</v>
      </c>
      <c r="AC95" s="10">
        <v>3.7</v>
      </c>
      <c r="AD95" s="10">
        <v>50</v>
      </c>
      <c r="AE95" s="10">
        <v>7.4</v>
      </c>
      <c r="AF95" s="10">
        <v>28.5</v>
      </c>
      <c r="AG95" s="10">
        <v>6.74213562</v>
      </c>
      <c r="AH95" s="10">
        <v>20</v>
      </c>
      <c r="AI95" s="10">
        <v>15</v>
      </c>
      <c r="AJ95" s="10">
        <v>41</v>
      </c>
      <c r="AK95" s="10">
        <v>53</v>
      </c>
      <c r="AL95" s="10">
        <v>84</v>
      </c>
      <c r="AM95" s="11" t="s">
        <v>391</v>
      </c>
      <c r="AN95" s="21">
        <f t="shared" si="30"/>
        <v>53</v>
      </c>
      <c r="AO95" s="21">
        <f t="shared" si="31"/>
        <v>84</v>
      </c>
      <c r="AP95" s="14">
        <v>52</v>
      </c>
    </row>
    <row r="96" spans="1:42" ht="12" customHeight="1" x14ac:dyDescent="0.25">
      <c r="A96" s="14" t="s">
        <v>87</v>
      </c>
      <c r="B96" s="14">
        <v>259</v>
      </c>
      <c r="C96" s="14" t="s">
        <v>199</v>
      </c>
      <c r="D96" s="14" t="s">
        <v>51</v>
      </c>
      <c r="E96" s="14" t="s">
        <v>52</v>
      </c>
      <c r="F96" s="58">
        <v>91.429979240099996</v>
      </c>
      <c r="G96" s="13">
        <v>4.3378161988299997</v>
      </c>
      <c r="H96" s="13">
        <v>7.8979759216299996</v>
      </c>
      <c r="I96" s="58">
        <v>0</v>
      </c>
      <c r="J96" s="2"/>
      <c r="K96" s="7" t="s">
        <v>199</v>
      </c>
      <c r="L96" s="7" t="str">
        <f t="shared" si="21"/>
        <v>N</v>
      </c>
      <c r="M96" s="7" t="s">
        <v>216</v>
      </c>
      <c r="N96" s="7">
        <f t="shared" si="22"/>
        <v>4.3378161988299997</v>
      </c>
      <c r="O96" s="15">
        <f t="shared" si="23"/>
        <v>91.429979240099996</v>
      </c>
      <c r="P96" s="7">
        <f t="shared" si="24"/>
        <v>3.7</v>
      </c>
      <c r="Q96" s="7">
        <v>50</v>
      </c>
      <c r="R96" s="7">
        <f t="shared" si="25"/>
        <v>0.3</v>
      </c>
      <c r="S96" s="63">
        <f t="shared" si="26"/>
        <v>7.8979759216299996</v>
      </c>
      <c r="T96" s="7">
        <f t="shared" si="27"/>
        <v>0.3</v>
      </c>
      <c r="U96" s="7">
        <f t="shared" si="28"/>
        <v>20</v>
      </c>
      <c r="V96" s="18" t="str">
        <f t="shared" si="29"/>
        <v>14N40A-259</v>
      </c>
      <c r="W96" s="4"/>
      <c r="X96" s="8">
        <v>92</v>
      </c>
      <c r="Y96" s="9" t="s">
        <v>271</v>
      </c>
      <c r="Z96" s="9" t="s">
        <v>272</v>
      </c>
      <c r="AA96" s="10">
        <v>4.3378161989999997</v>
      </c>
      <c r="AB96" s="10">
        <v>91.43</v>
      </c>
      <c r="AC96" s="10">
        <v>3.7</v>
      </c>
      <c r="AD96" s="10">
        <v>50</v>
      </c>
      <c r="AE96" s="10">
        <v>0.3</v>
      </c>
      <c r="AF96" s="10">
        <v>7.9</v>
      </c>
      <c r="AG96" s="10">
        <v>0.3</v>
      </c>
      <c r="AH96" s="10">
        <v>20</v>
      </c>
      <c r="AI96" s="10">
        <v>30</v>
      </c>
      <c r="AJ96" s="10">
        <v>165</v>
      </c>
      <c r="AK96" s="10">
        <v>259</v>
      </c>
      <c r="AL96" s="10">
        <v>258</v>
      </c>
      <c r="AM96" s="11" t="s">
        <v>391</v>
      </c>
      <c r="AN96" s="21">
        <f t="shared" si="30"/>
        <v>259</v>
      </c>
      <c r="AO96" s="21">
        <f t="shared" si="31"/>
        <v>258</v>
      </c>
      <c r="AP96" s="14">
        <v>54</v>
      </c>
    </row>
    <row r="97" spans="1:42" ht="12" customHeight="1" x14ac:dyDescent="0.25">
      <c r="A97" s="14" t="s">
        <v>87</v>
      </c>
      <c r="B97" s="14">
        <v>259</v>
      </c>
      <c r="C97" s="14" t="s">
        <v>199</v>
      </c>
      <c r="D97" s="14" t="s">
        <v>51</v>
      </c>
      <c r="E97" s="14" t="s">
        <v>52</v>
      </c>
      <c r="F97" s="58">
        <v>70.765533149999996</v>
      </c>
      <c r="G97" s="13">
        <v>2.8217496302099998</v>
      </c>
      <c r="H97" s="13">
        <v>26.473232269299999</v>
      </c>
      <c r="I97" s="58">
        <v>14.142135620099999</v>
      </c>
      <c r="J97" s="2"/>
      <c r="K97" s="7" t="s">
        <v>199</v>
      </c>
      <c r="L97" s="7" t="str">
        <f t="shared" si="21"/>
        <v>N</v>
      </c>
      <c r="M97" s="7" t="s">
        <v>216</v>
      </c>
      <c r="N97" s="7">
        <f t="shared" si="22"/>
        <v>2.8217496302099998</v>
      </c>
      <c r="O97" s="15">
        <f t="shared" si="23"/>
        <v>70.765533149999996</v>
      </c>
      <c r="P97" s="7">
        <f t="shared" si="24"/>
        <v>3.7</v>
      </c>
      <c r="Q97" s="7">
        <v>50</v>
      </c>
      <c r="R97" s="7">
        <f t="shared" si="25"/>
        <v>7.4</v>
      </c>
      <c r="S97" s="63">
        <f t="shared" si="26"/>
        <v>26.473232269299999</v>
      </c>
      <c r="T97" s="7">
        <f t="shared" si="27"/>
        <v>6.7421356200999991</v>
      </c>
      <c r="U97" s="7">
        <f t="shared" si="28"/>
        <v>20</v>
      </c>
      <c r="V97" s="18" t="str">
        <f t="shared" si="29"/>
        <v>14N40A-259</v>
      </c>
      <c r="W97" s="4"/>
      <c r="X97" s="8">
        <v>93</v>
      </c>
      <c r="Y97" s="9" t="s">
        <v>271</v>
      </c>
      <c r="Z97" s="9" t="s">
        <v>272</v>
      </c>
      <c r="AA97" s="10">
        <v>2.8217496299999998</v>
      </c>
      <c r="AB97" s="10">
        <v>70.766000000000005</v>
      </c>
      <c r="AC97" s="10">
        <v>3.7</v>
      </c>
      <c r="AD97" s="10">
        <v>50</v>
      </c>
      <c r="AE97" s="10">
        <v>7.4</v>
      </c>
      <c r="AF97" s="10">
        <v>26.5</v>
      </c>
      <c r="AG97" s="10">
        <v>6.74213562</v>
      </c>
      <c r="AH97" s="10">
        <v>20</v>
      </c>
      <c r="AI97" s="10">
        <v>15</v>
      </c>
      <c r="AJ97" s="10">
        <v>40</v>
      </c>
      <c r="AK97" s="10">
        <v>110</v>
      </c>
      <c r="AL97" s="10">
        <v>126</v>
      </c>
      <c r="AM97" s="11" t="s">
        <v>391</v>
      </c>
      <c r="AN97" s="21">
        <f t="shared" si="30"/>
        <v>110</v>
      </c>
      <c r="AO97" s="21">
        <f t="shared" si="31"/>
        <v>126</v>
      </c>
      <c r="AP97" s="14">
        <v>53</v>
      </c>
    </row>
    <row r="98" spans="1:42" ht="12" customHeight="1" x14ac:dyDescent="0.25">
      <c r="A98" s="14" t="s">
        <v>89</v>
      </c>
      <c r="B98" s="14">
        <v>167</v>
      </c>
      <c r="C98" s="14" t="s">
        <v>199</v>
      </c>
      <c r="D98" s="14" t="s">
        <v>53</v>
      </c>
      <c r="E98" s="14" t="s">
        <v>52</v>
      </c>
      <c r="F98" s="58">
        <v>390.04767235700001</v>
      </c>
      <c r="G98" s="13">
        <v>2.7305356177700002</v>
      </c>
      <c r="H98" s="13">
        <v>9.6384992599500006</v>
      </c>
      <c r="I98" s="58">
        <v>24.142135620099999</v>
      </c>
      <c r="J98" s="2"/>
      <c r="K98" s="7" t="s">
        <v>199</v>
      </c>
      <c r="L98" s="7" t="str">
        <f t="shared" si="21"/>
        <v>N</v>
      </c>
      <c r="M98" s="7" t="s">
        <v>216</v>
      </c>
      <c r="N98" s="7">
        <f t="shared" si="22"/>
        <v>2.7305356177700002</v>
      </c>
      <c r="O98" s="15">
        <f t="shared" si="23"/>
        <v>140</v>
      </c>
      <c r="P98" s="7">
        <f t="shared" si="24"/>
        <v>3.7</v>
      </c>
      <c r="Q98" s="7">
        <v>50</v>
      </c>
      <c r="R98" s="7">
        <f t="shared" si="25"/>
        <v>7.4</v>
      </c>
      <c r="S98" s="63">
        <f t="shared" si="26"/>
        <v>9.6384992599500006</v>
      </c>
      <c r="T98" s="7">
        <f t="shared" si="27"/>
        <v>16.742135620100001</v>
      </c>
      <c r="U98" s="7">
        <f t="shared" si="28"/>
        <v>20</v>
      </c>
      <c r="V98" s="18" t="str">
        <f t="shared" si="29"/>
        <v>14N54-167</v>
      </c>
      <c r="W98" s="4"/>
      <c r="X98" s="8">
        <v>94</v>
      </c>
      <c r="Y98" s="9" t="s">
        <v>271</v>
      </c>
      <c r="Z98" s="9" t="s">
        <v>272</v>
      </c>
      <c r="AA98" s="10">
        <v>2.7305356180000002</v>
      </c>
      <c r="AB98" s="10">
        <v>140</v>
      </c>
      <c r="AC98" s="10">
        <v>3.7</v>
      </c>
      <c r="AD98" s="10">
        <v>50</v>
      </c>
      <c r="AE98" s="10">
        <v>7.4</v>
      </c>
      <c r="AF98" s="10">
        <v>9.6</v>
      </c>
      <c r="AG98" s="10">
        <v>16.742135619999999</v>
      </c>
      <c r="AH98" s="10">
        <v>20</v>
      </c>
      <c r="AI98" s="10">
        <v>9</v>
      </c>
      <c r="AJ98" s="10">
        <v>39</v>
      </c>
      <c r="AK98" s="10">
        <v>392</v>
      </c>
      <c r="AL98" s="10">
        <v>247</v>
      </c>
      <c r="AM98" s="11" t="s">
        <v>392</v>
      </c>
      <c r="AN98" s="21">
        <f t="shared" si="30"/>
        <v>1092.1334825996</v>
      </c>
      <c r="AO98" s="21">
        <f t="shared" si="31"/>
        <v>688.1555362298501</v>
      </c>
      <c r="AP98" s="14">
        <v>1161</v>
      </c>
    </row>
    <row r="99" spans="1:42" ht="12" customHeight="1" x14ac:dyDescent="0.25">
      <c r="A99" s="14" t="s">
        <v>89</v>
      </c>
      <c r="B99" s="14">
        <v>167</v>
      </c>
      <c r="C99" s="14" t="s">
        <v>199</v>
      </c>
      <c r="D99" s="14" t="s">
        <v>53</v>
      </c>
      <c r="E99" s="14" t="s">
        <v>52</v>
      </c>
      <c r="F99" s="58">
        <v>50.1008247611</v>
      </c>
      <c r="G99" s="13">
        <v>2.8614174652600002</v>
      </c>
      <c r="H99" s="13">
        <v>5.9384355544999998</v>
      </c>
      <c r="I99" s="58">
        <v>0</v>
      </c>
      <c r="J99" s="2"/>
      <c r="K99" s="7" t="s">
        <v>199</v>
      </c>
      <c r="L99" s="7" t="str">
        <f t="shared" si="21"/>
        <v>N</v>
      </c>
      <c r="M99" s="7" t="s">
        <v>216</v>
      </c>
      <c r="N99" s="7">
        <f t="shared" si="22"/>
        <v>2.8614174652600002</v>
      </c>
      <c r="O99" s="15">
        <f t="shared" si="23"/>
        <v>50.1008247611</v>
      </c>
      <c r="P99" s="7">
        <f t="shared" si="24"/>
        <v>3.7</v>
      </c>
      <c r="Q99" s="7">
        <v>50</v>
      </c>
      <c r="R99" s="7">
        <f t="shared" si="25"/>
        <v>0.3</v>
      </c>
      <c r="S99" s="63">
        <f t="shared" si="26"/>
        <v>5.9384355544999998</v>
      </c>
      <c r="T99" s="7">
        <f t="shared" si="27"/>
        <v>0.3</v>
      </c>
      <c r="U99" s="7">
        <f t="shared" si="28"/>
        <v>20</v>
      </c>
      <c r="V99" s="18" t="str">
        <f t="shared" si="29"/>
        <v>14N54-167</v>
      </c>
      <c r="W99" s="4"/>
      <c r="X99" s="8">
        <v>95</v>
      </c>
      <c r="Y99" s="9" t="s">
        <v>271</v>
      </c>
      <c r="Z99" s="9" t="s">
        <v>272</v>
      </c>
      <c r="AA99" s="10">
        <v>2.8614174650000002</v>
      </c>
      <c r="AB99" s="10">
        <v>50.100999999999999</v>
      </c>
      <c r="AC99" s="10">
        <v>3.7</v>
      </c>
      <c r="AD99" s="10">
        <v>50</v>
      </c>
      <c r="AE99" s="10">
        <v>0.3</v>
      </c>
      <c r="AF99" s="10">
        <v>5.9</v>
      </c>
      <c r="AG99" s="10">
        <v>0.3</v>
      </c>
      <c r="AH99" s="10">
        <v>20</v>
      </c>
      <c r="AI99" s="10">
        <v>29</v>
      </c>
      <c r="AJ99" s="10">
        <v>151</v>
      </c>
      <c r="AK99" s="10">
        <v>40</v>
      </c>
      <c r="AL99" s="10">
        <v>39</v>
      </c>
      <c r="AM99" s="11" t="s">
        <v>392</v>
      </c>
      <c r="AN99" s="21">
        <f t="shared" si="30"/>
        <v>40</v>
      </c>
      <c r="AO99" s="21">
        <f t="shared" si="31"/>
        <v>39</v>
      </c>
      <c r="AP99" s="14">
        <v>1141</v>
      </c>
    </row>
    <row r="100" spans="1:42" ht="12" customHeight="1" x14ac:dyDescent="0.25">
      <c r="A100" s="14" t="s">
        <v>89</v>
      </c>
      <c r="B100" s="14">
        <v>167</v>
      </c>
      <c r="C100" s="14" t="s">
        <v>199</v>
      </c>
      <c r="D100" s="14" t="s">
        <v>53</v>
      </c>
      <c r="E100" s="14" t="s">
        <v>52</v>
      </c>
      <c r="F100" s="58">
        <v>226.69247767600001</v>
      </c>
      <c r="G100" s="13">
        <v>6.9187678086500002</v>
      </c>
      <c r="H100" s="13">
        <v>15.6610603333</v>
      </c>
      <c r="I100" s="58">
        <v>0</v>
      </c>
      <c r="J100" s="2"/>
      <c r="K100" s="7" t="s">
        <v>199</v>
      </c>
      <c r="L100" s="7" t="str">
        <f t="shared" si="21"/>
        <v>N</v>
      </c>
      <c r="M100" s="7" t="s">
        <v>216</v>
      </c>
      <c r="N100" s="7">
        <f t="shared" si="22"/>
        <v>6.9187678086500002</v>
      </c>
      <c r="O100" s="15">
        <f t="shared" si="23"/>
        <v>140</v>
      </c>
      <c r="P100" s="7">
        <f t="shared" si="24"/>
        <v>3.7</v>
      </c>
      <c r="Q100" s="7">
        <v>50</v>
      </c>
      <c r="R100" s="7">
        <f t="shared" si="25"/>
        <v>0.3</v>
      </c>
      <c r="S100" s="63">
        <f t="shared" si="26"/>
        <v>15.6610603333</v>
      </c>
      <c r="T100" s="7">
        <f t="shared" si="27"/>
        <v>0.3</v>
      </c>
      <c r="U100" s="7">
        <f t="shared" si="28"/>
        <v>20</v>
      </c>
      <c r="V100" s="18" t="str">
        <f t="shared" si="29"/>
        <v>14N54-167</v>
      </c>
      <c r="W100" s="4"/>
      <c r="X100" s="8">
        <v>96</v>
      </c>
      <c r="Y100" s="9" t="s">
        <v>271</v>
      </c>
      <c r="Z100" s="9" t="s">
        <v>272</v>
      </c>
      <c r="AA100" s="10">
        <v>6.9187678090000002</v>
      </c>
      <c r="AB100" s="10">
        <v>140</v>
      </c>
      <c r="AC100" s="10">
        <v>3.7</v>
      </c>
      <c r="AD100" s="10">
        <v>50</v>
      </c>
      <c r="AE100" s="10">
        <v>0.3</v>
      </c>
      <c r="AF100" s="10">
        <v>15.7</v>
      </c>
      <c r="AG100" s="10">
        <v>0.3</v>
      </c>
      <c r="AH100" s="10">
        <v>20</v>
      </c>
      <c r="AI100" s="10">
        <v>32</v>
      </c>
      <c r="AJ100" s="10">
        <v>170</v>
      </c>
      <c r="AK100" s="12">
        <v>2258</v>
      </c>
      <c r="AL100" s="12">
        <v>2196</v>
      </c>
      <c r="AM100" s="11" t="s">
        <v>392</v>
      </c>
      <c r="AN100" s="21">
        <f t="shared" si="30"/>
        <v>3656.2258185172</v>
      </c>
      <c r="AO100" s="21">
        <f t="shared" si="31"/>
        <v>3555.8334355463999</v>
      </c>
      <c r="AP100" s="14">
        <v>1142</v>
      </c>
    </row>
    <row r="101" spans="1:42" ht="12" customHeight="1" x14ac:dyDescent="0.25">
      <c r="A101" s="14" t="s">
        <v>89</v>
      </c>
      <c r="B101" s="14">
        <v>167</v>
      </c>
      <c r="C101" s="14" t="s">
        <v>199</v>
      </c>
      <c r="D101" s="14" t="s">
        <v>53</v>
      </c>
      <c r="E101" s="14" t="s">
        <v>52</v>
      </c>
      <c r="F101" s="58">
        <v>53.162708369000001</v>
      </c>
      <c r="G101" s="13">
        <v>11.028017853</v>
      </c>
      <c r="H101" s="13">
        <v>57.306438446000001</v>
      </c>
      <c r="I101" s="58">
        <v>10</v>
      </c>
      <c r="J101" s="2"/>
      <c r="K101" s="7" t="s">
        <v>199</v>
      </c>
      <c r="L101" s="7" t="str">
        <f t="shared" ref="L101:L132" si="32">IF(E101="AC - Asphalt","P",IF(E101="BST - bituminous surface","P",IF(E101="P - paved","P","N")))</f>
        <v>N</v>
      </c>
      <c r="M101" s="7" t="s">
        <v>216</v>
      </c>
      <c r="N101" s="7">
        <f t="shared" ref="N101:N132" si="33">IF(G101&lt;0.3,0.3,G101)</f>
        <v>11.028017853</v>
      </c>
      <c r="O101" s="15">
        <f t="shared" ref="O101:O132" si="34">IF(F101&gt;140,140,F101)</f>
        <v>53.162708369000001</v>
      </c>
      <c r="P101" s="7">
        <f t="shared" ref="P101:P132" si="35">IF(D101="0 - not maintained",3.7,IF(D101="1 - Basic custodial care (closed)",3.7,IF(D101="2 - High clearance vehicles",3.7,IF(D101="3 - Suitable for passenger cars",5.5,IF(D101="4 - Moderate degree of user comfort",7.3,7.3)))))</f>
        <v>3.7</v>
      </c>
      <c r="Q101" s="7">
        <v>50</v>
      </c>
      <c r="R101" s="7">
        <f t="shared" ref="R101:R132" si="36">IF(I101&lt;0.3,0.3,(IF((I101-0.3)&lt;P101*2,(I101-0.3),P101*2)))</f>
        <v>7.4</v>
      </c>
      <c r="S101" s="63">
        <f t="shared" ref="S101:S132" si="37">H101</f>
        <v>57.306438446000001</v>
      </c>
      <c r="T101" s="7">
        <f t="shared" ref="T101:T132" si="38">IF((I101-R101)&lt;0.3,0.3,IF(I101&gt;300,300,I101-R101))</f>
        <v>2.5999999999999996</v>
      </c>
      <c r="U101" s="7">
        <f t="shared" ref="U101:U132" si="39">IF(L101="g",50,20)</f>
        <v>20</v>
      </c>
      <c r="V101" s="18" t="str">
        <f t="shared" ref="V101:V132" si="40">A101&amp;"-"&amp;B101</f>
        <v>14N54-167</v>
      </c>
      <c r="W101" s="4"/>
      <c r="X101" s="8">
        <v>97</v>
      </c>
      <c r="Y101" s="9" t="s">
        <v>271</v>
      </c>
      <c r="Z101" s="9" t="s">
        <v>272</v>
      </c>
      <c r="AA101" s="10">
        <v>11.028017849999999</v>
      </c>
      <c r="AB101" s="10">
        <v>53.162999999999997</v>
      </c>
      <c r="AC101" s="10">
        <v>3.7</v>
      </c>
      <c r="AD101" s="10">
        <v>50</v>
      </c>
      <c r="AE101" s="10">
        <v>7.4</v>
      </c>
      <c r="AF101" s="10">
        <v>57.3</v>
      </c>
      <c r="AG101" s="10">
        <v>2.6</v>
      </c>
      <c r="AH101" s="10">
        <v>20</v>
      </c>
      <c r="AI101" s="10">
        <v>21</v>
      </c>
      <c r="AJ101" s="10">
        <v>53</v>
      </c>
      <c r="AK101" s="10">
        <v>592</v>
      </c>
      <c r="AL101" s="10">
        <v>502</v>
      </c>
      <c r="AM101" s="11" t="s">
        <v>392</v>
      </c>
      <c r="AN101" s="21">
        <f t="shared" si="30"/>
        <v>592</v>
      </c>
      <c r="AO101" s="21">
        <f t="shared" si="31"/>
        <v>502</v>
      </c>
      <c r="AP101" s="14">
        <v>1138</v>
      </c>
    </row>
    <row r="102" spans="1:42" ht="12" customHeight="1" x14ac:dyDescent="0.25">
      <c r="A102" s="14" t="s">
        <v>89</v>
      </c>
      <c r="B102" s="14">
        <v>167</v>
      </c>
      <c r="C102" s="14" t="s">
        <v>199</v>
      </c>
      <c r="D102" s="14" t="s">
        <v>53</v>
      </c>
      <c r="E102" s="14" t="s">
        <v>52</v>
      </c>
      <c r="F102" s="58">
        <v>87.6735626432</v>
      </c>
      <c r="G102" s="13">
        <v>9.9949622050899993</v>
      </c>
      <c r="H102" s="13">
        <v>50.778617858899999</v>
      </c>
      <c r="I102" s="58">
        <v>70.710678100600006</v>
      </c>
      <c r="J102" s="2"/>
      <c r="K102" s="7" t="s">
        <v>199</v>
      </c>
      <c r="L102" s="7" t="str">
        <f t="shared" si="32"/>
        <v>N</v>
      </c>
      <c r="M102" s="7" t="s">
        <v>216</v>
      </c>
      <c r="N102" s="7">
        <f t="shared" si="33"/>
        <v>9.9949622050899993</v>
      </c>
      <c r="O102" s="15">
        <f t="shared" si="34"/>
        <v>87.6735626432</v>
      </c>
      <c r="P102" s="7">
        <f t="shared" si="35"/>
        <v>3.7</v>
      </c>
      <c r="Q102" s="7">
        <v>50</v>
      </c>
      <c r="R102" s="7">
        <f t="shared" si="36"/>
        <v>7.4</v>
      </c>
      <c r="S102" s="63">
        <f t="shared" si="37"/>
        <v>50.778617858899999</v>
      </c>
      <c r="T102" s="7">
        <f t="shared" si="38"/>
        <v>63.310678100600008</v>
      </c>
      <c r="U102" s="7">
        <f t="shared" si="39"/>
        <v>20</v>
      </c>
      <c r="V102" s="18" t="str">
        <f t="shared" si="40"/>
        <v>14N54-167</v>
      </c>
      <c r="W102" s="4"/>
      <c r="X102" s="8">
        <v>98</v>
      </c>
      <c r="Y102" s="9" t="s">
        <v>271</v>
      </c>
      <c r="Z102" s="9" t="s">
        <v>272</v>
      </c>
      <c r="AA102" s="10">
        <v>9.9949622050000002</v>
      </c>
      <c r="AB102" s="10">
        <v>87.674000000000007</v>
      </c>
      <c r="AC102" s="10">
        <v>3.7</v>
      </c>
      <c r="AD102" s="10">
        <v>50</v>
      </c>
      <c r="AE102" s="10">
        <v>7.4</v>
      </c>
      <c r="AF102" s="10">
        <v>50.8</v>
      </c>
      <c r="AG102" s="10">
        <v>63.310678099999997</v>
      </c>
      <c r="AH102" s="10">
        <v>20</v>
      </c>
      <c r="AI102" s="10">
        <v>6</v>
      </c>
      <c r="AJ102" s="10">
        <v>6</v>
      </c>
      <c r="AK102" s="12">
        <v>1306</v>
      </c>
      <c r="AL102" s="10">
        <v>191</v>
      </c>
      <c r="AM102" s="11" t="s">
        <v>392</v>
      </c>
      <c r="AN102" s="21">
        <f t="shared" si="30"/>
        <v>1306</v>
      </c>
      <c r="AO102" s="21">
        <f t="shared" si="31"/>
        <v>191</v>
      </c>
      <c r="AP102" s="14">
        <v>1135</v>
      </c>
    </row>
    <row r="103" spans="1:42" ht="12" customHeight="1" x14ac:dyDescent="0.25">
      <c r="A103" s="14" t="s">
        <v>89</v>
      </c>
      <c r="B103" s="14">
        <v>167</v>
      </c>
      <c r="C103" s="14" t="s">
        <v>199</v>
      </c>
      <c r="D103" s="14" t="s">
        <v>53</v>
      </c>
      <c r="E103" s="14" t="s">
        <v>52</v>
      </c>
      <c r="F103" s="58">
        <v>51.342847197200001</v>
      </c>
      <c r="G103" s="13">
        <v>0.60152078983699997</v>
      </c>
      <c r="H103" s="13">
        <v>3.8482549190499999</v>
      </c>
      <c r="I103" s="58">
        <v>0</v>
      </c>
      <c r="J103" s="2"/>
      <c r="K103" s="7" t="s">
        <v>199</v>
      </c>
      <c r="L103" s="7" t="str">
        <f t="shared" si="32"/>
        <v>N</v>
      </c>
      <c r="M103" s="7" t="s">
        <v>216</v>
      </c>
      <c r="N103" s="7">
        <f t="shared" si="33"/>
        <v>0.60152078983699997</v>
      </c>
      <c r="O103" s="15">
        <f t="shared" si="34"/>
        <v>51.342847197200001</v>
      </c>
      <c r="P103" s="7">
        <f t="shared" si="35"/>
        <v>3.7</v>
      </c>
      <c r="Q103" s="7">
        <v>50</v>
      </c>
      <c r="R103" s="7">
        <f t="shared" si="36"/>
        <v>0.3</v>
      </c>
      <c r="S103" s="63">
        <f t="shared" si="37"/>
        <v>3.8482549190499999</v>
      </c>
      <c r="T103" s="7">
        <f t="shared" si="38"/>
        <v>0.3</v>
      </c>
      <c r="U103" s="7">
        <f t="shared" si="39"/>
        <v>20</v>
      </c>
      <c r="V103" s="18" t="str">
        <f t="shared" si="40"/>
        <v>14N54-167</v>
      </c>
      <c r="W103" s="4"/>
      <c r="X103" s="8">
        <v>99</v>
      </c>
      <c r="Y103" s="9" t="s">
        <v>271</v>
      </c>
      <c r="Z103" s="9" t="s">
        <v>272</v>
      </c>
      <c r="AA103" s="10">
        <v>0.60152079000000003</v>
      </c>
      <c r="AB103" s="10">
        <v>51.343000000000004</v>
      </c>
      <c r="AC103" s="10">
        <v>3.7</v>
      </c>
      <c r="AD103" s="10">
        <v>50</v>
      </c>
      <c r="AE103" s="10">
        <v>0.3</v>
      </c>
      <c r="AF103" s="10">
        <v>3.8</v>
      </c>
      <c r="AG103" s="10">
        <v>0.3</v>
      </c>
      <c r="AH103" s="10">
        <v>20</v>
      </c>
      <c r="AI103" s="10">
        <v>28</v>
      </c>
      <c r="AJ103" s="10">
        <v>152</v>
      </c>
      <c r="AK103" s="10">
        <v>20</v>
      </c>
      <c r="AL103" s="10">
        <v>20</v>
      </c>
      <c r="AM103" s="11" t="s">
        <v>392</v>
      </c>
      <c r="AN103" s="21">
        <f t="shared" si="30"/>
        <v>20</v>
      </c>
      <c r="AO103" s="21">
        <f t="shared" si="31"/>
        <v>20</v>
      </c>
      <c r="AP103" s="14">
        <v>1158</v>
      </c>
    </row>
    <row r="104" spans="1:42" ht="12" customHeight="1" x14ac:dyDescent="0.25">
      <c r="A104" s="14" t="s">
        <v>89</v>
      </c>
      <c r="B104" s="14">
        <v>167</v>
      </c>
      <c r="C104" s="14" t="s">
        <v>199</v>
      </c>
      <c r="D104" s="14" t="s">
        <v>53</v>
      </c>
      <c r="E104" s="14" t="s">
        <v>52</v>
      </c>
      <c r="F104" s="58">
        <v>117.353435593</v>
      </c>
      <c r="G104" s="13">
        <v>12.287392923000001</v>
      </c>
      <c r="H104" s="13">
        <v>25.511568069500001</v>
      </c>
      <c r="I104" s="58">
        <v>30</v>
      </c>
      <c r="J104" s="2"/>
      <c r="K104" s="7" t="s">
        <v>199</v>
      </c>
      <c r="L104" s="7" t="str">
        <f t="shared" si="32"/>
        <v>N</v>
      </c>
      <c r="M104" s="7" t="s">
        <v>216</v>
      </c>
      <c r="N104" s="7">
        <f t="shared" si="33"/>
        <v>12.287392923000001</v>
      </c>
      <c r="O104" s="15">
        <f t="shared" si="34"/>
        <v>117.353435593</v>
      </c>
      <c r="P104" s="7">
        <f t="shared" si="35"/>
        <v>3.7</v>
      </c>
      <c r="Q104" s="7">
        <v>50</v>
      </c>
      <c r="R104" s="7">
        <f t="shared" si="36"/>
        <v>7.4</v>
      </c>
      <c r="S104" s="63">
        <f t="shared" si="37"/>
        <v>25.511568069500001</v>
      </c>
      <c r="T104" s="7">
        <f t="shared" si="38"/>
        <v>22.6</v>
      </c>
      <c r="U104" s="7">
        <f t="shared" si="39"/>
        <v>20</v>
      </c>
      <c r="V104" s="18" t="str">
        <f t="shared" si="40"/>
        <v>14N54-167</v>
      </c>
      <c r="W104" s="4"/>
      <c r="X104" s="8">
        <v>100</v>
      </c>
      <c r="Y104" s="9" t="s">
        <v>271</v>
      </c>
      <c r="Z104" s="9" t="s">
        <v>272</v>
      </c>
      <c r="AA104" s="10">
        <v>12.28739292</v>
      </c>
      <c r="AB104" s="10">
        <v>117.35299999999999</v>
      </c>
      <c r="AC104" s="10">
        <v>3.7</v>
      </c>
      <c r="AD104" s="10">
        <v>50</v>
      </c>
      <c r="AE104" s="10">
        <v>7.4</v>
      </c>
      <c r="AF104" s="10">
        <v>25.5</v>
      </c>
      <c r="AG104" s="10">
        <v>22.6</v>
      </c>
      <c r="AH104" s="10">
        <v>20</v>
      </c>
      <c r="AI104" s="10">
        <v>11</v>
      </c>
      <c r="AJ104" s="10">
        <v>27</v>
      </c>
      <c r="AK104" s="12">
        <v>3072</v>
      </c>
      <c r="AL104" s="10">
        <v>582</v>
      </c>
      <c r="AM104" s="11" t="s">
        <v>392</v>
      </c>
      <c r="AN104" s="21">
        <f t="shared" ref="AN104:AN135" si="41">F104/O104*AK104</f>
        <v>3072</v>
      </c>
      <c r="AO104" s="21">
        <f t="shared" si="31"/>
        <v>582</v>
      </c>
      <c r="AP104" s="14">
        <v>1153</v>
      </c>
    </row>
    <row r="105" spans="1:42" ht="12" customHeight="1" x14ac:dyDescent="0.25">
      <c r="A105" s="14" t="s">
        <v>89</v>
      </c>
      <c r="B105" s="14">
        <v>167</v>
      </c>
      <c r="C105" s="14" t="s">
        <v>199</v>
      </c>
      <c r="D105" s="14" t="s">
        <v>53</v>
      </c>
      <c r="E105" s="14" t="s">
        <v>52</v>
      </c>
      <c r="F105" s="58">
        <v>127.90561980699999</v>
      </c>
      <c r="G105" s="13">
        <v>12.204204407700001</v>
      </c>
      <c r="H105" s="13">
        <v>24.672229766800001</v>
      </c>
      <c r="I105" s="58">
        <v>66.5685424805</v>
      </c>
      <c r="J105" s="2"/>
      <c r="K105" s="7" t="s">
        <v>199</v>
      </c>
      <c r="L105" s="7" t="str">
        <f t="shared" si="32"/>
        <v>N</v>
      </c>
      <c r="M105" s="7" t="s">
        <v>216</v>
      </c>
      <c r="N105" s="7">
        <f t="shared" si="33"/>
        <v>12.204204407700001</v>
      </c>
      <c r="O105" s="15">
        <f t="shared" si="34"/>
        <v>127.90561980699999</v>
      </c>
      <c r="P105" s="7">
        <f t="shared" si="35"/>
        <v>3.7</v>
      </c>
      <c r="Q105" s="7">
        <v>50</v>
      </c>
      <c r="R105" s="7">
        <f t="shared" si="36"/>
        <v>7.4</v>
      </c>
      <c r="S105" s="63">
        <f t="shared" si="37"/>
        <v>24.672229766800001</v>
      </c>
      <c r="T105" s="7">
        <f t="shared" si="38"/>
        <v>59.168542480500001</v>
      </c>
      <c r="U105" s="7">
        <f t="shared" si="39"/>
        <v>20</v>
      </c>
      <c r="V105" s="18" t="str">
        <f t="shared" si="40"/>
        <v>14N54-167</v>
      </c>
      <c r="W105" s="4"/>
      <c r="X105" s="8">
        <v>101</v>
      </c>
      <c r="Y105" s="9" t="s">
        <v>271</v>
      </c>
      <c r="Z105" s="9" t="s">
        <v>272</v>
      </c>
      <c r="AA105" s="10">
        <v>12.204204409999999</v>
      </c>
      <c r="AB105" s="10">
        <v>127.90600000000001</v>
      </c>
      <c r="AC105" s="10">
        <v>3.7</v>
      </c>
      <c r="AD105" s="10">
        <v>50</v>
      </c>
      <c r="AE105" s="10">
        <v>7.4</v>
      </c>
      <c r="AF105" s="10">
        <v>24.7</v>
      </c>
      <c r="AG105" s="10">
        <v>59.168542479999999</v>
      </c>
      <c r="AH105" s="10">
        <v>20</v>
      </c>
      <c r="AI105" s="10">
        <v>5</v>
      </c>
      <c r="AJ105" s="10">
        <v>10</v>
      </c>
      <c r="AK105" s="12">
        <v>3886</v>
      </c>
      <c r="AL105" s="10">
        <v>268</v>
      </c>
      <c r="AM105" s="11" t="s">
        <v>392</v>
      </c>
      <c r="AN105" s="21">
        <f t="shared" si="41"/>
        <v>3886</v>
      </c>
      <c r="AO105" s="21">
        <f t="shared" si="31"/>
        <v>268</v>
      </c>
      <c r="AP105" s="14">
        <v>1129</v>
      </c>
    </row>
    <row r="106" spans="1:42" ht="12" customHeight="1" x14ac:dyDescent="0.25">
      <c r="A106" s="14" t="s">
        <v>89</v>
      </c>
      <c r="B106" s="14">
        <v>167</v>
      </c>
      <c r="C106" s="14" t="s">
        <v>199</v>
      </c>
      <c r="D106" s="14" t="s">
        <v>53</v>
      </c>
      <c r="E106" s="14" t="s">
        <v>52</v>
      </c>
      <c r="F106" s="58">
        <v>82.452469414399999</v>
      </c>
      <c r="G106" s="13">
        <v>1.5491879855899999</v>
      </c>
      <c r="H106" s="13">
        <v>6.79976844788</v>
      </c>
      <c r="I106" s="58">
        <v>0</v>
      </c>
      <c r="J106" s="2"/>
      <c r="K106" s="7" t="s">
        <v>199</v>
      </c>
      <c r="L106" s="7" t="str">
        <f t="shared" si="32"/>
        <v>N</v>
      </c>
      <c r="M106" s="7" t="s">
        <v>216</v>
      </c>
      <c r="N106" s="7">
        <f t="shared" si="33"/>
        <v>1.5491879855899999</v>
      </c>
      <c r="O106" s="15">
        <f t="shared" si="34"/>
        <v>82.452469414399999</v>
      </c>
      <c r="P106" s="7">
        <f t="shared" si="35"/>
        <v>3.7</v>
      </c>
      <c r="Q106" s="7">
        <v>50</v>
      </c>
      <c r="R106" s="7">
        <f t="shared" si="36"/>
        <v>0.3</v>
      </c>
      <c r="S106" s="63">
        <f t="shared" si="37"/>
        <v>6.79976844788</v>
      </c>
      <c r="T106" s="7">
        <f t="shared" si="38"/>
        <v>0.3</v>
      </c>
      <c r="U106" s="7">
        <f t="shared" si="39"/>
        <v>20</v>
      </c>
      <c r="V106" s="18" t="str">
        <f t="shared" si="40"/>
        <v>14N54-167</v>
      </c>
      <c r="W106" s="4"/>
      <c r="X106" s="8">
        <v>102</v>
      </c>
      <c r="Y106" s="9" t="s">
        <v>271</v>
      </c>
      <c r="Z106" s="9" t="s">
        <v>272</v>
      </c>
      <c r="AA106" s="10">
        <v>1.549187986</v>
      </c>
      <c r="AB106" s="10">
        <v>82.451999999999998</v>
      </c>
      <c r="AC106" s="10">
        <v>3.7</v>
      </c>
      <c r="AD106" s="10">
        <v>50</v>
      </c>
      <c r="AE106" s="10">
        <v>0.3</v>
      </c>
      <c r="AF106" s="10">
        <v>6.8</v>
      </c>
      <c r="AG106" s="10">
        <v>0.3</v>
      </c>
      <c r="AH106" s="10">
        <v>20</v>
      </c>
      <c r="AI106" s="10">
        <v>29</v>
      </c>
      <c r="AJ106" s="10">
        <v>163</v>
      </c>
      <c r="AK106" s="10">
        <v>52</v>
      </c>
      <c r="AL106" s="10">
        <v>53</v>
      </c>
      <c r="AM106" s="11" t="s">
        <v>392</v>
      </c>
      <c r="AN106" s="21">
        <f t="shared" si="41"/>
        <v>52</v>
      </c>
      <c r="AO106" s="21">
        <f t="shared" si="31"/>
        <v>53</v>
      </c>
      <c r="AP106" s="14">
        <v>1128</v>
      </c>
    </row>
    <row r="107" spans="1:42" ht="12" customHeight="1" x14ac:dyDescent="0.25">
      <c r="A107" s="14" t="s">
        <v>89</v>
      </c>
      <c r="B107" s="14">
        <v>167</v>
      </c>
      <c r="C107" s="14" t="s">
        <v>199</v>
      </c>
      <c r="D107" s="14" t="s">
        <v>53</v>
      </c>
      <c r="E107" s="14" t="s">
        <v>52</v>
      </c>
      <c r="F107" s="58">
        <v>103.014109283</v>
      </c>
      <c r="G107" s="13">
        <v>11.0575815481</v>
      </c>
      <c r="H107" s="13">
        <v>11.471814155600001</v>
      </c>
      <c r="I107" s="58">
        <v>0</v>
      </c>
      <c r="J107" s="2"/>
      <c r="K107" s="7" t="s">
        <v>199</v>
      </c>
      <c r="L107" s="7" t="str">
        <f t="shared" si="32"/>
        <v>N</v>
      </c>
      <c r="M107" s="7" t="s">
        <v>216</v>
      </c>
      <c r="N107" s="7">
        <f t="shared" si="33"/>
        <v>11.0575815481</v>
      </c>
      <c r="O107" s="15">
        <f t="shared" si="34"/>
        <v>103.014109283</v>
      </c>
      <c r="P107" s="7">
        <f t="shared" si="35"/>
        <v>3.7</v>
      </c>
      <c r="Q107" s="7">
        <v>50</v>
      </c>
      <c r="R107" s="7">
        <f t="shared" si="36"/>
        <v>0.3</v>
      </c>
      <c r="S107" s="63">
        <f t="shared" si="37"/>
        <v>11.471814155600001</v>
      </c>
      <c r="T107" s="7">
        <f t="shared" si="38"/>
        <v>0.3</v>
      </c>
      <c r="U107" s="7">
        <f t="shared" si="39"/>
        <v>20</v>
      </c>
      <c r="V107" s="18" t="str">
        <f t="shared" si="40"/>
        <v>14N54-167</v>
      </c>
      <c r="W107" s="4"/>
      <c r="X107" s="8">
        <v>103</v>
      </c>
      <c r="Y107" s="9" t="s">
        <v>271</v>
      </c>
      <c r="Z107" s="9" t="s">
        <v>272</v>
      </c>
      <c r="AA107" s="10">
        <v>11.05758155</v>
      </c>
      <c r="AB107" s="10">
        <v>103.014</v>
      </c>
      <c r="AC107" s="10">
        <v>3.7</v>
      </c>
      <c r="AD107" s="10">
        <v>50</v>
      </c>
      <c r="AE107" s="10">
        <v>0.3</v>
      </c>
      <c r="AF107" s="10">
        <v>11.5</v>
      </c>
      <c r="AG107" s="10">
        <v>0.3</v>
      </c>
      <c r="AH107" s="10">
        <v>20</v>
      </c>
      <c r="AI107" s="10">
        <v>35</v>
      </c>
      <c r="AJ107" s="10">
        <v>169</v>
      </c>
      <c r="AK107" s="12">
        <v>2434</v>
      </c>
      <c r="AL107" s="12">
        <v>2194</v>
      </c>
      <c r="AM107" s="11" t="s">
        <v>392</v>
      </c>
      <c r="AN107" s="21">
        <f t="shared" si="41"/>
        <v>2434</v>
      </c>
      <c r="AO107" s="21">
        <f t="shared" si="31"/>
        <v>2194</v>
      </c>
      <c r="AP107" s="14">
        <v>1130</v>
      </c>
    </row>
    <row r="108" spans="1:42" ht="12" customHeight="1" x14ac:dyDescent="0.25">
      <c r="A108" s="14" t="s">
        <v>89</v>
      </c>
      <c r="B108" s="14">
        <v>167</v>
      </c>
      <c r="C108" s="14" t="s">
        <v>199</v>
      </c>
      <c r="D108" s="14" t="s">
        <v>53</v>
      </c>
      <c r="E108" s="14" t="s">
        <v>52</v>
      </c>
      <c r="F108" s="58">
        <v>753.99840537900002</v>
      </c>
      <c r="G108" s="13">
        <v>5.82972780399</v>
      </c>
      <c r="H108" s="13">
        <v>2.6805334091200002</v>
      </c>
      <c r="I108" s="58">
        <v>0</v>
      </c>
      <c r="J108" s="2"/>
      <c r="K108" s="7" t="s">
        <v>199</v>
      </c>
      <c r="L108" s="7" t="str">
        <f t="shared" si="32"/>
        <v>N</v>
      </c>
      <c r="M108" s="7" t="s">
        <v>216</v>
      </c>
      <c r="N108" s="7">
        <f t="shared" si="33"/>
        <v>5.82972780399</v>
      </c>
      <c r="O108" s="15">
        <f t="shared" si="34"/>
        <v>140</v>
      </c>
      <c r="P108" s="7">
        <f t="shared" si="35"/>
        <v>3.7</v>
      </c>
      <c r="Q108" s="7">
        <v>50</v>
      </c>
      <c r="R108" s="7">
        <f t="shared" si="36"/>
        <v>0.3</v>
      </c>
      <c r="S108" s="63">
        <f t="shared" si="37"/>
        <v>2.6805334091200002</v>
      </c>
      <c r="T108" s="7">
        <f t="shared" si="38"/>
        <v>0.3</v>
      </c>
      <c r="U108" s="7">
        <f t="shared" si="39"/>
        <v>20</v>
      </c>
      <c r="V108" s="18" t="str">
        <f t="shared" si="40"/>
        <v>14N54-167</v>
      </c>
      <c r="W108" s="4"/>
      <c r="X108" s="8">
        <v>104</v>
      </c>
      <c r="Y108" s="9" t="s">
        <v>271</v>
      </c>
      <c r="Z108" s="9" t="s">
        <v>272</v>
      </c>
      <c r="AA108" s="10">
        <v>5.829727804</v>
      </c>
      <c r="AB108" s="10">
        <v>140</v>
      </c>
      <c r="AC108" s="10">
        <v>3.7</v>
      </c>
      <c r="AD108" s="10">
        <v>50</v>
      </c>
      <c r="AE108" s="10">
        <v>0.3</v>
      </c>
      <c r="AF108" s="10">
        <v>2.7</v>
      </c>
      <c r="AG108" s="10">
        <v>0.3</v>
      </c>
      <c r="AH108" s="10">
        <v>20</v>
      </c>
      <c r="AI108" s="10">
        <v>31</v>
      </c>
      <c r="AJ108" s="10">
        <v>173</v>
      </c>
      <c r="AK108" s="12">
        <v>1661</v>
      </c>
      <c r="AL108" s="12">
        <v>1495</v>
      </c>
      <c r="AM108" s="11" t="s">
        <v>392</v>
      </c>
      <c r="AN108" s="21">
        <f t="shared" si="41"/>
        <v>8945.6525095322795</v>
      </c>
      <c r="AO108" s="21">
        <f t="shared" si="31"/>
        <v>8051.6258288686076</v>
      </c>
      <c r="AP108" s="14">
        <v>1160</v>
      </c>
    </row>
    <row r="109" spans="1:42" ht="12" customHeight="1" x14ac:dyDescent="0.25">
      <c r="A109" s="14" t="s">
        <v>89</v>
      </c>
      <c r="B109" s="14">
        <v>167</v>
      </c>
      <c r="C109" s="14" t="s">
        <v>199</v>
      </c>
      <c r="D109" s="14" t="s">
        <v>53</v>
      </c>
      <c r="E109" s="14" t="s">
        <v>52</v>
      </c>
      <c r="F109" s="58">
        <v>65.956687326799994</v>
      </c>
      <c r="G109" s="13">
        <v>6.2818657483300004</v>
      </c>
      <c r="H109" s="13">
        <v>40.575984954799999</v>
      </c>
      <c r="I109" s="58">
        <v>28.284271240199999</v>
      </c>
      <c r="J109" s="2"/>
      <c r="K109" s="7" t="s">
        <v>199</v>
      </c>
      <c r="L109" s="7" t="str">
        <f t="shared" si="32"/>
        <v>N</v>
      </c>
      <c r="M109" s="7" t="s">
        <v>216</v>
      </c>
      <c r="N109" s="7">
        <f t="shared" si="33"/>
        <v>6.2818657483300004</v>
      </c>
      <c r="O109" s="15">
        <f t="shared" si="34"/>
        <v>65.956687326799994</v>
      </c>
      <c r="P109" s="7">
        <f t="shared" si="35"/>
        <v>3.7</v>
      </c>
      <c r="Q109" s="7">
        <v>50</v>
      </c>
      <c r="R109" s="7">
        <f t="shared" si="36"/>
        <v>7.4</v>
      </c>
      <c r="S109" s="63">
        <f t="shared" si="37"/>
        <v>40.575984954799999</v>
      </c>
      <c r="T109" s="7">
        <f t="shared" si="38"/>
        <v>20.8842712402</v>
      </c>
      <c r="U109" s="7">
        <f t="shared" si="39"/>
        <v>20</v>
      </c>
      <c r="V109" s="18" t="str">
        <f t="shared" si="40"/>
        <v>14N54-167</v>
      </c>
      <c r="W109" s="4"/>
      <c r="X109" s="8">
        <v>105</v>
      </c>
      <c r="Y109" s="9" t="s">
        <v>271</v>
      </c>
      <c r="Z109" s="9" t="s">
        <v>272</v>
      </c>
      <c r="AA109" s="10">
        <v>6.2818657480000004</v>
      </c>
      <c r="AB109" s="10">
        <v>65.956999999999994</v>
      </c>
      <c r="AC109" s="10">
        <v>3.7</v>
      </c>
      <c r="AD109" s="10">
        <v>50</v>
      </c>
      <c r="AE109" s="10">
        <v>7.4</v>
      </c>
      <c r="AF109" s="10">
        <v>40.6</v>
      </c>
      <c r="AG109" s="10">
        <v>20.88427124</v>
      </c>
      <c r="AH109" s="10">
        <v>20</v>
      </c>
      <c r="AI109" s="10">
        <v>10</v>
      </c>
      <c r="AJ109" s="10">
        <v>16</v>
      </c>
      <c r="AK109" s="10">
        <v>315</v>
      </c>
      <c r="AL109" s="10">
        <v>186</v>
      </c>
      <c r="AM109" s="11" t="s">
        <v>392</v>
      </c>
      <c r="AN109" s="21">
        <f t="shared" si="41"/>
        <v>315</v>
      </c>
      <c r="AO109" s="21">
        <f t="shared" si="31"/>
        <v>186</v>
      </c>
      <c r="AP109" s="14">
        <v>1134</v>
      </c>
    </row>
    <row r="110" spans="1:42" ht="12" customHeight="1" x14ac:dyDescent="0.25">
      <c r="A110" s="14" t="s">
        <v>89</v>
      </c>
      <c r="B110" s="14">
        <v>167</v>
      </c>
      <c r="C110" s="14" t="s">
        <v>199</v>
      </c>
      <c r="D110" s="14" t="s">
        <v>53</v>
      </c>
      <c r="E110" s="14" t="s">
        <v>52</v>
      </c>
      <c r="F110" s="58">
        <v>55.872830174900002</v>
      </c>
      <c r="G110" s="13">
        <v>3.0600146701100002</v>
      </c>
      <c r="H110" s="13">
        <v>5.3096532821700002</v>
      </c>
      <c r="I110" s="58">
        <v>72.426406860399993</v>
      </c>
      <c r="J110" s="2"/>
      <c r="K110" s="7" t="s">
        <v>199</v>
      </c>
      <c r="L110" s="7" t="str">
        <f t="shared" si="32"/>
        <v>N</v>
      </c>
      <c r="M110" s="7" t="s">
        <v>216</v>
      </c>
      <c r="N110" s="7">
        <f t="shared" si="33"/>
        <v>3.0600146701100002</v>
      </c>
      <c r="O110" s="15">
        <f t="shared" si="34"/>
        <v>55.872830174900002</v>
      </c>
      <c r="P110" s="7">
        <f t="shared" si="35"/>
        <v>3.7</v>
      </c>
      <c r="Q110" s="7">
        <v>50</v>
      </c>
      <c r="R110" s="7">
        <f t="shared" si="36"/>
        <v>7.4</v>
      </c>
      <c r="S110" s="63">
        <f t="shared" si="37"/>
        <v>5.3096532821700002</v>
      </c>
      <c r="T110" s="7">
        <f t="shared" si="38"/>
        <v>65.026406860399987</v>
      </c>
      <c r="U110" s="7">
        <f t="shared" si="39"/>
        <v>20</v>
      </c>
      <c r="V110" s="18" t="str">
        <f t="shared" si="40"/>
        <v>14N54-167</v>
      </c>
      <c r="W110" s="4"/>
      <c r="X110" s="8">
        <v>106</v>
      </c>
      <c r="Y110" s="9" t="s">
        <v>271</v>
      </c>
      <c r="Z110" s="9" t="s">
        <v>272</v>
      </c>
      <c r="AA110" s="10">
        <v>3.0600146700000002</v>
      </c>
      <c r="AB110" s="10">
        <v>55.872999999999998</v>
      </c>
      <c r="AC110" s="10">
        <v>3.7</v>
      </c>
      <c r="AD110" s="10">
        <v>50</v>
      </c>
      <c r="AE110" s="10">
        <v>7.4</v>
      </c>
      <c r="AF110" s="10">
        <v>5.3</v>
      </c>
      <c r="AG110" s="10">
        <v>65.026406859999994</v>
      </c>
      <c r="AH110" s="10">
        <v>20</v>
      </c>
      <c r="AI110" s="10">
        <v>1</v>
      </c>
      <c r="AJ110" s="10">
        <v>4</v>
      </c>
      <c r="AK110" s="10">
        <v>56</v>
      </c>
      <c r="AL110" s="10">
        <v>2</v>
      </c>
      <c r="AM110" s="11" t="s">
        <v>392</v>
      </c>
      <c r="AN110" s="21">
        <f t="shared" si="41"/>
        <v>56</v>
      </c>
      <c r="AO110" s="21">
        <f t="shared" si="31"/>
        <v>2</v>
      </c>
      <c r="AP110" s="14">
        <v>1144</v>
      </c>
    </row>
    <row r="111" spans="1:42" ht="12" customHeight="1" x14ac:dyDescent="0.25">
      <c r="A111" s="14" t="s">
        <v>89</v>
      </c>
      <c r="B111" s="14">
        <v>167</v>
      </c>
      <c r="C111" s="14" t="s">
        <v>199</v>
      </c>
      <c r="D111" s="14" t="s">
        <v>53</v>
      </c>
      <c r="E111" s="14" t="s">
        <v>52</v>
      </c>
      <c r="F111" s="58">
        <v>186.63692564600001</v>
      </c>
      <c r="G111" s="13">
        <v>3.67982911006</v>
      </c>
      <c r="H111" s="13">
        <v>2.1129307746900001</v>
      </c>
      <c r="I111" s="58">
        <v>333.84780883799999</v>
      </c>
      <c r="J111" s="2"/>
      <c r="K111" s="7" t="s">
        <v>199</v>
      </c>
      <c r="L111" s="7" t="str">
        <f t="shared" si="32"/>
        <v>N</v>
      </c>
      <c r="M111" s="7" t="s">
        <v>216</v>
      </c>
      <c r="N111" s="7">
        <f t="shared" si="33"/>
        <v>3.67982911006</v>
      </c>
      <c r="O111" s="15">
        <f t="shared" si="34"/>
        <v>140</v>
      </c>
      <c r="P111" s="7">
        <f t="shared" si="35"/>
        <v>3.7</v>
      </c>
      <c r="Q111" s="7">
        <v>50</v>
      </c>
      <c r="R111" s="7">
        <f t="shared" si="36"/>
        <v>7.4</v>
      </c>
      <c r="S111" s="63">
        <f t="shared" si="37"/>
        <v>2.1129307746900001</v>
      </c>
      <c r="T111" s="7">
        <f t="shared" si="38"/>
        <v>300</v>
      </c>
      <c r="U111" s="7">
        <f t="shared" si="39"/>
        <v>20</v>
      </c>
      <c r="V111" s="18" t="str">
        <f t="shared" si="40"/>
        <v>14N54-167</v>
      </c>
      <c r="W111" s="4"/>
      <c r="X111" s="8">
        <v>107</v>
      </c>
      <c r="Y111" s="9" t="s">
        <v>271</v>
      </c>
      <c r="Z111" s="9" t="s">
        <v>272</v>
      </c>
      <c r="AA111" s="10">
        <v>3.67982911</v>
      </c>
      <c r="AB111" s="10">
        <v>140</v>
      </c>
      <c r="AC111" s="10">
        <v>3.7</v>
      </c>
      <c r="AD111" s="10">
        <v>50</v>
      </c>
      <c r="AE111" s="10">
        <v>7.4</v>
      </c>
      <c r="AF111" s="10">
        <v>2.1</v>
      </c>
      <c r="AG111" s="10">
        <v>300</v>
      </c>
      <c r="AH111" s="10">
        <v>20</v>
      </c>
      <c r="AI111" s="10">
        <v>0</v>
      </c>
      <c r="AJ111" s="10">
        <v>4</v>
      </c>
      <c r="AK111" s="10">
        <v>832</v>
      </c>
      <c r="AL111" s="10">
        <v>1</v>
      </c>
      <c r="AM111" s="11" t="s">
        <v>392</v>
      </c>
      <c r="AN111" s="21">
        <f t="shared" si="41"/>
        <v>1109.1565866962285</v>
      </c>
      <c r="AO111" s="21">
        <f t="shared" si="31"/>
        <v>1.3331208974714286</v>
      </c>
      <c r="AP111" s="14">
        <v>1159</v>
      </c>
    </row>
    <row r="112" spans="1:42" ht="12" customHeight="1" x14ac:dyDescent="0.25">
      <c r="A112" s="14" t="s">
        <v>89</v>
      </c>
      <c r="B112" s="14">
        <v>167</v>
      </c>
      <c r="C112" s="14" t="s">
        <v>199</v>
      </c>
      <c r="D112" s="14" t="s">
        <v>53</v>
      </c>
      <c r="E112" s="14" t="s">
        <v>52</v>
      </c>
      <c r="F112" s="58">
        <v>90.767568781700007</v>
      </c>
      <c r="G112" s="13">
        <v>9.8312471178800003</v>
      </c>
      <c r="H112" s="13">
        <v>11.471814155600001</v>
      </c>
      <c r="I112" s="58">
        <v>0</v>
      </c>
      <c r="J112" s="2"/>
      <c r="K112" s="7" t="s">
        <v>199</v>
      </c>
      <c r="L112" s="7" t="str">
        <f t="shared" si="32"/>
        <v>N</v>
      </c>
      <c r="M112" s="7" t="s">
        <v>216</v>
      </c>
      <c r="N112" s="7">
        <f t="shared" si="33"/>
        <v>9.8312471178800003</v>
      </c>
      <c r="O112" s="15">
        <f t="shared" si="34"/>
        <v>90.767568781700007</v>
      </c>
      <c r="P112" s="7">
        <f t="shared" si="35"/>
        <v>3.7</v>
      </c>
      <c r="Q112" s="7">
        <v>50</v>
      </c>
      <c r="R112" s="7">
        <f t="shared" si="36"/>
        <v>0.3</v>
      </c>
      <c r="S112" s="63">
        <f t="shared" si="37"/>
        <v>11.471814155600001</v>
      </c>
      <c r="T112" s="7">
        <f t="shared" si="38"/>
        <v>0.3</v>
      </c>
      <c r="U112" s="7">
        <f t="shared" si="39"/>
        <v>20</v>
      </c>
      <c r="V112" s="18" t="str">
        <f t="shared" si="40"/>
        <v>14N54-167</v>
      </c>
      <c r="W112" s="4"/>
      <c r="X112" s="8">
        <v>108</v>
      </c>
      <c r="Y112" s="9" t="s">
        <v>271</v>
      </c>
      <c r="Z112" s="9" t="s">
        <v>272</v>
      </c>
      <c r="AA112" s="10">
        <v>9.8312471180000003</v>
      </c>
      <c r="AB112" s="10">
        <v>90.768000000000001</v>
      </c>
      <c r="AC112" s="10">
        <v>3.7</v>
      </c>
      <c r="AD112" s="10">
        <v>50</v>
      </c>
      <c r="AE112" s="10">
        <v>0.3</v>
      </c>
      <c r="AF112" s="10">
        <v>11.5</v>
      </c>
      <c r="AG112" s="10">
        <v>0.3</v>
      </c>
      <c r="AH112" s="10">
        <v>20</v>
      </c>
      <c r="AI112" s="10">
        <v>34</v>
      </c>
      <c r="AJ112" s="10">
        <v>166</v>
      </c>
      <c r="AK112" s="12">
        <v>1572</v>
      </c>
      <c r="AL112" s="12">
        <v>1450</v>
      </c>
      <c r="AM112" s="11" t="s">
        <v>392</v>
      </c>
      <c r="AN112" s="21">
        <f t="shared" si="41"/>
        <v>1572</v>
      </c>
      <c r="AO112" s="21">
        <f t="shared" si="31"/>
        <v>1450</v>
      </c>
      <c r="AP112" s="14">
        <v>1131</v>
      </c>
    </row>
    <row r="113" spans="1:42" ht="12" customHeight="1" x14ac:dyDescent="0.25">
      <c r="A113" s="14" t="s">
        <v>89</v>
      </c>
      <c r="B113" s="14">
        <v>167</v>
      </c>
      <c r="C113" s="14" t="s">
        <v>199</v>
      </c>
      <c r="D113" s="14" t="s">
        <v>53</v>
      </c>
      <c r="E113" s="14" t="s">
        <v>52</v>
      </c>
      <c r="F113" s="58">
        <v>157.898020105</v>
      </c>
      <c r="G113" s="13">
        <v>12.156159986800001</v>
      </c>
      <c r="H113" s="13">
        <v>11.7642717361</v>
      </c>
      <c r="I113" s="58">
        <v>0</v>
      </c>
      <c r="J113" s="2"/>
      <c r="K113" s="7" t="s">
        <v>199</v>
      </c>
      <c r="L113" s="7" t="str">
        <f t="shared" si="32"/>
        <v>N</v>
      </c>
      <c r="M113" s="7" t="s">
        <v>216</v>
      </c>
      <c r="N113" s="7">
        <f t="shared" si="33"/>
        <v>12.156159986800001</v>
      </c>
      <c r="O113" s="15">
        <f t="shared" si="34"/>
        <v>140</v>
      </c>
      <c r="P113" s="7">
        <f t="shared" si="35"/>
        <v>3.7</v>
      </c>
      <c r="Q113" s="7">
        <v>50</v>
      </c>
      <c r="R113" s="7">
        <f t="shared" si="36"/>
        <v>0.3</v>
      </c>
      <c r="S113" s="63">
        <f t="shared" si="37"/>
        <v>11.7642717361</v>
      </c>
      <c r="T113" s="7">
        <f t="shared" si="38"/>
        <v>0.3</v>
      </c>
      <c r="U113" s="7">
        <f t="shared" si="39"/>
        <v>20</v>
      </c>
      <c r="V113" s="18" t="str">
        <f t="shared" si="40"/>
        <v>14N54-167</v>
      </c>
      <c r="W113" s="4"/>
      <c r="X113" s="8">
        <v>109</v>
      </c>
      <c r="Y113" s="9" t="s">
        <v>271</v>
      </c>
      <c r="Z113" s="9" t="s">
        <v>272</v>
      </c>
      <c r="AA113" s="10">
        <v>12.156159990000001</v>
      </c>
      <c r="AB113" s="10">
        <v>140</v>
      </c>
      <c r="AC113" s="10">
        <v>3.7</v>
      </c>
      <c r="AD113" s="10">
        <v>50</v>
      </c>
      <c r="AE113" s="10">
        <v>0.3</v>
      </c>
      <c r="AF113" s="10">
        <v>11.8</v>
      </c>
      <c r="AG113" s="10">
        <v>0.3</v>
      </c>
      <c r="AH113" s="10">
        <v>20</v>
      </c>
      <c r="AI113" s="10">
        <v>35</v>
      </c>
      <c r="AJ113" s="10">
        <v>174</v>
      </c>
      <c r="AK113" s="12">
        <v>5093</v>
      </c>
      <c r="AL113" s="12">
        <v>4522</v>
      </c>
      <c r="AM113" s="11" t="s">
        <v>392</v>
      </c>
      <c r="AN113" s="21">
        <f t="shared" si="41"/>
        <v>5744.1044028197502</v>
      </c>
      <c r="AO113" s="21">
        <f t="shared" si="31"/>
        <v>5100.1060493915002</v>
      </c>
      <c r="AP113" s="14">
        <v>1148</v>
      </c>
    </row>
    <row r="114" spans="1:42" ht="12" customHeight="1" x14ac:dyDescent="0.25">
      <c r="A114" s="14" t="s">
        <v>89</v>
      </c>
      <c r="B114" s="14">
        <v>167</v>
      </c>
      <c r="C114" s="14" t="s">
        <v>199</v>
      </c>
      <c r="D114" s="14" t="s">
        <v>53</v>
      </c>
      <c r="E114" s="14" t="s">
        <v>52</v>
      </c>
      <c r="F114" s="58">
        <v>48.510400446699997</v>
      </c>
      <c r="G114" s="13">
        <v>0.45546371080100001</v>
      </c>
      <c r="H114" s="13">
        <v>57.306438446000001</v>
      </c>
      <c r="I114" s="58">
        <v>10</v>
      </c>
      <c r="J114" s="2"/>
      <c r="K114" s="7" t="s">
        <v>199</v>
      </c>
      <c r="L114" s="7" t="str">
        <f t="shared" si="32"/>
        <v>N</v>
      </c>
      <c r="M114" s="7" t="s">
        <v>216</v>
      </c>
      <c r="N114" s="7">
        <f t="shared" si="33"/>
        <v>0.45546371080100001</v>
      </c>
      <c r="O114" s="15">
        <f t="shared" si="34"/>
        <v>48.510400446699997</v>
      </c>
      <c r="P114" s="7">
        <f t="shared" si="35"/>
        <v>3.7</v>
      </c>
      <c r="Q114" s="7">
        <v>50</v>
      </c>
      <c r="R114" s="7">
        <f t="shared" si="36"/>
        <v>7.4</v>
      </c>
      <c r="S114" s="63">
        <f t="shared" si="37"/>
        <v>57.306438446000001</v>
      </c>
      <c r="T114" s="7">
        <f t="shared" si="38"/>
        <v>2.5999999999999996</v>
      </c>
      <c r="U114" s="7">
        <f t="shared" si="39"/>
        <v>20</v>
      </c>
      <c r="V114" s="18" t="str">
        <f t="shared" si="40"/>
        <v>14N54-167</v>
      </c>
      <c r="W114" s="4"/>
      <c r="X114" s="8">
        <v>110</v>
      </c>
      <c r="Y114" s="9" t="s">
        <v>271</v>
      </c>
      <c r="Z114" s="9" t="s">
        <v>272</v>
      </c>
      <c r="AA114" s="10">
        <v>0.45546371099999999</v>
      </c>
      <c r="AB114" s="10">
        <v>48.51</v>
      </c>
      <c r="AC114" s="10">
        <v>3.7</v>
      </c>
      <c r="AD114" s="10">
        <v>50</v>
      </c>
      <c r="AE114" s="10">
        <v>7.4</v>
      </c>
      <c r="AF114" s="10">
        <v>57.3</v>
      </c>
      <c r="AG114" s="10">
        <v>2.6</v>
      </c>
      <c r="AH114" s="10">
        <v>20</v>
      </c>
      <c r="AI114" s="10">
        <v>18</v>
      </c>
      <c r="AJ114" s="10">
        <v>45</v>
      </c>
      <c r="AK114" s="10">
        <v>19</v>
      </c>
      <c r="AL114" s="10">
        <v>21</v>
      </c>
      <c r="AM114" s="11" t="s">
        <v>392</v>
      </c>
      <c r="AN114" s="21">
        <f t="shared" si="41"/>
        <v>19</v>
      </c>
      <c r="AO114" s="21">
        <f t="shared" si="31"/>
        <v>21</v>
      </c>
      <c r="AP114" s="14">
        <v>1139</v>
      </c>
    </row>
    <row r="115" spans="1:42" ht="12" customHeight="1" x14ac:dyDescent="0.25">
      <c r="A115" s="14" t="s">
        <v>89</v>
      </c>
      <c r="B115" s="14">
        <v>167</v>
      </c>
      <c r="C115" s="14" t="s">
        <v>199</v>
      </c>
      <c r="D115" s="14" t="s">
        <v>53</v>
      </c>
      <c r="E115" s="14" t="s">
        <v>52</v>
      </c>
      <c r="F115" s="58">
        <v>140.05982412899999</v>
      </c>
      <c r="G115" s="13">
        <v>7.3660627480500001</v>
      </c>
      <c r="H115" s="13">
        <v>35.638099670400003</v>
      </c>
      <c r="I115" s="58">
        <v>34.142135620099999</v>
      </c>
      <c r="J115" s="2"/>
      <c r="K115" s="7" t="s">
        <v>199</v>
      </c>
      <c r="L115" s="7" t="str">
        <f t="shared" si="32"/>
        <v>N</v>
      </c>
      <c r="M115" s="7" t="s">
        <v>216</v>
      </c>
      <c r="N115" s="7">
        <f t="shared" si="33"/>
        <v>7.3660627480500001</v>
      </c>
      <c r="O115" s="15">
        <f t="shared" si="34"/>
        <v>140</v>
      </c>
      <c r="P115" s="7">
        <f t="shared" si="35"/>
        <v>3.7</v>
      </c>
      <c r="Q115" s="7">
        <v>50</v>
      </c>
      <c r="R115" s="7">
        <f t="shared" si="36"/>
        <v>7.4</v>
      </c>
      <c r="S115" s="63">
        <f t="shared" si="37"/>
        <v>35.638099670400003</v>
      </c>
      <c r="T115" s="7">
        <f t="shared" si="38"/>
        <v>26.742135620100001</v>
      </c>
      <c r="U115" s="7">
        <f t="shared" si="39"/>
        <v>20</v>
      </c>
      <c r="V115" s="18" t="str">
        <f t="shared" si="40"/>
        <v>14N54-167</v>
      </c>
      <c r="W115" s="4"/>
      <c r="X115" s="8">
        <v>111</v>
      </c>
      <c r="Y115" s="9" t="s">
        <v>271</v>
      </c>
      <c r="Z115" s="9" t="s">
        <v>272</v>
      </c>
      <c r="AA115" s="10">
        <v>7.366062748</v>
      </c>
      <c r="AB115" s="10">
        <v>140</v>
      </c>
      <c r="AC115" s="10">
        <v>3.7</v>
      </c>
      <c r="AD115" s="10">
        <v>50</v>
      </c>
      <c r="AE115" s="10">
        <v>7.4</v>
      </c>
      <c r="AF115" s="10">
        <v>35.6</v>
      </c>
      <c r="AG115" s="10">
        <v>26.742135619999999</v>
      </c>
      <c r="AH115" s="10">
        <v>20</v>
      </c>
      <c r="AI115" s="10">
        <v>12</v>
      </c>
      <c r="AJ115" s="10">
        <v>30</v>
      </c>
      <c r="AK115" s="12">
        <v>1915</v>
      </c>
      <c r="AL115" s="10">
        <v>816</v>
      </c>
      <c r="AM115" s="11" t="s">
        <v>392</v>
      </c>
      <c r="AN115" s="21">
        <f t="shared" si="41"/>
        <v>1915.8183086216784</v>
      </c>
      <c r="AO115" s="21">
        <f t="shared" si="31"/>
        <v>816.34868920902852</v>
      </c>
      <c r="AP115" s="14">
        <v>1133</v>
      </c>
    </row>
    <row r="116" spans="1:42" ht="12" customHeight="1" x14ac:dyDescent="0.25">
      <c r="A116" s="14" t="s">
        <v>89</v>
      </c>
      <c r="B116" s="14">
        <v>167</v>
      </c>
      <c r="C116" s="14" t="s">
        <v>199</v>
      </c>
      <c r="D116" s="14" t="s">
        <v>53</v>
      </c>
      <c r="E116" s="14" t="s">
        <v>52</v>
      </c>
      <c r="F116" s="58">
        <v>70.188829733399999</v>
      </c>
      <c r="G116" s="13">
        <v>2.1983109789699999</v>
      </c>
      <c r="H116" s="13">
        <v>10.9576025009</v>
      </c>
      <c r="I116" s="58">
        <v>0</v>
      </c>
      <c r="J116" s="2"/>
      <c r="K116" s="7" t="s">
        <v>199</v>
      </c>
      <c r="L116" s="7" t="str">
        <f t="shared" si="32"/>
        <v>N</v>
      </c>
      <c r="M116" s="7" t="s">
        <v>216</v>
      </c>
      <c r="N116" s="7">
        <f t="shared" si="33"/>
        <v>2.1983109789699999</v>
      </c>
      <c r="O116" s="15">
        <f t="shared" si="34"/>
        <v>70.188829733399999</v>
      </c>
      <c r="P116" s="7">
        <f t="shared" si="35"/>
        <v>3.7</v>
      </c>
      <c r="Q116" s="7">
        <v>50</v>
      </c>
      <c r="R116" s="7">
        <f t="shared" si="36"/>
        <v>0.3</v>
      </c>
      <c r="S116" s="63">
        <f t="shared" si="37"/>
        <v>10.9576025009</v>
      </c>
      <c r="T116" s="7">
        <f t="shared" si="38"/>
        <v>0.3</v>
      </c>
      <c r="U116" s="7">
        <f t="shared" si="39"/>
        <v>20</v>
      </c>
      <c r="V116" s="18" t="str">
        <f t="shared" si="40"/>
        <v>14N54-167</v>
      </c>
      <c r="W116" s="4"/>
      <c r="X116" s="8">
        <v>112</v>
      </c>
      <c r="Y116" s="9" t="s">
        <v>271</v>
      </c>
      <c r="Z116" s="9" t="s">
        <v>272</v>
      </c>
      <c r="AA116" s="10">
        <v>2.1983109789999999</v>
      </c>
      <c r="AB116" s="10">
        <v>70.188999999999993</v>
      </c>
      <c r="AC116" s="10">
        <v>3.7</v>
      </c>
      <c r="AD116" s="10">
        <v>50</v>
      </c>
      <c r="AE116" s="10">
        <v>0.3</v>
      </c>
      <c r="AF116" s="10">
        <v>11</v>
      </c>
      <c r="AG116" s="10">
        <v>0.3</v>
      </c>
      <c r="AH116" s="10">
        <v>20</v>
      </c>
      <c r="AI116" s="10">
        <v>28</v>
      </c>
      <c r="AJ116" s="10">
        <v>158</v>
      </c>
      <c r="AK116" s="10">
        <v>43</v>
      </c>
      <c r="AL116" s="10">
        <v>44</v>
      </c>
      <c r="AM116" s="11" t="s">
        <v>392</v>
      </c>
      <c r="AN116" s="21">
        <f t="shared" si="41"/>
        <v>43</v>
      </c>
      <c r="AO116" s="21">
        <f t="shared" si="31"/>
        <v>44</v>
      </c>
      <c r="AP116" s="14">
        <v>1151</v>
      </c>
    </row>
    <row r="117" spans="1:42" ht="12" customHeight="1" x14ac:dyDescent="0.25">
      <c r="A117" s="14" t="s">
        <v>89</v>
      </c>
      <c r="B117" s="14">
        <v>167</v>
      </c>
      <c r="C117" s="14" t="s">
        <v>199</v>
      </c>
      <c r="D117" s="14" t="s">
        <v>53</v>
      </c>
      <c r="E117" s="14" t="s">
        <v>52</v>
      </c>
      <c r="F117" s="58">
        <v>348.24457073799999</v>
      </c>
      <c r="G117" s="13">
        <v>13.011057899400001</v>
      </c>
      <c r="H117" s="13">
        <v>27.267522811900001</v>
      </c>
      <c r="I117" s="58">
        <v>0</v>
      </c>
      <c r="J117" s="2"/>
      <c r="K117" s="7" t="s">
        <v>199</v>
      </c>
      <c r="L117" s="7" t="str">
        <f t="shared" si="32"/>
        <v>N</v>
      </c>
      <c r="M117" s="7" t="s">
        <v>216</v>
      </c>
      <c r="N117" s="7">
        <f t="shared" si="33"/>
        <v>13.011057899400001</v>
      </c>
      <c r="O117" s="15">
        <f t="shared" si="34"/>
        <v>140</v>
      </c>
      <c r="P117" s="7">
        <f t="shared" si="35"/>
        <v>3.7</v>
      </c>
      <c r="Q117" s="7">
        <v>50</v>
      </c>
      <c r="R117" s="7">
        <f t="shared" si="36"/>
        <v>0.3</v>
      </c>
      <c r="S117" s="63">
        <f t="shared" si="37"/>
        <v>27.267522811900001</v>
      </c>
      <c r="T117" s="7">
        <f t="shared" si="38"/>
        <v>0.3</v>
      </c>
      <c r="U117" s="7">
        <f t="shared" si="39"/>
        <v>20</v>
      </c>
      <c r="V117" s="18" t="str">
        <f t="shared" si="40"/>
        <v>14N54-167</v>
      </c>
      <c r="W117" s="4"/>
      <c r="X117" s="8">
        <v>113</v>
      </c>
      <c r="Y117" s="9" t="s">
        <v>271</v>
      </c>
      <c r="Z117" s="9" t="s">
        <v>272</v>
      </c>
      <c r="AA117" s="10">
        <v>13.011057900000001</v>
      </c>
      <c r="AB117" s="10">
        <v>140</v>
      </c>
      <c r="AC117" s="10">
        <v>3.7</v>
      </c>
      <c r="AD117" s="10">
        <v>50</v>
      </c>
      <c r="AE117" s="10">
        <v>0.3</v>
      </c>
      <c r="AF117" s="10">
        <v>27.3</v>
      </c>
      <c r="AG117" s="10">
        <v>0.3</v>
      </c>
      <c r="AH117" s="10">
        <v>20</v>
      </c>
      <c r="AI117" s="10">
        <v>35</v>
      </c>
      <c r="AJ117" s="10">
        <v>173</v>
      </c>
      <c r="AK117" s="12">
        <v>5781</v>
      </c>
      <c r="AL117" s="12">
        <v>5386</v>
      </c>
      <c r="AM117" s="11" t="s">
        <v>392</v>
      </c>
      <c r="AN117" s="21">
        <f t="shared" si="41"/>
        <v>14380.013310259843</v>
      </c>
      <c r="AO117" s="21">
        <f t="shared" si="31"/>
        <v>13397.466128534772</v>
      </c>
      <c r="AP117" s="14">
        <v>1154</v>
      </c>
    </row>
    <row r="118" spans="1:42" ht="12" customHeight="1" x14ac:dyDescent="0.25">
      <c r="A118" s="14" t="s">
        <v>89</v>
      </c>
      <c r="B118" s="14">
        <v>167</v>
      </c>
      <c r="C118" s="14" t="s">
        <v>199</v>
      </c>
      <c r="D118" s="14" t="s">
        <v>53</v>
      </c>
      <c r="E118" s="14" t="s">
        <v>52</v>
      </c>
      <c r="F118" s="58">
        <v>202.655896095</v>
      </c>
      <c r="G118" s="13">
        <v>12.4431597381</v>
      </c>
      <c r="H118" s="13">
        <v>9.8823051452600001</v>
      </c>
      <c r="I118" s="58">
        <v>28.284271240199999</v>
      </c>
      <c r="J118" s="2"/>
      <c r="K118" s="7" t="s">
        <v>199</v>
      </c>
      <c r="L118" s="7" t="str">
        <f t="shared" si="32"/>
        <v>N</v>
      </c>
      <c r="M118" s="7" t="s">
        <v>216</v>
      </c>
      <c r="N118" s="7">
        <f t="shared" si="33"/>
        <v>12.4431597381</v>
      </c>
      <c r="O118" s="15">
        <f t="shared" si="34"/>
        <v>140</v>
      </c>
      <c r="P118" s="7">
        <f t="shared" si="35"/>
        <v>3.7</v>
      </c>
      <c r="Q118" s="7">
        <v>50</v>
      </c>
      <c r="R118" s="7">
        <f t="shared" si="36"/>
        <v>7.4</v>
      </c>
      <c r="S118" s="63">
        <f t="shared" si="37"/>
        <v>9.8823051452600001</v>
      </c>
      <c r="T118" s="7">
        <f t="shared" si="38"/>
        <v>20.8842712402</v>
      </c>
      <c r="U118" s="7">
        <f t="shared" si="39"/>
        <v>20</v>
      </c>
      <c r="V118" s="18" t="str">
        <f t="shared" si="40"/>
        <v>14N54-167</v>
      </c>
      <c r="W118" s="4"/>
      <c r="X118" s="8">
        <v>114</v>
      </c>
      <c r="Y118" s="9" t="s">
        <v>271</v>
      </c>
      <c r="Z118" s="9" t="s">
        <v>272</v>
      </c>
      <c r="AA118" s="10">
        <v>12.44315974</v>
      </c>
      <c r="AB118" s="10">
        <v>140</v>
      </c>
      <c r="AC118" s="10">
        <v>3.7</v>
      </c>
      <c r="AD118" s="10">
        <v>50</v>
      </c>
      <c r="AE118" s="10">
        <v>7.4</v>
      </c>
      <c r="AF118" s="10">
        <v>9.9</v>
      </c>
      <c r="AG118" s="10">
        <v>20.88427124</v>
      </c>
      <c r="AH118" s="10">
        <v>20</v>
      </c>
      <c r="AI118" s="10">
        <v>9</v>
      </c>
      <c r="AJ118" s="10">
        <v>34</v>
      </c>
      <c r="AK118" s="12">
        <v>4156</v>
      </c>
      <c r="AL118" s="10">
        <v>339</v>
      </c>
      <c r="AM118" s="11" t="s">
        <v>392</v>
      </c>
      <c r="AN118" s="21">
        <f t="shared" si="41"/>
        <v>6015.9850297915718</v>
      </c>
      <c r="AO118" s="21">
        <f t="shared" si="31"/>
        <v>490.71677697289289</v>
      </c>
      <c r="AP118" s="14">
        <v>1132</v>
      </c>
    </row>
    <row r="119" spans="1:42" ht="12" customHeight="1" x14ac:dyDescent="0.25">
      <c r="A119" s="14" t="s">
        <v>89</v>
      </c>
      <c r="B119" s="14">
        <v>167</v>
      </c>
      <c r="C119" s="14" t="s">
        <v>199</v>
      </c>
      <c r="D119" s="14" t="s">
        <v>53</v>
      </c>
      <c r="E119" s="14" t="s">
        <v>52</v>
      </c>
      <c r="F119" s="58">
        <v>250.28671453300001</v>
      </c>
      <c r="G119" s="13">
        <v>7.66737848055</v>
      </c>
      <c r="H119" s="13">
        <v>26.239276885999999</v>
      </c>
      <c r="I119" s="58">
        <v>0</v>
      </c>
      <c r="J119" s="2"/>
      <c r="K119" s="7" t="s">
        <v>199</v>
      </c>
      <c r="L119" s="7" t="str">
        <f t="shared" si="32"/>
        <v>N</v>
      </c>
      <c r="M119" s="7" t="s">
        <v>216</v>
      </c>
      <c r="N119" s="7">
        <f t="shared" si="33"/>
        <v>7.66737848055</v>
      </c>
      <c r="O119" s="15">
        <f t="shared" si="34"/>
        <v>140</v>
      </c>
      <c r="P119" s="7">
        <f t="shared" si="35"/>
        <v>3.7</v>
      </c>
      <c r="Q119" s="7">
        <v>50</v>
      </c>
      <c r="R119" s="7">
        <f t="shared" si="36"/>
        <v>0.3</v>
      </c>
      <c r="S119" s="63">
        <f t="shared" si="37"/>
        <v>26.239276885999999</v>
      </c>
      <c r="T119" s="7">
        <f t="shared" si="38"/>
        <v>0.3</v>
      </c>
      <c r="U119" s="7">
        <f t="shared" si="39"/>
        <v>20</v>
      </c>
      <c r="V119" s="18" t="str">
        <f t="shared" si="40"/>
        <v>14N54-167</v>
      </c>
      <c r="W119" s="4"/>
      <c r="X119" s="8">
        <v>115</v>
      </c>
      <c r="Y119" s="9" t="s">
        <v>271</v>
      </c>
      <c r="Z119" s="9" t="s">
        <v>272</v>
      </c>
      <c r="AA119" s="10">
        <v>7.6673784810000001</v>
      </c>
      <c r="AB119" s="10">
        <v>140</v>
      </c>
      <c r="AC119" s="10">
        <v>3.7</v>
      </c>
      <c r="AD119" s="10">
        <v>50</v>
      </c>
      <c r="AE119" s="10">
        <v>0.3</v>
      </c>
      <c r="AF119" s="10">
        <v>26.2</v>
      </c>
      <c r="AG119" s="10">
        <v>0.3</v>
      </c>
      <c r="AH119" s="10">
        <v>20</v>
      </c>
      <c r="AI119" s="10">
        <v>32</v>
      </c>
      <c r="AJ119" s="10">
        <v>171</v>
      </c>
      <c r="AK119" s="12">
        <v>2834</v>
      </c>
      <c r="AL119" s="12">
        <v>2810</v>
      </c>
      <c r="AM119" s="11" t="s">
        <v>392</v>
      </c>
      <c r="AN119" s="21">
        <f t="shared" si="41"/>
        <v>5066.5182070465862</v>
      </c>
      <c r="AO119" s="21">
        <f t="shared" si="31"/>
        <v>5023.6119131266432</v>
      </c>
      <c r="AP119" s="14">
        <v>1157</v>
      </c>
    </row>
    <row r="120" spans="1:42" ht="12" customHeight="1" x14ac:dyDescent="0.25">
      <c r="A120" s="14" t="s">
        <v>89</v>
      </c>
      <c r="B120" s="14">
        <v>167</v>
      </c>
      <c r="C120" s="14" t="s">
        <v>199</v>
      </c>
      <c r="D120" s="14" t="s">
        <v>53</v>
      </c>
      <c r="E120" s="14" t="s">
        <v>52</v>
      </c>
      <c r="F120" s="58">
        <v>95.875398479699996</v>
      </c>
      <c r="G120" s="13">
        <v>9.0416324809600006</v>
      </c>
      <c r="H120" s="13">
        <v>26.239276885999999</v>
      </c>
      <c r="I120" s="58">
        <v>0</v>
      </c>
      <c r="J120" s="2"/>
      <c r="K120" s="7" t="s">
        <v>199</v>
      </c>
      <c r="L120" s="7" t="str">
        <f t="shared" si="32"/>
        <v>N</v>
      </c>
      <c r="M120" s="7" t="s">
        <v>216</v>
      </c>
      <c r="N120" s="7">
        <f t="shared" si="33"/>
        <v>9.0416324809600006</v>
      </c>
      <c r="O120" s="15">
        <f t="shared" si="34"/>
        <v>95.875398479699996</v>
      </c>
      <c r="P120" s="7">
        <f t="shared" si="35"/>
        <v>3.7</v>
      </c>
      <c r="Q120" s="7">
        <v>50</v>
      </c>
      <c r="R120" s="7">
        <f t="shared" si="36"/>
        <v>0.3</v>
      </c>
      <c r="S120" s="63">
        <f t="shared" si="37"/>
        <v>26.239276885999999</v>
      </c>
      <c r="T120" s="7">
        <f t="shared" si="38"/>
        <v>0.3</v>
      </c>
      <c r="U120" s="7">
        <f t="shared" si="39"/>
        <v>20</v>
      </c>
      <c r="V120" s="18" t="str">
        <f t="shared" si="40"/>
        <v>14N54-167</v>
      </c>
      <c r="W120" s="4"/>
      <c r="X120" s="8">
        <v>116</v>
      </c>
      <c r="Y120" s="9" t="s">
        <v>271</v>
      </c>
      <c r="Z120" s="9" t="s">
        <v>272</v>
      </c>
      <c r="AA120" s="10">
        <v>9.0416324810000006</v>
      </c>
      <c r="AB120" s="10">
        <v>95.875</v>
      </c>
      <c r="AC120" s="10">
        <v>3.7</v>
      </c>
      <c r="AD120" s="10">
        <v>50</v>
      </c>
      <c r="AE120" s="10">
        <v>0.3</v>
      </c>
      <c r="AF120" s="10">
        <v>26.2</v>
      </c>
      <c r="AG120" s="10">
        <v>0.3</v>
      </c>
      <c r="AH120" s="10">
        <v>20</v>
      </c>
      <c r="AI120" s="10">
        <v>33</v>
      </c>
      <c r="AJ120" s="10">
        <v>164</v>
      </c>
      <c r="AK120" s="12">
        <v>1527</v>
      </c>
      <c r="AL120" s="12">
        <v>1516</v>
      </c>
      <c r="AM120" s="11" t="s">
        <v>392</v>
      </c>
      <c r="AN120" s="21">
        <f t="shared" si="41"/>
        <v>1527</v>
      </c>
      <c r="AO120" s="21">
        <f t="shared" si="31"/>
        <v>1516</v>
      </c>
      <c r="AP120" s="14">
        <v>1155</v>
      </c>
    </row>
    <row r="121" spans="1:42" ht="12" customHeight="1" x14ac:dyDescent="0.25">
      <c r="A121" s="14" t="s">
        <v>89</v>
      </c>
      <c r="B121" s="14">
        <v>167</v>
      </c>
      <c r="C121" s="14" t="s">
        <v>199</v>
      </c>
      <c r="D121" s="14" t="s">
        <v>53</v>
      </c>
      <c r="E121" s="14" t="s">
        <v>52</v>
      </c>
      <c r="F121" s="58">
        <v>98.490656800699995</v>
      </c>
      <c r="G121" s="13">
        <v>2.5950768255600001</v>
      </c>
      <c r="H121" s="13">
        <v>23.458627700800001</v>
      </c>
      <c r="I121" s="58">
        <v>0</v>
      </c>
      <c r="J121" s="2"/>
      <c r="K121" s="7" t="s">
        <v>199</v>
      </c>
      <c r="L121" s="7" t="str">
        <f t="shared" si="32"/>
        <v>N</v>
      </c>
      <c r="M121" s="7" t="s">
        <v>216</v>
      </c>
      <c r="N121" s="7">
        <f t="shared" si="33"/>
        <v>2.5950768255600001</v>
      </c>
      <c r="O121" s="15">
        <f t="shared" si="34"/>
        <v>98.490656800699995</v>
      </c>
      <c r="P121" s="7">
        <f t="shared" si="35"/>
        <v>3.7</v>
      </c>
      <c r="Q121" s="7">
        <v>50</v>
      </c>
      <c r="R121" s="7">
        <f t="shared" si="36"/>
        <v>0.3</v>
      </c>
      <c r="S121" s="63">
        <f t="shared" si="37"/>
        <v>23.458627700800001</v>
      </c>
      <c r="T121" s="7">
        <f t="shared" si="38"/>
        <v>0.3</v>
      </c>
      <c r="U121" s="7">
        <f t="shared" si="39"/>
        <v>20</v>
      </c>
      <c r="V121" s="18" t="str">
        <f t="shared" si="40"/>
        <v>14N54-167</v>
      </c>
      <c r="W121" s="4"/>
      <c r="X121" s="8">
        <v>117</v>
      </c>
      <c r="Y121" s="9" t="s">
        <v>271</v>
      </c>
      <c r="Z121" s="9" t="s">
        <v>272</v>
      </c>
      <c r="AA121" s="10">
        <v>2.5950768260000001</v>
      </c>
      <c r="AB121" s="10">
        <v>98.491</v>
      </c>
      <c r="AC121" s="10">
        <v>3.7</v>
      </c>
      <c r="AD121" s="10">
        <v>50</v>
      </c>
      <c r="AE121" s="10">
        <v>0.3</v>
      </c>
      <c r="AF121" s="10">
        <v>23.5</v>
      </c>
      <c r="AG121" s="10">
        <v>0.3</v>
      </c>
      <c r="AH121" s="10">
        <v>20</v>
      </c>
      <c r="AI121" s="10">
        <v>29</v>
      </c>
      <c r="AJ121" s="10">
        <v>165</v>
      </c>
      <c r="AK121" s="10">
        <v>167</v>
      </c>
      <c r="AL121" s="10">
        <v>170</v>
      </c>
      <c r="AM121" s="11" t="s">
        <v>392</v>
      </c>
      <c r="AN121" s="21">
        <f t="shared" si="41"/>
        <v>167</v>
      </c>
      <c r="AO121" s="21">
        <f t="shared" si="31"/>
        <v>170</v>
      </c>
      <c r="AP121" s="14">
        <v>1152</v>
      </c>
    </row>
    <row r="122" spans="1:42" ht="12" customHeight="1" x14ac:dyDescent="0.25">
      <c r="A122" s="14" t="s">
        <v>89</v>
      </c>
      <c r="B122" s="14">
        <v>167</v>
      </c>
      <c r="C122" s="14" t="s">
        <v>199</v>
      </c>
      <c r="D122" s="14" t="s">
        <v>53</v>
      </c>
      <c r="E122" s="14" t="s">
        <v>52</v>
      </c>
      <c r="F122" s="58">
        <v>138.66559887700001</v>
      </c>
      <c r="G122" s="13">
        <v>2.8522417687099999</v>
      </c>
      <c r="H122" s="13">
        <v>23.819990158100001</v>
      </c>
      <c r="I122" s="58">
        <v>54.142135620099999</v>
      </c>
      <c r="J122" s="2"/>
      <c r="K122" s="7" t="s">
        <v>199</v>
      </c>
      <c r="L122" s="7" t="str">
        <f t="shared" si="32"/>
        <v>N</v>
      </c>
      <c r="M122" s="7" t="s">
        <v>216</v>
      </c>
      <c r="N122" s="7">
        <f t="shared" si="33"/>
        <v>2.8522417687099999</v>
      </c>
      <c r="O122" s="15">
        <f t="shared" si="34"/>
        <v>138.66559887700001</v>
      </c>
      <c r="P122" s="7">
        <f t="shared" si="35"/>
        <v>3.7</v>
      </c>
      <c r="Q122" s="7">
        <v>50</v>
      </c>
      <c r="R122" s="7">
        <f t="shared" si="36"/>
        <v>7.4</v>
      </c>
      <c r="S122" s="63">
        <f t="shared" si="37"/>
        <v>23.819990158100001</v>
      </c>
      <c r="T122" s="7">
        <f t="shared" si="38"/>
        <v>46.742135620100001</v>
      </c>
      <c r="U122" s="7">
        <f t="shared" si="39"/>
        <v>20</v>
      </c>
      <c r="V122" s="18" t="str">
        <f t="shared" si="40"/>
        <v>14N54-167</v>
      </c>
      <c r="W122" s="4"/>
      <c r="X122" s="8">
        <v>118</v>
      </c>
      <c r="Y122" s="9" t="s">
        <v>271</v>
      </c>
      <c r="Z122" s="9" t="s">
        <v>272</v>
      </c>
      <c r="AA122" s="10">
        <v>2.8522417689999999</v>
      </c>
      <c r="AB122" s="10">
        <v>138.666</v>
      </c>
      <c r="AC122" s="10">
        <v>3.7</v>
      </c>
      <c r="AD122" s="10">
        <v>50</v>
      </c>
      <c r="AE122" s="10">
        <v>7.4</v>
      </c>
      <c r="AF122" s="10">
        <v>23.8</v>
      </c>
      <c r="AG122" s="10">
        <v>46.742135619999999</v>
      </c>
      <c r="AH122" s="10">
        <v>20</v>
      </c>
      <c r="AI122" s="10">
        <v>6</v>
      </c>
      <c r="AJ122" s="10">
        <v>14</v>
      </c>
      <c r="AK122" s="10">
        <v>364</v>
      </c>
      <c r="AL122" s="10">
        <v>166</v>
      </c>
      <c r="AM122" s="11" t="s">
        <v>392</v>
      </c>
      <c r="AN122" s="21">
        <f t="shared" si="41"/>
        <v>364</v>
      </c>
      <c r="AO122" s="21">
        <f t="shared" si="31"/>
        <v>166</v>
      </c>
      <c r="AP122" s="14">
        <v>1156</v>
      </c>
    </row>
    <row r="123" spans="1:42" ht="12" customHeight="1" x14ac:dyDescent="0.25">
      <c r="A123" s="14" t="s">
        <v>89</v>
      </c>
      <c r="B123" s="14">
        <v>167</v>
      </c>
      <c r="C123" s="14" t="s">
        <v>199</v>
      </c>
      <c r="D123" s="14" t="s">
        <v>53</v>
      </c>
      <c r="E123" s="14" t="s">
        <v>52</v>
      </c>
      <c r="F123" s="58">
        <v>456.83315153199999</v>
      </c>
      <c r="G123" s="13">
        <v>14.5502704361</v>
      </c>
      <c r="H123" s="13">
        <v>3.7946605682399999</v>
      </c>
      <c r="I123" s="58">
        <v>0</v>
      </c>
      <c r="J123" s="2"/>
      <c r="K123" s="7" t="s">
        <v>199</v>
      </c>
      <c r="L123" s="7" t="str">
        <f t="shared" si="32"/>
        <v>N</v>
      </c>
      <c r="M123" s="7" t="s">
        <v>216</v>
      </c>
      <c r="N123" s="7">
        <f t="shared" si="33"/>
        <v>14.5502704361</v>
      </c>
      <c r="O123" s="15">
        <f t="shared" si="34"/>
        <v>140</v>
      </c>
      <c r="P123" s="7">
        <f t="shared" si="35"/>
        <v>3.7</v>
      </c>
      <c r="Q123" s="7">
        <v>50</v>
      </c>
      <c r="R123" s="7">
        <f t="shared" si="36"/>
        <v>0.3</v>
      </c>
      <c r="S123" s="63">
        <f t="shared" si="37"/>
        <v>3.7946605682399999</v>
      </c>
      <c r="T123" s="7">
        <f t="shared" si="38"/>
        <v>0.3</v>
      </c>
      <c r="U123" s="7">
        <f t="shared" si="39"/>
        <v>20</v>
      </c>
      <c r="V123" s="18" t="str">
        <f t="shared" si="40"/>
        <v>14N54-167</v>
      </c>
      <c r="W123" s="4"/>
      <c r="X123" s="8">
        <v>119</v>
      </c>
      <c r="Y123" s="9" t="s">
        <v>271</v>
      </c>
      <c r="Z123" s="9" t="s">
        <v>272</v>
      </c>
      <c r="AA123" s="10">
        <v>14.55027044</v>
      </c>
      <c r="AB123" s="10">
        <v>140</v>
      </c>
      <c r="AC123" s="10">
        <v>3.7</v>
      </c>
      <c r="AD123" s="10">
        <v>50</v>
      </c>
      <c r="AE123" s="10">
        <v>0.3</v>
      </c>
      <c r="AF123" s="10">
        <v>3.8</v>
      </c>
      <c r="AG123" s="10">
        <v>0.3</v>
      </c>
      <c r="AH123" s="10">
        <v>20</v>
      </c>
      <c r="AI123" s="10">
        <v>36</v>
      </c>
      <c r="AJ123" s="10">
        <v>174</v>
      </c>
      <c r="AK123" s="12">
        <v>6574</v>
      </c>
      <c r="AL123" s="12">
        <v>5525</v>
      </c>
      <c r="AM123" s="11" t="s">
        <v>392</v>
      </c>
      <c r="AN123" s="21">
        <f t="shared" si="41"/>
        <v>21451.579558366913</v>
      </c>
      <c r="AO123" s="21">
        <f t="shared" si="31"/>
        <v>18028.594015816427</v>
      </c>
      <c r="AP123" s="14">
        <v>1145</v>
      </c>
    </row>
    <row r="124" spans="1:42" ht="12" customHeight="1" x14ac:dyDescent="0.25">
      <c r="A124" s="14" t="s">
        <v>89</v>
      </c>
      <c r="B124" s="14">
        <v>167</v>
      </c>
      <c r="C124" s="14" t="s">
        <v>199</v>
      </c>
      <c r="D124" s="14" t="s">
        <v>53</v>
      </c>
      <c r="E124" s="14" t="s">
        <v>52</v>
      </c>
      <c r="F124" s="58">
        <v>74.838610699200004</v>
      </c>
      <c r="G124" s="13">
        <v>7.5804396381499997</v>
      </c>
      <c r="H124" s="13">
        <v>53.465660095200001</v>
      </c>
      <c r="I124" s="58">
        <v>0</v>
      </c>
      <c r="J124" s="2"/>
      <c r="K124" s="7" t="s">
        <v>199</v>
      </c>
      <c r="L124" s="7" t="str">
        <f t="shared" si="32"/>
        <v>N</v>
      </c>
      <c r="M124" s="7" t="s">
        <v>216</v>
      </c>
      <c r="N124" s="7">
        <f t="shared" si="33"/>
        <v>7.5804396381499997</v>
      </c>
      <c r="O124" s="15">
        <f t="shared" si="34"/>
        <v>74.838610699200004</v>
      </c>
      <c r="P124" s="7">
        <f t="shared" si="35"/>
        <v>3.7</v>
      </c>
      <c r="Q124" s="7">
        <v>50</v>
      </c>
      <c r="R124" s="7">
        <f t="shared" si="36"/>
        <v>0.3</v>
      </c>
      <c r="S124" s="63">
        <f t="shared" si="37"/>
        <v>53.465660095200001</v>
      </c>
      <c r="T124" s="7">
        <f t="shared" si="38"/>
        <v>0.3</v>
      </c>
      <c r="U124" s="7">
        <f t="shared" si="39"/>
        <v>20</v>
      </c>
      <c r="V124" s="18" t="str">
        <f t="shared" si="40"/>
        <v>14N54-167</v>
      </c>
      <c r="W124" s="4"/>
      <c r="X124" s="8">
        <v>120</v>
      </c>
      <c r="Y124" s="9" t="s">
        <v>271</v>
      </c>
      <c r="Z124" s="9" t="s">
        <v>272</v>
      </c>
      <c r="AA124" s="10">
        <v>7.5804396379999996</v>
      </c>
      <c r="AB124" s="10">
        <v>74.838999999999999</v>
      </c>
      <c r="AC124" s="10">
        <v>3.7</v>
      </c>
      <c r="AD124" s="10">
        <v>50</v>
      </c>
      <c r="AE124" s="10">
        <v>0.3</v>
      </c>
      <c r="AF124" s="10">
        <v>53.5</v>
      </c>
      <c r="AG124" s="10">
        <v>0.3</v>
      </c>
      <c r="AH124" s="10">
        <v>20</v>
      </c>
      <c r="AI124" s="10">
        <v>30</v>
      </c>
      <c r="AJ124" s="10">
        <v>156</v>
      </c>
      <c r="AK124" s="10">
        <v>711</v>
      </c>
      <c r="AL124" s="10">
        <v>709</v>
      </c>
      <c r="AM124" s="11" t="s">
        <v>392</v>
      </c>
      <c r="AN124" s="21">
        <f t="shared" si="41"/>
        <v>711</v>
      </c>
      <c r="AO124" s="21">
        <f t="shared" si="31"/>
        <v>709</v>
      </c>
      <c r="AP124" s="14">
        <v>1136</v>
      </c>
    </row>
    <row r="125" spans="1:42" ht="12" customHeight="1" x14ac:dyDescent="0.25">
      <c r="A125" s="14" t="s">
        <v>89</v>
      </c>
      <c r="B125" s="14">
        <v>167</v>
      </c>
      <c r="C125" s="14" t="s">
        <v>199</v>
      </c>
      <c r="D125" s="14" t="s">
        <v>53</v>
      </c>
      <c r="E125" s="14" t="s">
        <v>52</v>
      </c>
      <c r="F125" s="58">
        <v>65.590442524799997</v>
      </c>
      <c r="G125" s="13">
        <v>10.419921557</v>
      </c>
      <c r="H125" s="13">
        <v>55.011035919199998</v>
      </c>
      <c r="I125" s="58">
        <v>28.284271240199999</v>
      </c>
      <c r="J125" s="2"/>
      <c r="K125" s="7" t="s">
        <v>199</v>
      </c>
      <c r="L125" s="7" t="str">
        <f t="shared" si="32"/>
        <v>N</v>
      </c>
      <c r="M125" s="7" t="s">
        <v>216</v>
      </c>
      <c r="N125" s="7">
        <f t="shared" si="33"/>
        <v>10.419921557</v>
      </c>
      <c r="O125" s="15">
        <f t="shared" si="34"/>
        <v>65.590442524799997</v>
      </c>
      <c r="P125" s="7">
        <f t="shared" si="35"/>
        <v>3.7</v>
      </c>
      <c r="Q125" s="7">
        <v>50</v>
      </c>
      <c r="R125" s="7">
        <f t="shared" si="36"/>
        <v>7.4</v>
      </c>
      <c r="S125" s="63">
        <f t="shared" si="37"/>
        <v>55.011035919199998</v>
      </c>
      <c r="T125" s="7">
        <f t="shared" si="38"/>
        <v>20.8842712402</v>
      </c>
      <c r="U125" s="7">
        <f t="shared" si="39"/>
        <v>20</v>
      </c>
      <c r="V125" s="18" t="str">
        <f t="shared" si="40"/>
        <v>14N54-167</v>
      </c>
      <c r="W125" s="4"/>
      <c r="X125" s="8">
        <v>121</v>
      </c>
      <c r="Y125" s="9" t="s">
        <v>271</v>
      </c>
      <c r="Z125" s="9" t="s">
        <v>272</v>
      </c>
      <c r="AA125" s="10">
        <v>10.419921560000001</v>
      </c>
      <c r="AB125" s="10">
        <v>65.59</v>
      </c>
      <c r="AC125" s="10">
        <v>3.7</v>
      </c>
      <c r="AD125" s="10">
        <v>50</v>
      </c>
      <c r="AE125" s="10">
        <v>7.4</v>
      </c>
      <c r="AF125" s="10">
        <v>55</v>
      </c>
      <c r="AG125" s="10">
        <v>20.88427124</v>
      </c>
      <c r="AH125" s="10">
        <v>20</v>
      </c>
      <c r="AI125" s="10">
        <v>11</v>
      </c>
      <c r="AJ125" s="10">
        <v>16</v>
      </c>
      <c r="AK125" s="10">
        <v>695</v>
      </c>
      <c r="AL125" s="10">
        <v>308</v>
      </c>
      <c r="AM125" s="11" t="s">
        <v>392</v>
      </c>
      <c r="AN125" s="21">
        <f t="shared" si="41"/>
        <v>695</v>
      </c>
      <c r="AO125" s="21">
        <f t="shared" si="31"/>
        <v>308</v>
      </c>
      <c r="AP125" s="14">
        <v>1147</v>
      </c>
    </row>
    <row r="126" spans="1:42" ht="12" customHeight="1" x14ac:dyDescent="0.25">
      <c r="A126" s="14" t="s">
        <v>89</v>
      </c>
      <c r="B126" s="14">
        <v>167</v>
      </c>
      <c r="C126" s="14" t="s">
        <v>199</v>
      </c>
      <c r="D126" s="14" t="s">
        <v>53</v>
      </c>
      <c r="E126" s="14" t="s">
        <v>52</v>
      </c>
      <c r="F126" s="58">
        <v>272.16756823999998</v>
      </c>
      <c r="G126" s="13">
        <v>8.3781070527099999</v>
      </c>
      <c r="H126" s="13">
        <v>39.822269439700001</v>
      </c>
      <c r="I126" s="58">
        <v>140.71067810100001</v>
      </c>
      <c r="J126" s="2"/>
      <c r="K126" s="7" t="s">
        <v>199</v>
      </c>
      <c r="L126" s="7" t="str">
        <f t="shared" si="32"/>
        <v>N</v>
      </c>
      <c r="M126" s="7" t="s">
        <v>216</v>
      </c>
      <c r="N126" s="7">
        <f t="shared" si="33"/>
        <v>8.3781070527099999</v>
      </c>
      <c r="O126" s="15">
        <f t="shared" si="34"/>
        <v>140</v>
      </c>
      <c r="P126" s="7">
        <f t="shared" si="35"/>
        <v>3.7</v>
      </c>
      <c r="Q126" s="7">
        <v>50</v>
      </c>
      <c r="R126" s="7">
        <f t="shared" si="36"/>
        <v>7.4</v>
      </c>
      <c r="S126" s="63">
        <f t="shared" si="37"/>
        <v>39.822269439700001</v>
      </c>
      <c r="T126" s="7">
        <f t="shared" si="38"/>
        <v>133.31067810100001</v>
      </c>
      <c r="U126" s="7">
        <f t="shared" si="39"/>
        <v>20</v>
      </c>
      <c r="V126" s="18" t="str">
        <f t="shared" si="40"/>
        <v>14N54-167</v>
      </c>
      <c r="W126" s="4"/>
      <c r="X126" s="8">
        <v>122</v>
      </c>
      <c r="Y126" s="9" t="s">
        <v>271</v>
      </c>
      <c r="Z126" s="9" t="s">
        <v>272</v>
      </c>
      <c r="AA126" s="10">
        <v>8.3781070530000008</v>
      </c>
      <c r="AB126" s="10">
        <v>140</v>
      </c>
      <c r="AC126" s="10">
        <v>3.7</v>
      </c>
      <c r="AD126" s="10">
        <v>50</v>
      </c>
      <c r="AE126" s="10">
        <v>7.4</v>
      </c>
      <c r="AF126" s="10">
        <v>39.799999999999997</v>
      </c>
      <c r="AG126" s="10">
        <v>133.31067809999999</v>
      </c>
      <c r="AH126" s="10">
        <v>20</v>
      </c>
      <c r="AI126" s="10">
        <v>4</v>
      </c>
      <c r="AJ126" s="10">
        <v>5</v>
      </c>
      <c r="AK126" s="12">
        <v>2578</v>
      </c>
      <c r="AL126" s="10">
        <v>186</v>
      </c>
      <c r="AM126" s="11" t="s">
        <v>392</v>
      </c>
      <c r="AN126" s="21">
        <f t="shared" si="41"/>
        <v>5011.7713637337138</v>
      </c>
      <c r="AO126" s="21">
        <f t="shared" si="31"/>
        <v>361.59405494742856</v>
      </c>
      <c r="AP126" s="14">
        <v>1140</v>
      </c>
    </row>
    <row r="127" spans="1:42" ht="12" customHeight="1" x14ac:dyDescent="0.25">
      <c r="A127" s="14" t="s">
        <v>89</v>
      </c>
      <c r="B127" s="14">
        <v>167</v>
      </c>
      <c r="C127" s="14" t="s">
        <v>199</v>
      </c>
      <c r="D127" s="14" t="s">
        <v>53</v>
      </c>
      <c r="E127" s="14" t="s">
        <v>52</v>
      </c>
      <c r="F127" s="58">
        <v>73.800250520000006</v>
      </c>
      <c r="G127" s="13">
        <v>12.472963242000001</v>
      </c>
      <c r="H127" s="13">
        <v>50.395420074500002</v>
      </c>
      <c r="I127" s="58">
        <v>52.4264068604</v>
      </c>
      <c r="J127" s="2"/>
      <c r="K127" s="7" t="s">
        <v>199</v>
      </c>
      <c r="L127" s="7" t="str">
        <f t="shared" si="32"/>
        <v>N</v>
      </c>
      <c r="M127" s="7" t="s">
        <v>216</v>
      </c>
      <c r="N127" s="7">
        <f t="shared" si="33"/>
        <v>12.472963242000001</v>
      </c>
      <c r="O127" s="15">
        <f t="shared" si="34"/>
        <v>73.800250520000006</v>
      </c>
      <c r="P127" s="7">
        <f t="shared" si="35"/>
        <v>3.7</v>
      </c>
      <c r="Q127" s="7">
        <v>50</v>
      </c>
      <c r="R127" s="7">
        <f t="shared" si="36"/>
        <v>7.4</v>
      </c>
      <c r="S127" s="63">
        <f t="shared" si="37"/>
        <v>50.395420074500002</v>
      </c>
      <c r="T127" s="7">
        <f t="shared" si="38"/>
        <v>45.026406860400002</v>
      </c>
      <c r="U127" s="7">
        <f t="shared" si="39"/>
        <v>20</v>
      </c>
      <c r="V127" s="18" t="str">
        <f t="shared" si="40"/>
        <v>14N54-167</v>
      </c>
      <c r="W127" s="4"/>
      <c r="X127" s="8">
        <v>123</v>
      </c>
      <c r="Y127" s="9" t="s">
        <v>271</v>
      </c>
      <c r="Z127" s="9" t="s">
        <v>272</v>
      </c>
      <c r="AA127" s="10">
        <v>12.47296324</v>
      </c>
      <c r="AB127" s="10">
        <v>73.8</v>
      </c>
      <c r="AC127" s="10">
        <v>3.7</v>
      </c>
      <c r="AD127" s="10">
        <v>50</v>
      </c>
      <c r="AE127" s="10">
        <v>7.4</v>
      </c>
      <c r="AF127" s="10">
        <v>50.4</v>
      </c>
      <c r="AG127" s="10">
        <v>45.026406860000002</v>
      </c>
      <c r="AH127" s="10">
        <v>20</v>
      </c>
      <c r="AI127" s="10">
        <v>7</v>
      </c>
      <c r="AJ127" s="10">
        <v>7</v>
      </c>
      <c r="AK127" s="12">
        <v>1220</v>
      </c>
      <c r="AL127" s="10">
        <v>207</v>
      </c>
      <c r="AM127" s="11" t="s">
        <v>392</v>
      </c>
      <c r="AN127" s="21">
        <f t="shared" si="41"/>
        <v>1220</v>
      </c>
      <c r="AO127" s="21">
        <f t="shared" si="31"/>
        <v>207</v>
      </c>
      <c r="AP127" s="14">
        <v>1137</v>
      </c>
    </row>
    <row r="128" spans="1:42" ht="12" customHeight="1" x14ac:dyDescent="0.25">
      <c r="A128" s="14" t="s">
        <v>89</v>
      </c>
      <c r="B128" s="14">
        <v>167</v>
      </c>
      <c r="C128" s="14" t="s">
        <v>199</v>
      </c>
      <c r="D128" s="14" t="s">
        <v>53</v>
      </c>
      <c r="E128" s="14" t="s">
        <v>52</v>
      </c>
      <c r="F128" s="58">
        <v>60.358265682499997</v>
      </c>
      <c r="G128" s="13">
        <v>1.59610104616</v>
      </c>
      <c r="H128" s="13">
        <v>3.7946605682399999</v>
      </c>
      <c r="I128" s="58">
        <v>0</v>
      </c>
      <c r="J128" s="2"/>
      <c r="K128" s="7" t="s">
        <v>199</v>
      </c>
      <c r="L128" s="7" t="str">
        <f t="shared" si="32"/>
        <v>N</v>
      </c>
      <c r="M128" s="7" t="s">
        <v>216</v>
      </c>
      <c r="N128" s="7">
        <f t="shared" si="33"/>
        <v>1.59610104616</v>
      </c>
      <c r="O128" s="15">
        <f t="shared" si="34"/>
        <v>60.358265682499997</v>
      </c>
      <c r="P128" s="7">
        <f t="shared" si="35"/>
        <v>3.7</v>
      </c>
      <c r="Q128" s="7">
        <v>50</v>
      </c>
      <c r="R128" s="7">
        <f t="shared" si="36"/>
        <v>0.3</v>
      </c>
      <c r="S128" s="63">
        <f t="shared" si="37"/>
        <v>3.7946605682399999</v>
      </c>
      <c r="T128" s="7">
        <f t="shared" si="38"/>
        <v>0.3</v>
      </c>
      <c r="U128" s="7">
        <f t="shared" si="39"/>
        <v>20</v>
      </c>
      <c r="V128" s="18" t="str">
        <f t="shared" si="40"/>
        <v>14N54-167</v>
      </c>
      <c r="W128" s="4"/>
      <c r="X128" s="8">
        <v>124</v>
      </c>
      <c r="Y128" s="9" t="s">
        <v>271</v>
      </c>
      <c r="Z128" s="9" t="s">
        <v>272</v>
      </c>
      <c r="AA128" s="10">
        <v>1.596101046</v>
      </c>
      <c r="AB128" s="10">
        <v>60.357999999999997</v>
      </c>
      <c r="AC128" s="10">
        <v>3.7</v>
      </c>
      <c r="AD128" s="10">
        <v>50</v>
      </c>
      <c r="AE128" s="10">
        <v>0.3</v>
      </c>
      <c r="AF128" s="10">
        <v>3.8</v>
      </c>
      <c r="AG128" s="10">
        <v>0.3</v>
      </c>
      <c r="AH128" s="10">
        <v>20</v>
      </c>
      <c r="AI128" s="10">
        <v>29</v>
      </c>
      <c r="AJ128" s="10">
        <v>156</v>
      </c>
      <c r="AK128" s="10">
        <v>33</v>
      </c>
      <c r="AL128" s="10">
        <v>33</v>
      </c>
      <c r="AM128" s="11" t="s">
        <v>392</v>
      </c>
      <c r="AN128" s="21">
        <f t="shared" si="41"/>
        <v>33</v>
      </c>
      <c r="AO128" s="21">
        <f t="shared" si="31"/>
        <v>33</v>
      </c>
      <c r="AP128" s="14">
        <v>1143</v>
      </c>
    </row>
    <row r="129" spans="1:42" ht="12" customHeight="1" x14ac:dyDescent="0.25">
      <c r="A129" s="14" t="s">
        <v>89</v>
      </c>
      <c r="B129" s="14">
        <v>167</v>
      </c>
      <c r="C129" s="14" t="s">
        <v>199</v>
      </c>
      <c r="D129" s="14" t="s">
        <v>53</v>
      </c>
      <c r="E129" s="14" t="s">
        <v>52</v>
      </c>
      <c r="F129" s="58">
        <v>198.008312477</v>
      </c>
      <c r="G129" s="13">
        <v>9.5379765089900008</v>
      </c>
      <c r="H129" s="13">
        <v>10.9576025009</v>
      </c>
      <c r="I129" s="58">
        <v>0</v>
      </c>
      <c r="J129" s="2"/>
      <c r="K129" s="7" t="s">
        <v>199</v>
      </c>
      <c r="L129" s="7" t="str">
        <f t="shared" si="32"/>
        <v>N</v>
      </c>
      <c r="M129" s="7" t="s">
        <v>216</v>
      </c>
      <c r="N129" s="7">
        <f t="shared" si="33"/>
        <v>9.5379765089900008</v>
      </c>
      <c r="O129" s="15">
        <f t="shared" si="34"/>
        <v>140</v>
      </c>
      <c r="P129" s="7">
        <f t="shared" si="35"/>
        <v>3.7</v>
      </c>
      <c r="Q129" s="7">
        <v>50</v>
      </c>
      <c r="R129" s="7">
        <f t="shared" si="36"/>
        <v>0.3</v>
      </c>
      <c r="S129" s="63">
        <f t="shared" si="37"/>
        <v>10.9576025009</v>
      </c>
      <c r="T129" s="7">
        <f t="shared" si="38"/>
        <v>0.3</v>
      </c>
      <c r="U129" s="7">
        <f t="shared" si="39"/>
        <v>20</v>
      </c>
      <c r="V129" s="18" t="str">
        <f t="shared" si="40"/>
        <v>14N54-167</v>
      </c>
      <c r="W129" s="4"/>
      <c r="X129" s="8">
        <v>125</v>
      </c>
      <c r="Y129" s="9" t="s">
        <v>271</v>
      </c>
      <c r="Z129" s="9" t="s">
        <v>272</v>
      </c>
      <c r="AA129" s="10">
        <v>9.5379765089999999</v>
      </c>
      <c r="AB129" s="10">
        <v>140</v>
      </c>
      <c r="AC129" s="10">
        <v>3.7</v>
      </c>
      <c r="AD129" s="10">
        <v>50</v>
      </c>
      <c r="AE129" s="10">
        <v>0.3</v>
      </c>
      <c r="AF129" s="10">
        <v>11</v>
      </c>
      <c r="AG129" s="10">
        <v>0.3</v>
      </c>
      <c r="AH129" s="10">
        <v>20</v>
      </c>
      <c r="AI129" s="10">
        <v>34</v>
      </c>
      <c r="AJ129" s="10">
        <v>174</v>
      </c>
      <c r="AK129" s="12">
        <v>3880</v>
      </c>
      <c r="AL129" s="12">
        <v>3511</v>
      </c>
      <c r="AM129" s="11" t="s">
        <v>392</v>
      </c>
      <c r="AN129" s="21">
        <f t="shared" si="41"/>
        <v>5487.6589457911432</v>
      </c>
      <c r="AO129" s="21">
        <f t="shared" si="31"/>
        <v>4965.7656079053359</v>
      </c>
      <c r="AP129" s="14">
        <v>1150</v>
      </c>
    </row>
    <row r="130" spans="1:42" ht="12" customHeight="1" x14ac:dyDescent="0.25">
      <c r="A130" s="14" t="s">
        <v>89</v>
      </c>
      <c r="B130" s="14">
        <v>167</v>
      </c>
      <c r="C130" s="14" t="s">
        <v>199</v>
      </c>
      <c r="D130" s="14" t="s">
        <v>53</v>
      </c>
      <c r="E130" s="14" t="s">
        <v>52</v>
      </c>
      <c r="F130" s="58">
        <v>66.149868631299995</v>
      </c>
      <c r="G130" s="13">
        <v>3.2603818036200001</v>
      </c>
      <c r="H130" s="13">
        <v>46.913555145300002</v>
      </c>
      <c r="I130" s="58">
        <v>34.142135620099999</v>
      </c>
      <c r="J130" s="2"/>
      <c r="K130" s="7" t="s">
        <v>199</v>
      </c>
      <c r="L130" s="7" t="str">
        <f t="shared" si="32"/>
        <v>N</v>
      </c>
      <c r="M130" s="7" t="s">
        <v>216</v>
      </c>
      <c r="N130" s="7">
        <f t="shared" si="33"/>
        <v>3.2603818036200001</v>
      </c>
      <c r="O130" s="15">
        <f t="shared" si="34"/>
        <v>66.149868631299995</v>
      </c>
      <c r="P130" s="7">
        <f t="shared" si="35"/>
        <v>3.7</v>
      </c>
      <c r="Q130" s="7">
        <v>50</v>
      </c>
      <c r="R130" s="7">
        <f t="shared" si="36"/>
        <v>7.4</v>
      </c>
      <c r="S130" s="63">
        <f t="shared" si="37"/>
        <v>46.913555145300002</v>
      </c>
      <c r="T130" s="7">
        <f t="shared" si="38"/>
        <v>26.742135620100001</v>
      </c>
      <c r="U130" s="7">
        <f t="shared" si="39"/>
        <v>20</v>
      </c>
      <c r="V130" s="18" t="str">
        <f t="shared" si="40"/>
        <v>14N54-167</v>
      </c>
      <c r="W130" s="4"/>
      <c r="X130" s="8">
        <v>126</v>
      </c>
      <c r="Y130" s="9" t="s">
        <v>271</v>
      </c>
      <c r="Z130" s="9" t="s">
        <v>272</v>
      </c>
      <c r="AA130" s="10">
        <v>3.2603818040000001</v>
      </c>
      <c r="AB130" s="10">
        <v>66.150000000000006</v>
      </c>
      <c r="AC130" s="10">
        <v>3.7</v>
      </c>
      <c r="AD130" s="10">
        <v>50</v>
      </c>
      <c r="AE130" s="10">
        <v>7.4</v>
      </c>
      <c r="AF130" s="10">
        <v>46.9</v>
      </c>
      <c r="AG130" s="10">
        <v>26.742135619999999</v>
      </c>
      <c r="AH130" s="10">
        <v>20</v>
      </c>
      <c r="AI130" s="10">
        <v>8</v>
      </c>
      <c r="AJ130" s="10">
        <v>12</v>
      </c>
      <c r="AK130" s="10">
        <v>94</v>
      </c>
      <c r="AL130" s="10">
        <v>92</v>
      </c>
      <c r="AM130" s="11" t="s">
        <v>392</v>
      </c>
      <c r="AN130" s="21">
        <f t="shared" si="41"/>
        <v>94</v>
      </c>
      <c r="AO130" s="21">
        <f t="shared" si="31"/>
        <v>92</v>
      </c>
      <c r="AP130" s="14">
        <v>1149</v>
      </c>
    </row>
    <row r="131" spans="1:42" ht="12" customHeight="1" x14ac:dyDescent="0.25">
      <c r="A131" s="14" t="s">
        <v>89</v>
      </c>
      <c r="B131" s="14">
        <v>167</v>
      </c>
      <c r="C131" s="14" t="s">
        <v>199</v>
      </c>
      <c r="D131" s="14" t="s">
        <v>53</v>
      </c>
      <c r="E131" s="14" t="s">
        <v>52</v>
      </c>
      <c r="F131" s="58">
        <v>90.077569521599997</v>
      </c>
      <c r="G131" s="13">
        <v>2.96510935432</v>
      </c>
      <c r="H131" s="13">
        <v>9.6384992599500006</v>
      </c>
      <c r="I131" s="58">
        <v>24.142135620099999</v>
      </c>
      <c r="J131" s="2"/>
      <c r="K131" s="7" t="s">
        <v>199</v>
      </c>
      <c r="L131" s="7" t="str">
        <f t="shared" si="32"/>
        <v>N</v>
      </c>
      <c r="M131" s="7" t="s">
        <v>216</v>
      </c>
      <c r="N131" s="7">
        <f t="shared" si="33"/>
        <v>2.96510935432</v>
      </c>
      <c r="O131" s="15">
        <f t="shared" si="34"/>
        <v>90.077569521599997</v>
      </c>
      <c r="P131" s="7">
        <f t="shared" si="35"/>
        <v>3.7</v>
      </c>
      <c r="Q131" s="7">
        <v>50</v>
      </c>
      <c r="R131" s="7">
        <f t="shared" si="36"/>
        <v>7.4</v>
      </c>
      <c r="S131" s="63">
        <f t="shared" si="37"/>
        <v>9.6384992599500006</v>
      </c>
      <c r="T131" s="7">
        <f t="shared" si="38"/>
        <v>16.742135620100001</v>
      </c>
      <c r="U131" s="7">
        <f t="shared" si="39"/>
        <v>20</v>
      </c>
      <c r="V131" s="18" t="str">
        <f t="shared" si="40"/>
        <v>14N54-167</v>
      </c>
      <c r="W131" s="4"/>
      <c r="X131" s="8">
        <v>127</v>
      </c>
      <c r="Y131" s="9" t="s">
        <v>271</v>
      </c>
      <c r="Z131" s="9" t="s">
        <v>272</v>
      </c>
      <c r="AA131" s="10">
        <v>2.965109354</v>
      </c>
      <c r="AB131" s="10">
        <v>90.078000000000003</v>
      </c>
      <c r="AC131" s="10">
        <v>3.7</v>
      </c>
      <c r="AD131" s="10">
        <v>50</v>
      </c>
      <c r="AE131" s="10">
        <v>7.4</v>
      </c>
      <c r="AF131" s="10">
        <v>9.6</v>
      </c>
      <c r="AG131" s="10">
        <v>16.742135619999999</v>
      </c>
      <c r="AH131" s="10">
        <v>20</v>
      </c>
      <c r="AI131" s="10">
        <v>7</v>
      </c>
      <c r="AJ131" s="10">
        <v>24</v>
      </c>
      <c r="AK131" s="10">
        <v>170</v>
      </c>
      <c r="AL131" s="10">
        <v>96</v>
      </c>
      <c r="AM131" s="11" t="s">
        <v>392</v>
      </c>
      <c r="AN131" s="21">
        <f t="shared" si="41"/>
        <v>170</v>
      </c>
      <c r="AO131" s="21">
        <f t="shared" si="31"/>
        <v>96</v>
      </c>
      <c r="AP131" s="14">
        <v>1162</v>
      </c>
    </row>
    <row r="132" spans="1:42" ht="12" customHeight="1" x14ac:dyDescent="0.25">
      <c r="A132" s="14" t="s">
        <v>89</v>
      </c>
      <c r="B132" s="14">
        <v>167</v>
      </c>
      <c r="C132" s="14" t="s">
        <v>199</v>
      </c>
      <c r="D132" s="14" t="s">
        <v>53</v>
      </c>
      <c r="E132" s="14" t="s">
        <v>52</v>
      </c>
      <c r="F132" s="58">
        <v>96.803232976100006</v>
      </c>
      <c r="G132" s="13">
        <v>11.1019745722</v>
      </c>
      <c r="H132" s="13">
        <v>11.7642717361</v>
      </c>
      <c r="I132" s="58">
        <v>0</v>
      </c>
      <c r="J132" s="2"/>
      <c r="K132" s="7" t="s">
        <v>199</v>
      </c>
      <c r="L132" s="7" t="str">
        <f t="shared" si="32"/>
        <v>N</v>
      </c>
      <c r="M132" s="7" t="s">
        <v>216</v>
      </c>
      <c r="N132" s="7">
        <f t="shared" si="33"/>
        <v>11.1019745722</v>
      </c>
      <c r="O132" s="15">
        <f t="shared" si="34"/>
        <v>96.803232976100006</v>
      </c>
      <c r="P132" s="7">
        <f t="shared" si="35"/>
        <v>3.7</v>
      </c>
      <c r="Q132" s="7">
        <v>50</v>
      </c>
      <c r="R132" s="7">
        <f t="shared" si="36"/>
        <v>0.3</v>
      </c>
      <c r="S132" s="63">
        <f t="shared" si="37"/>
        <v>11.7642717361</v>
      </c>
      <c r="T132" s="7">
        <f t="shared" si="38"/>
        <v>0.3</v>
      </c>
      <c r="U132" s="7">
        <f t="shared" si="39"/>
        <v>20</v>
      </c>
      <c r="V132" s="18" t="str">
        <f t="shared" si="40"/>
        <v>14N54-167</v>
      </c>
      <c r="W132" s="4"/>
      <c r="X132" s="8">
        <v>128</v>
      </c>
      <c r="Y132" s="9" t="s">
        <v>271</v>
      </c>
      <c r="Z132" s="9" t="s">
        <v>272</v>
      </c>
      <c r="AA132" s="10">
        <v>11.101974569999999</v>
      </c>
      <c r="AB132" s="10">
        <v>96.802999999999997</v>
      </c>
      <c r="AC132" s="10">
        <v>3.7</v>
      </c>
      <c r="AD132" s="10">
        <v>50</v>
      </c>
      <c r="AE132" s="10">
        <v>0.3</v>
      </c>
      <c r="AF132" s="10">
        <v>11.8</v>
      </c>
      <c r="AG132" s="10">
        <v>0.3</v>
      </c>
      <c r="AH132" s="10">
        <v>20</v>
      </c>
      <c r="AI132" s="10">
        <v>35</v>
      </c>
      <c r="AJ132" s="10">
        <v>168</v>
      </c>
      <c r="AK132" s="12">
        <v>2125</v>
      </c>
      <c r="AL132" s="12">
        <v>1920</v>
      </c>
      <c r="AM132" s="11" t="s">
        <v>392</v>
      </c>
      <c r="AN132" s="21">
        <f t="shared" si="41"/>
        <v>2125</v>
      </c>
      <c r="AO132" s="21">
        <f t="shared" si="31"/>
        <v>1920</v>
      </c>
      <c r="AP132" s="14">
        <v>1146</v>
      </c>
    </row>
    <row r="133" spans="1:42" ht="12" customHeight="1" x14ac:dyDescent="0.25">
      <c r="A133" s="14" t="s">
        <v>101</v>
      </c>
      <c r="B133" s="14">
        <v>269</v>
      </c>
      <c r="C133" s="14" t="s">
        <v>199</v>
      </c>
      <c r="D133" s="14" t="s">
        <v>55</v>
      </c>
      <c r="E133" s="14" t="s">
        <v>52</v>
      </c>
      <c r="F133" s="58">
        <v>804.23644597500004</v>
      </c>
      <c r="G133" s="13">
        <v>6.7182075259399996</v>
      </c>
      <c r="H133" s="13">
        <v>7.8084983825699998</v>
      </c>
      <c r="I133" s="58">
        <v>0</v>
      </c>
      <c r="J133" s="2"/>
      <c r="K133" s="7" t="s">
        <v>199</v>
      </c>
      <c r="L133" s="7" t="str">
        <f t="shared" ref="L133:L164" si="42">IF(E133="AC - Asphalt","P",IF(E133="BST - bituminous surface","P",IF(E133="P - paved","P","N")))</f>
        <v>N</v>
      </c>
      <c r="M133" s="7" t="s">
        <v>216</v>
      </c>
      <c r="N133" s="7">
        <f t="shared" ref="N133:N164" si="43">IF(G133&lt;0.3,0.3,G133)</f>
        <v>6.7182075259399996</v>
      </c>
      <c r="O133" s="15">
        <f t="shared" ref="O133:O164" si="44">IF(F133&gt;140,140,F133)</f>
        <v>140</v>
      </c>
      <c r="P133" s="7">
        <f t="shared" ref="P133:P164" si="45">IF(D133="0 - not maintained",3.7,IF(D133="1 - Basic custodial care (closed)",3.7,IF(D133="2 - High clearance vehicles",3.7,IF(D133="3 - Suitable for passenger cars",5.5,IF(D133="4 - Moderate degree of user comfort",7.3,7.3)))))</f>
        <v>3.7</v>
      </c>
      <c r="Q133" s="7">
        <v>50</v>
      </c>
      <c r="R133" s="7">
        <f t="shared" ref="R133:R164" si="46">IF(I133&lt;0.3,0.3,(IF((I133-0.3)&lt;P133*2,(I133-0.3),P133*2)))</f>
        <v>0.3</v>
      </c>
      <c r="S133" s="63">
        <f t="shared" ref="S133:S164" si="47">H133</f>
        <v>7.8084983825699998</v>
      </c>
      <c r="T133" s="7">
        <f t="shared" ref="T133:T164" si="48">IF((I133-R133)&lt;0.3,0.3,IF(I133&gt;300,300,I133-R133))</f>
        <v>0.3</v>
      </c>
      <c r="U133" s="7">
        <f t="shared" ref="U133:U164" si="49">IF(L133="g",50,20)</f>
        <v>20</v>
      </c>
      <c r="V133" s="18" t="str">
        <f t="shared" ref="V133:V164" si="50">A133&amp;"-"&amp;B133</f>
        <v>15N35-269</v>
      </c>
      <c r="W133" s="4"/>
      <c r="X133" s="8">
        <v>129</v>
      </c>
      <c r="Y133" s="9" t="s">
        <v>271</v>
      </c>
      <c r="Z133" s="9" t="s">
        <v>272</v>
      </c>
      <c r="AA133" s="10">
        <v>6.7182075259999996</v>
      </c>
      <c r="AB133" s="10">
        <v>140</v>
      </c>
      <c r="AC133" s="10">
        <v>3.7</v>
      </c>
      <c r="AD133" s="10">
        <v>50</v>
      </c>
      <c r="AE133" s="10">
        <v>0.3</v>
      </c>
      <c r="AF133" s="10">
        <v>7.8</v>
      </c>
      <c r="AG133" s="10">
        <v>0.3</v>
      </c>
      <c r="AH133" s="10">
        <v>20</v>
      </c>
      <c r="AI133" s="10">
        <v>33</v>
      </c>
      <c r="AJ133" s="10">
        <v>172</v>
      </c>
      <c r="AK133" s="12">
        <v>2233</v>
      </c>
      <c r="AL133" s="12">
        <v>2071</v>
      </c>
      <c r="AM133" s="11" t="s">
        <v>276</v>
      </c>
      <c r="AN133" s="21">
        <f t="shared" si="41"/>
        <v>12827.57131330125</v>
      </c>
      <c r="AO133" s="21">
        <f t="shared" si="31"/>
        <v>11896.954854387321</v>
      </c>
      <c r="AP133" s="14">
        <v>1253</v>
      </c>
    </row>
    <row r="134" spans="1:42" ht="12" customHeight="1" x14ac:dyDescent="0.25">
      <c r="A134" s="14" t="s">
        <v>101</v>
      </c>
      <c r="B134" s="14">
        <v>269</v>
      </c>
      <c r="C134" s="14" t="s">
        <v>199</v>
      </c>
      <c r="D134" s="14" t="s">
        <v>55</v>
      </c>
      <c r="E134" s="14" t="s">
        <v>52</v>
      </c>
      <c r="F134" s="58">
        <v>171.19396014</v>
      </c>
      <c r="G134" s="13">
        <v>8.9575104036200006</v>
      </c>
      <c r="H134" s="13">
        <v>39.275608062700002</v>
      </c>
      <c r="I134" s="58">
        <v>776.98510742200006</v>
      </c>
      <c r="J134" s="2"/>
      <c r="K134" s="7" t="s">
        <v>199</v>
      </c>
      <c r="L134" s="7" t="str">
        <f t="shared" si="42"/>
        <v>N</v>
      </c>
      <c r="M134" s="7" t="s">
        <v>216</v>
      </c>
      <c r="N134" s="7">
        <f t="shared" si="43"/>
        <v>8.9575104036200006</v>
      </c>
      <c r="O134" s="15">
        <f t="shared" si="44"/>
        <v>140</v>
      </c>
      <c r="P134" s="7">
        <f t="shared" si="45"/>
        <v>3.7</v>
      </c>
      <c r="Q134" s="7">
        <v>50</v>
      </c>
      <c r="R134" s="7">
        <f t="shared" si="46"/>
        <v>7.4</v>
      </c>
      <c r="S134" s="63">
        <f t="shared" si="47"/>
        <v>39.275608062700002</v>
      </c>
      <c r="T134" s="7">
        <f t="shared" si="48"/>
        <v>300</v>
      </c>
      <c r="U134" s="7">
        <f t="shared" si="49"/>
        <v>20</v>
      </c>
      <c r="V134" s="18" t="str">
        <f t="shared" si="50"/>
        <v>15N35-269</v>
      </c>
      <c r="W134" s="4"/>
      <c r="X134" s="8">
        <v>130</v>
      </c>
      <c r="Y134" s="9" t="s">
        <v>271</v>
      </c>
      <c r="Z134" s="9" t="s">
        <v>272</v>
      </c>
      <c r="AA134" s="10">
        <v>8.9575104040000006</v>
      </c>
      <c r="AB134" s="10">
        <v>140</v>
      </c>
      <c r="AC134" s="10">
        <v>3.7</v>
      </c>
      <c r="AD134" s="10">
        <v>50</v>
      </c>
      <c r="AE134" s="10">
        <v>7.4</v>
      </c>
      <c r="AF134" s="10">
        <v>39.299999999999997</v>
      </c>
      <c r="AG134" s="10">
        <v>300</v>
      </c>
      <c r="AH134" s="10">
        <v>20</v>
      </c>
      <c r="AI134" s="10">
        <v>2</v>
      </c>
      <c r="AJ134" s="10">
        <v>4</v>
      </c>
      <c r="AK134" s="12">
        <v>3208</v>
      </c>
      <c r="AL134" s="10">
        <v>108</v>
      </c>
      <c r="AM134" s="11" t="s">
        <v>276</v>
      </c>
      <c r="AN134" s="21">
        <f t="shared" si="41"/>
        <v>3922.7873152079997</v>
      </c>
      <c r="AO134" s="21">
        <f t="shared" ref="AO134:AO197" si="51">F134/O134*AL134</f>
        <v>132.06391210799998</v>
      </c>
      <c r="AP134" s="14">
        <v>1256</v>
      </c>
    </row>
    <row r="135" spans="1:42" ht="12" customHeight="1" x14ac:dyDescent="0.25">
      <c r="A135" s="14" t="s">
        <v>101</v>
      </c>
      <c r="B135" s="14">
        <v>269</v>
      </c>
      <c r="C135" s="14" t="s">
        <v>199</v>
      </c>
      <c r="D135" s="14" t="s">
        <v>55</v>
      </c>
      <c r="E135" s="14" t="s">
        <v>52</v>
      </c>
      <c r="F135" s="58">
        <v>89.662448604600002</v>
      </c>
      <c r="G135" s="13">
        <v>2.5766670060700001</v>
      </c>
      <c r="H135" s="13">
        <v>23.198528289799999</v>
      </c>
      <c r="I135" s="58">
        <v>14.142135620099999</v>
      </c>
      <c r="J135" s="2"/>
      <c r="K135" s="7" t="s">
        <v>199</v>
      </c>
      <c r="L135" s="7" t="str">
        <f t="shared" si="42"/>
        <v>N</v>
      </c>
      <c r="M135" s="7" t="s">
        <v>216</v>
      </c>
      <c r="N135" s="7">
        <f t="shared" si="43"/>
        <v>2.5766670060700001</v>
      </c>
      <c r="O135" s="15">
        <f t="shared" si="44"/>
        <v>89.662448604600002</v>
      </c>
      <c r="P135" s="7">
        <f t="shared" si="45"/>
        <v>3.7</v>
      </c>
      <c r="Q135" s="7">
        <v>50</v>
      </c>
      <c r="R135" s="7">
        <f t="shared" si="46"/>
        <v>7.4</v>
      </c>
      <c r="S135" s="63">
        <f t="shared" si="47"/>
        <v>23.198528289799999</v>
      </c>
      <c r="T135" s="7">
        <f t="shared" si="48"/>
        <v>6.7421356200999991</v>
      </c>
      <c r="U135" s="7">
        <f t="shared" si="49"/>
        <v>20</v>
      </c>
      <c r="V135" s="18" t="str">
        <f t="shared" si="50"/>
        <v>15N35-269</v>
      </c>
      <c r="W135" s="4"/>
      <c r="X135" s="8">
        <v>131</v>
      </c>
      <c r="Y135" s="9" t="s">
        <v>271</v>
      </c>
      <c r="Z135" s="9" t="s">
        <v>272</v>
      </c>
      <c r="AA135" s="10">
        <v>2.5766670060000001</v>
      </c>
      <c r="AB135" s="10">
        <v>89.662000000000006</v>
      </c>
      <c r="AC135" s="10">
        <v>3.7</v>
      </c>
      <c r="AD135" s="10">
        <v>50</v>
      </c>
      <c r="AE135" s="10">
        <v>7.4</v>
      </c>
      <c r="AF135" s="10">
        <v>23.2</v>
      </c>
      <c r="AG135" s="10">
        <v>6.74213562</v>
      </c>
      <c r="AH135" s="10">
        <v>20</v>
      </c>
      <c r="AI135" s="10">
        <v>15</v>
      </c>
      <c r="AJ135" s="10">
        <v>49</v>
      </c>
      <c r="AK135" s="10">
        <v>182</v>
      </c>
      <c r="AL135" s="10">
        <v>211</v>
      </c>
      <c r="AM135" s="11" t="s">
        <v>276</v>
      </c>
      <c r="AN135" s="21">
        <f t="shared" si="41"/>
        <v>182</v>
      </c>
      <c r="AO135" s="21">
        <f t="shared" si="51"/>
        <v>211</v>
      </c>
      <c r="AP135" s="14">
        <v>1245</v>
      </c>
    </row>
    <row r="136" spans="1:42" ht="12" customHeight="1" x14ac:dyDescent="0.25">
      <c r="A136" s="14" t="s">
        <v>101</v>
      </c>
      <c r="B136" s="14">
        <v>269</v>
      </c>
      <c r="C136" s="14" t="s">
        <v>199</v>
      </c>
      <c r="D136" s="14" t="s">
        <v>55</v>
      </c>
      <c r="E136" s="14" t="s">
        <v>52</v>
      </c>
      <c r="F136" s="58">
        <v>59.8947336839</v>
      </c>
      <c r="G136" s="13">
        <v>2.2810201264300001</v>
      </c>
      <c r="H136" s="13">
        <v>7.7178387641899997</v>
      </c>
      <c r="I136" s="58">
        <v>14.142135620099999</v>
      </c>
      <c r="J136" s="2"/>
      <c r="K136" s="7" t="s">
        <v>199</v>
      </c>
      <c r="L136" s="7" t="str">
        <f t="shared" si="42"/>
        <v>N</v>
      </c>
      <c r="M136" s="7" t="s">
        <v>216</v>
      </c>
      <c r="N136" s="7">
        <f t="shared" si="43"/>
        <v>2.2810201264300001</v>
      </c>
      <c r="O136" s="15">
        <f t="shared" si="44"/>
        <v>59.8947336839</v>
      </c>
      <c r="P136" s="7">
        <f t="shared" si="45"/>
        <v>3.7</v>
      </c>
      <c r="Q136" s="7">
        <v>50</v>
      </c>
      <c r="R136" s="7">
        <f t="shared" si="46"/>
        <v>7.4</v>
      </c>
      <c r="S136" s="63">
        <f t="shared" si="47"/>
        <v>7.7178387641899997</v>
      </c>
      <c r="T136" s="7">
        <f t="shared" si="48"/>
        <v>6.7421356200999991</v>
      </c>
      <c r="U136" s="7">
        <f t="shared" si="49"/>
        <v>20</v>
      </c>
      <c r="V136" s="18" t="str">
        <f t="shared" si="50"/>
        <v>15N35-269</v>
      </c>
      <c r="W136" s="4"/>
      <c r="X136" s="8">
        <v>132</v>
      </c>
      <c r="Y136" s="9" t="s">
        <v>271</v>
      </c>
      <c r="Z136" s="9" t="s">
        <v>272</v>
      </c>
      <c r="AA136" s="10">
        <v>2.281020126</v>
      </c>
      <c r="AB136" s="10">
        <v>59.895000000000003</v>
      </c>
      <c r="AC136" s="10">
        <v>3.7</v>
      </c>
      <c r="AD136" s="10">
        <v>50</v>
      </c>
      <c r="AE136" s="10">
        <v>7.4</v>
      </c>
      <c r="AF136" s="10">
        <v>7.7</v>
      </c>
      <c r="AG136" s="10">
        <v>6.74213562</v>
      </c>
      <c r="AH136" s="10">
        <v>20</v>
      </c>
      <c r="AI136" s="10">
        <v>10</v>
      </c>
      <c r="AJ136" s="10">
        <v>34</v>
      </c>
      <c r="AK136" s="10">
        <v>38</v>
      </c>
      <c r="AL136" s="10">
        <v>45</v>
      </c>
      <c r="AM136" s="11" t="s">
        <v>276</v>
      </c>
      <c r="AN136" s="21">
        <f t="shared" ref="AN136:AN167" si="52">F136/O136*AK136</f>
        <v>38</v>
      </c>
      <c r="AO136" s="21">
        <f t="shared" si="51"/>
        <v>45</v>
      </c>
      <c r="AP136" s="14">
        <v>1255</v>
      </c>
    </row>
    <row r="137" spans="1:42" ht="12" customHeight="1" x14ac:dyDescent="0.25">
      <c r="A137" s="14" t="s">
        <v>101</v>
      </c>
      <c r="B137" s="14">
        <v>269</v>
      </c>
      <c r="C137" s="14" t="s">
        <v>199</v>
      </c>
      <c r="D137" s="14" t="s">
        <v>55</v>
      </c>
      <c r="E137" s="14" t="s">
        <v>52</v>
      </c>
      <c r="F137" s="58">
        <v>122.817212923</v>
      </c>
      <c r="G137" s="13">
        <v>6.7453279819400001</v>
      </c>
      <c r="H137" s="13">
        <v>11.4454259872</v>
      </c>
      <c r="I137" s="58">
        <v>0</v>
      </c>
      <c r="J137" s="2"/>
      <c r="K137" s="7" t="s">
        <v>199</v>
      </c>
      <c r="L137" s="7" t="str">
        <f t="shared" si="42"/>
        <v>N</v>
      </c>
      <c r="M137" s="7" t="s">
        <v>216</v>
      </c>
      <c r="N137" s="7">
        <f t="shared" si="43"/>
        <v>6.7453279819400001</v>
      </c>
      <c r="O137" s="15">
        <f t="shared" si="44"/>
        <v>122.817212923</v>
      </c>
      <c r="P137" s="7">
        <f t="shared" si="45"/>
        <v>3.7</v>
      </c>
      <c r="Q137" s="7">
        <v>50</v>
      </c>
      <c r="R137" s="7">
        <f t="shared" si="46"/>
        <v>0.3</v>
      </c>
      <c r="S137" s="63">
        <f t="shared" si="47"/>
        <v>11.4454259872</v>
      </c>
      <c r="T137" s="7">
        <f t="shared" si="48"/>
        <v>0.3</v>
      </c>
      <c r="U137" s="7">
        <f t="shared" si="49"/>
        <v>20</v>
      </c>
      <c r="V137" s="18" t="str">
        <f t="shared" si="50"/>
        <v>15N35-269</v>
      </c>
      <c r="W137" s="4"/>
      <c r="X137" s="8">
        <v>133</v>
      </c>
      <c r="Y137" s="9" t="s">
        <v>271</v>
      </c>
      <c r="Z137" s="9" t="s">
        <v>272</v>
      </c>
      <c r="AA137" s="10">
        <v>6.7453279820000001</v>
      </c>
      <c r="AB137" s="10">
        <v>122.81699999999999</v>
      </c>
      <c r="AC137" s="10">
        <v>3.7</v>
      </c>
      <c r="AD137" s="10">
        <v>50</v>
      </c>
      <c r="AE137" s="10">
        <v>0.3</v>
      </c>
      <c r="AF137" s="10">
        <v>11.4</v>
      </c>
      <c r="AG137" s="10">
        <v>0.3</v>
      </c>
      <c r="AH137" s="10">
        <v>20</v>
      </c>
      <c r="AI137" s="10">
        <v>32</v>
      </c>
      <c r="AJ137" s="10">
        <v>170</v>
      </c>
      <c r="AK137" s="12">
        <v>1684</v>
      </c>
      <c r="AL137" s="12">
        <v>1605</v>
      </c>
      <c r="AM137" s="11" t="s">
        <v>276</v>
      </c>
      <c r="AN137" s="21">
        <f t="shared" si="52"/>
        <v>1684</v>
      </c>
      <c r="AO137" s="21">
        <f t="shared" si="51"/>
        <v>1605</v>
      </c>
      <c r="AP137" s="14">
        <v>1246</v>
      </c>
    </row>
    <row r="138" spans="1:42" ht="12" customHeight="1" x14ac:dyDescent="0.25">
      <c r="A138" s="14" t="s">
        <v>101</v>
      </c>
      <c r="B138" s="14">
        <v>269</v>
      </c>
      <c r="C138" s="14" t="s">
        <v>199</v>
      </c>
      <c r="D138" s="14" t="s">
        <v>55</v>
      </c>
      <c r="E138" s="14" t="s">
        <v>52</v>
      </c>
      <c r="F138" s="58">
        <v>75.620640961600003</v>
      </c>
      <c r="G138" s="13">
        <v>10.6159269851</v>
      </c>
      <c r="H138" s="13">
        <v>27.375131607099998</v>
      </c>
      <c r="I138" s="58">
        <v>352.42639160200002</v>
      </c>
      <c r="J138" s="2"/>
      <c r="K138" s="7" t="s">
        <v>199</v>
      </c>
      <c r="L138" s="7" t="str">
        <f t="shared" si="42"/>
        <v>N</v>
      </c>
      <c r="M138" s="7" t="s">
        <v>216</v>
      </c>
      <c r="N138" s="7">
        <f t="shared" si="43"/>
        <v>10.6159269851</v>
      </c>
      <c r="O138" s="15">
        <f t="shared" si="44"/>
        <v>75.620640961600003</v>
      </c>
      <c r="P138" s="7">
        <f t="shared" si="45"/>
        <v>3.7</v>
      </c>
      <c r="Q138" s="7">
        <v>50</v>
      </c>
      <c r="R138" s="7">
        <f t="shared" si="46"/>
        <v>7.4</v>
      </c>
      <c r="S138" s="63">
        <f t="shared" si="47"/>
        <v>27.375131607099998</v>
      </c>
      <c r="T138" s="7">
        <f t="shared" si="48"/>
        <v>300</v>
      </c>
      <c r="U138" s="7">
        <f t="shared" si="49"/>
        <v>20</v>
      </c>
      <c r="V138" s="18" t="str">
        <f t="shared" si="50"/>
        <v>15N35-269</v>
      </c>
      <c r="W138" s="4"/>
      <c r="X138" s="8">
        <v>135</v>
      </c>
      <c r="Y138" s="9" t="s">
        <v>271</v>
      </c>
      <c r="Z138" s="9" t="s">
        <v>272</v>
      </c>
      <c r="AA138" s="10">
        <v>10.61592699</v>
      </c>
      <c r="AB138" s="10">
        <v>75.620999999999995</v>
      </c>
      <c r="AC138" s="10">
        <v>3.7</v>
      </c>
      <c r="AD138" s="10">
        <v>50</v>
      </c>
      <c r="AE138" s="10">
        <v>7.4</v>
      </c>
      <c r="AF138" s="10">
        <v>27.4</v>
      </c>
      <c r="AG138" s="10">
        <v>300</v>
      </c>
      <c r="AH138" s="10">
        <v>20</v>
      </c>
      <c r="AI138" s="10">
        <v>1</v>
      </c>
      <c r="AJ138" s="10">
        <v>4</v>
      </c>
      <c r="AK138" s="12">
        <v>1256</v>
      </c>
      <c r="AL138" s="10">
        <v>21</v>
      </c>
      <c r="AM138" s="11" t="s">
        <v>276</v>
      </c>
      <c r="AN138" s="21">
        <f t="shared" si="52"/>
        <v>1256</v>
      </c>
      <c r="AO138" s="21">
        <f t="shared" si="51"/>
        <v>21</v>
      </c>
      <c r="AP138" s="14">
        <v>1258</v>
      </c>
    </row>
    <row r="139" spans="1:42" ht="12" customHeight="1" x14ac:dyDescent="0.25">
      <c r="A139" s="14" t="s">
        <v>101</v>
      </c>
      <c r="B139" s="14">
        <v>269</v>
      </c>
      <c r="C139" s="14" t="s">
        <v>199</v>
      </c>
      <c r="D139" s="14" t="s">
        <v>55</v>
      </c>
      <c r="E139" s="14" t="s">
        <v>52</v>
      </c>
      <c r="F139" s="58">
        <v>311.74841999</v>
      </c>
      <c r="G139" s="13">
        <v>7.2321593709699998</v>
      </c>
      <c r="H139" s="13">
        <v>7.7178387641899997</v>
      </c>
      <c r="I139" s="58">
        <v>14.142135620099999</v>
      </c>
      <c r="J139" s="2"/>
      <c r="K139" s="7" t="s">
        <v>199</v>
      </c>
      <c r="L139" s="7" t="str">
        <f t="shared" si="42"/>
        <v>N</v>
      </c>
      <c r="M139" s="7" t="s">
        <v>216</v>
      </c>
      <c r="N139" s="7">
        <f t="shared" si="43"/>
        <v>7.2321593709699998</v>
      </c>
      <c r="O139" s="15">
        <f t="shared" si="44"/>
        <v>140</v>
      </c>
      <c r="P139" s="7">
        <f t="shared" si="45"/>
        <v>3.7</v>
      </c>
      <c r="Q139" s="7">
        <v>50</v>
      </c>
      <c r="R139" s="7">
        <f t="shared" si="46"/>
        <v>7.4</v>
      </c>
      <c r="S139" s="63">
        <f t="shared" si="47"/>
        <v>7.7178387641899997</v>
      </c>
      <c r="T139" s="7">
        <f t="shared" si="48"/>
        <v>6.7421356200999991</v>
      </c>
      <c r="U139" s="7">
        <f t="shared" si="49"/>
        <v>20</v>
      </c>
      <c r="V139" s="18" t="str">
        <f t="shared" si="50"/>
        <v>15N35-269</v>
      </c>
      <c r="W139" s="4"/>
      <c r="X139" s="8">
        <v>136</v>
      </c>
      <c r="Y139" s="9" t="s">
        <v>271</v>
      </c>
      <c r="Z139" s="9" t="s">
        <v>272</v>
      </c>
      <c r="AA139" s="10">
        <v>7.2321593709999998</v>
      </c>
      <c r="AB139" s="10">
        <v>140</v>
      </c>
      <c r="AC139" s="10">
        <v>3.7</v>
      </c>
      <c r="AD139" s="10">
        <v>50</v>
      </c>
      <c r="AE139" s="10">
        <v>7.4</v>
      </c>
      <c r="AF139" s="10">
        <v>7.7</v>
      </c>
      <c r="AG139" s="10">
        <v>6.74213562</v>
      </c>
      <c r="AH139" s="10">
        <v>20</v>
      </c>
      <c r="AI139" s="10">
        <v>16</v>
      </c>
      <c r="AJ139" s="10">
        <v>68</v>
      </c>
      <c r="AK139" s="12">
        <v>2015</v>
      </c>
      <c r="AL139" s="10">
        <v>627</v>
      </c>
      <c r="AM139" s="11" t="s">
        <v>276</v>
      </c>
      <c r="AN139" s="21">
        <f t="shared" si="52"/>
        <v>4486.9504734275006</v>
      </c>
      <c r="AO139" s="21">
        <f t="shared" si="51"/>
        <v>1396.1875666695</v>
      </c>
      <c r="AP139" s="14">
        <v>1254</v>
      </c>
    </row>
    <row r="140" spans="1:42" ht="12" customHeight="1" x14ac:dyDescent="0.25">
      <c r="A140" s="14" t="s">
        <v>101</v>
      </c>
      <c r="B140" s="14">
        <v>269</v>
      </c>
      <c r="C140" s="14" t="s">
        <v>199</v>
      </c>
      <c r="D140" s="14" t="s">
        <v>55</v>
      </c>
      <c r="E140" s="14" t="s">
        <v>52</v>
      </c>
      <c r="F140" s="58">
        <v>382.34275356400002</v>
      </c>
      <c r="G140" s="13">
        <v>9.7173119952999993</v>
      </c>
      <c r="H140" s="13">
        <v>20.7815856934</v>
      </c>
      <c r="I140" s="58">
        <v>0</v>
      </c>
      <c r="J140" s="2"/>
      <c r="K140" s="7" t="s">
        <v>199</v>
      </c>
      <c r="L140" s="7" t="str">
        <f t="shared" si="42"/>
        <v>N</v>
      </c>
      <c r="M140" s="7" t="s">
        <v>216</v>
      </c>
      <c r="N140" s="7">
        <f t="shared" si="43"/>
        <v>9.7173119952999993</v>
      </c>
      <c r="O140" s="15">
        <f t="shared" si="44"/>
        <v>140</v>
      </c>
      <c r="P140" s="7">
        <f t="shared" si="45"/>
        <v>3.7</v>
      </c>
      <c r="Q140" s="7">
        <v>50</v>
      </c>
      <c r="R140" s="7">
        <f t="shared" si="46"/>
        <v>0.3</v>
      </c>
      <c r="S140" s="63">
        <f t="shared" si="47"/>
        <v>20.7815856934</v>
      </c>
      <c r="T140" s="7">
        <f t="shared" si="48"/>
        <v>0.3</v>
      </c>
      <c r="U140" s="7">
        <f t="shared" si="49"/>
        <v>20</v>
      </c>
      <c r="V140" s="18" t="str">
        <f t="shared" si="50"/>
        <v>15N35-269</v>
      </c>
      <c r="W140" s="4"/>
      <c r="X140" s="8">
        <v>137</v>
      </c>
      <c r="Y140" s="9" t="s">
        <v>271</v>
      </c>
      <c r="Z140" s="9" t="s">
        <v>272</v>
      </c>
      <c r="AA140" s="10">
        <v>9.7173119949999993</v>
      </c>
      <c r="AB140" s="10">
        <v>140</v>
      </c>
      <c r="AC140" s="10">
        <v>3.7</v>
      </c>
      <c r="AD140" s="10">
        <v>50</v>
      </c>
      <c r="AE140" s="10">
        <v>0.3</v>
      </c>
      <c r="AF140" s="10">
        <v>20.8</v>
      </c>
      <c r="AG140" s="10">
        <v>0.3</v>
      </c>
      <c r="AH140" s="10">
        <v>20</v>
      </c>
      <c r="AI140" s="10">
        <v>34</v>
      </c>
      <c r="AJ140" s="10">
        <v>172</v>
      </c>
      <c r="AK140" s="12">
        <v>3927</v>
      </c>
      <c r="AL140" s="12">
        <v>3723</v>
      </c>
      <c r="AM140" s="11" t="s">
        <v>276</v>
      </c>
      <c r="AN140" s="21">
        <f t="shared" si="52"/>
        <v>10724.714237470202</v>
      </c>
      <c r="AO140" s="21">
        <f t="shared" si="51"/>
        <v>10167.586225134086</v>
      </c>
      <c r="AP140" s="14">
        <v>1260</v>
      </c>
    </row>
    <row r="141" spans="1:42" ht="12" customHeight="1" x14ac:dyDescent="0.25">
      <c r="A141" s="14" t="s">
        <v>101</v>
      </c>
      <c r="B141" s="14">
        <v>269</v>
      </c>
      <c r="C141" s="14" t="s">
        <v>199</v>
      </c>
      <c r="D141" s="14" t="s">
        <v>55</v>
      </c>
      <c r="E141" s="14" t="s">
        <v>52</v>
      </c>
      <c r="F141" s="58">
        <v>73.036733199599993</v>
      </c>
      <c r="G141" s="13">
        <v>4.90609559476</v>
      </c>
      <c r="H141" s="13">
        <v>11.4454259872</v>
      </c>
      <c r="I141" s="58">
        <v>0</v>
      </c>
      <c r="J141" s="2"/>
      <c r="K141" s="7" t="s">
        <v>199</v>
      </c>
      <c r="L141" s="7" t="str">
        <f t="shared" si="42"/>
        <v>N</v>
      </c>
      <c r="M141" s="7" t="s">
        <v>216</v>
      </c>
      <c r="N141" s="7">
        <f t="shared" si="43"/>
        <v>4.90609559476</v>
      </c>
      <c r="O141" s="15">
        <f t="shared" si="44"/>
        <v>73.036733199599993</v>
      </c>
      <c r="P141" s="7">
        <f t="shared" si="45"/>
        <v>3.7</v>
      </c>
      <c r="Q141" s="7">
        <v>50</v>
      </c>
      <c r="R141" s="7">
        <f t="shared" si="46"/>
        <v>0.3</v>
      </c>
      <c r="S141" s="63">
        <f t="shared" si="47"/>
        <v>11.4454259872</v>
      </c>
      <c r="T141" s="7">
        <f t="shared" si="48"/>
        <v>0.3</v>
      </c>
      <c r="U141" s="7">
        <f t="shared" si="49"/>
        <v>20</v>
      </c>
      <c r="V141" s="18" t="str">
        <f t="shared" si="50"/>
        <v>15N35-269</v>
      </c>
      <c r="W141" s="4"/>
      <c r="X141" s="8">
        <v>138</v>
      </c>
      <c r="Y141" s="9" t="s">
        <v>271</v>
      </c>
      <c r="Z141" s="9" t="s">
        <v>272</v>
      </c>
      <c r="AA141" s="10">
        <v>4.906095595</v>
      </c>
      <c r="AB141" s="10">
        <v>73.037000000000006</v>
      </c>
      <c r="AC141" s="10">
        <v>3.7</v>
      </c>
      <c r="AD141" s="10">
        <v>50</v>
      </c>
      <c r="AE141" s="10">
        <v>0.3</v>
      </c>
      <c r="AF141" s="10">
        <v>11.4</v>
      </c>
      <c r="AG141" s="10">
        <v>0.3</v>
      </c>
      <c r="AH141" s="10">
        <v>20</v>
      </c>
      <c r="AI141" s="10">
        <v>30</v>
      </c>
      <c r="AJ141" s="10">
        <v>160</v>
      </c>
      <c r="AK141" s="10">
        <v>241</v>
      </c>
      <c r="AL141" s="10">
        <v>239</v>
      </c>
      <c r="AM141" s="11" t="s">
        <v>276</v>
      </c>
      <c r="AN141" s="21">
        <f t="shared" si="52"/>
        <v>241</v>
      </c>
      <c r="AO141" s="21">
        <f t="shared" si="51"/>
        <v>239</v>
      </c>
      <c r="AP141" s="14">
        <v>1249</v>
      </c>
    </row>
    <row r="142" spans="1:42" ht="12" customHeight="1" x14ac:dyDescent="0.25">
      <c r="A142" s="14" t="s">
        <v>101</v>
      </c>
      <c r="B142" s="14">
        <v>269</v>
      </c>
      <c r="C142" s="14" t="s">
        <v>199</v>
      </c>
      <c r="D142" s="14" t="s">
        <v>55</v>
      </c>
      <c r="E142" s="14" t="s">
        <v>52</v>
      </c>
      <c r="F142" s="58">
        <v>670.46213857099997</v>
      </c>
      <c r="G142" s="13">
        <v>11.5431690573</v>
      </c>
      <c r="H142" s="13">
        <v>16.1863288879</v>
      </c>
      <c r="I142" s="58">
        <v>0</v>
      </c>
      <c r="J142" s="2"/>
      <c r="K142" s="7" t="s">
        <v>199</v>
      </c>
      <c r="L142" s="7" t="str">
        <f t="shared" si="42"/>
        <v>N</v>
      </c>
      <c r="M142" s="7" t="s">
        <v>216</v>
      </c>
      <c r="N142" s="7">
        <f t="shared" si="43"/>
        <v>11.5431690573</v>
      </c>
      <c r="O142" s="15">
        <f t="shared" si="44"/>
        <v>140</v>
      </c>
      <c r="P142" s="7">
        <f t="shared" si="45"/>
        <v>3.7</v>
      </c>
      <c r="Q142" s="7">
        <v>50</v>
      </c>
      <c r="R142" s="7">
        <f t="shared" si="46"/>
        <v>0.3</v>
      </c>
      <c r="S142" s="63">
        <f t="shared" si="47"/>
        <v>16.1863288879</v>
      </c>
      <c r="T142" s="7">
        <f t="shared" si="48"/>
        <v>0.3</v>
      </c>
      <c r="U142" s="7">
        <f t="shared" si="49"/>
        <v>20</v>
      </c>
      <c r="V142" s="18" t="str">
        <f t="shared" si="50"/>
        <v>15N35-269</v>
      </c>
      <c r="W142" s="4"/>
      <c r="X142" s="8">
        <v>139</v>
      </c>
      <c r="Y142" s="9" t="s">
        <v>271</v>
      </c>
      <c r="Z142" s="9" t="s">
        <v>272</v>
      </c>
      <c r="AA142" s="10">
        <v>11.54316906</v>
      </c>
      <c r="AB142" s="10">
        <v>140</v>
      </c>
      <c r="AC142" s="10">
        <v>3.7</v>
      </c>
      <c r="AD142" s="10">
        <v>50</v>
      </c>
      <c r="AE142" s="10">
        <v>0.3</v>
      </c>
      <c r="AF142" s="10">
        <v>16.2</v>
      </c>
      <c r="AG142" s="10">
        <v>0.3</v>
      </c>
      <c r="AH142" s="10">
        <v>20</v>
      </c>
      <c r="AI142" s="10">
        <v>35</v>
      </c>
      <c r="AJ142" s="10">
        <v>172</v>
      </c>
      <c r="AK142" s="12">
        <v>5134</v>
      </c>
      <c r="AL142" s="12">
        <v>4642</v>
      </c>
      <c r="AM142" s="11" t="s">
        <v>276</v>
      </c>
      <c r="AN142" s="21">
        <f t="shared" si="52"/>
        <v>24586.804424453669</v>
      </c>
      <c r="AO142" s="21">
        <f t="shared" si="51"/>
        <v>22230.608908904156</v>
      </c>
      <c r="AP142" s="14">
        <v>1261</v>
      </c>
    </row>
    <row r="143" spans="1:42" ht="12" customHeight="1" x14ac:dyDescent="0.25">
      <c r="A143" s="14" t="s">
        <v>101</v>
      </c>
      <c r="B143" s="14">
        <v>269</v>
      </c>
      <c r="C143" s="14" t="s">
        <v>199</v>
      </c>
      <c r="D143" s="14" t="s">
        <v>55</v>
      </c>
      <c r="E143" s="14" t="s">
        <v>52</v>
      </c>
      <c r="F143" s="58">
        <v>71.539759350300002</v>
      </c>
      <c r="G143" s="13">
        <v>11.062808586299999</v>
      </c>
      <c r="H143" s="13">
        <v>43.867191314700001</v>
      </c>
      <c r="I143" s="58">
        <v>118.99494934099999</v>
      </c>
      <c r="J143" s="2"/>
      <c r="K143" s="7" t="s">
        <v>199</v>
      </c>
      <c r="L143" s="7" t="str">
        <f t="shared" si="42"/>
        <v>N</v>
      </c>
      <c r="M143" s="7" t="s">
        <v>216</v>
      </c>
      <c r="N143" s="7">
        <f t="shared" si="43"/>
        <v>11.062808586299999</v>
      </c>
      <c r="O143" s="15">
        <f t="shared" si="44"/>
        <v>71.539759350300002</v>
      </c>
      <c r="P143" s="7">
        <f t="shared" si="45"/>
        <v>3.7</v>
      </c>
      <c r="Q143" s="7">
        <v>50</v>
      </c>
      <c r="R143" s="7">
        <f t="shared" si="46"/>
        <v>7.4</v>
      </c>
      <c r="S143" s="63">
        <f t="shared" si="47"/>
        <v>43.867191314700001</v>
      </c>
      <c r="T143" s="7">
        <f t="shared" si="48"/>
        <v>111.59494934099999</v>
      </c>
      <c r="U143" s="7">
        <f t="shared" si="49"/>
        <v>20</v>
      </c>
      <c r="V143" s="18" t="str">
        <f t="shared" si="50"/>
        <v>15N35-269</v>
      </c>
      <c r="W143" s="4"/>
      <c r="X143" s="8">
        <v>140</v>
      </c>
      <c r="Y143" s="9" t="s">
        <v>271</v>
      </c>
      <c r="Z143" s="9" t="s">
        <v>272</v>
      </c>
      <c r="AA143" s="10">
        <v>11.062808589999999</v>
      </c>
      <c r="AB143" s="10">
        <v>71.540000000000006</v>
      </c>
      <c r="AC143" s="10">
        <v>3.7</v>
      </c>
      <c r="AD143" s="10">
        <v>50</v>
      </c>
      <c r="AE143" s="10">
        <v>7.4</v>
      </c>
      <c r="AF143" s="10">
        <v>43.9</v>
      </c>
      <c r="AG143" s="10">
        <v>111.5949493</v>
      </c>
      <c r="AH143" s="10">
        <v>20</v>
      </c>
      <c r="AI143" s="10">
        <v>3</v>
      </c>
      <c r="AJ143" s="10">
        <v>4</v>
      </c>
      <c r="AK143" s="12">
        <v>1084</v>
      </c>
      <c r="AL143" s="10">
        <v>59</v>
      </c>
      <c r="AM143" s="11" t="s">
        <v>276</v>
      </c>
      <c r="AN143" s="21">
        <f t="shared" si="52"/>
        <v>1084</v>
      </c>
      <c r="AO143" s="21">
        <f t="shared" si="51"/>
        <v>59</v>
      </c>
      <c r="AP143" s="14">
        <v>1257</v>
      </c>
    </row>
    <row r="144" spans="1:42" ht="12" customHeight="1" x14ac:dyDescent="0.25">
      <c r="A144" s="14" t="s">
        <v>101</v>
      </c>
      <c r="B144" s="14">
        <v>269</v>
      </c>
      <c r="C144" s="14" t="s">
        <v>199</v>
      </c>
      <c r="D144" s="14" t="s">
        <v>55</v>
      </c>
      <c r="E144" s="14" t="s">
        <v>52</v>
      </c>
      <c r="F144" s="58">
        <v>285.78702836399998</v>
      </c>
      <c r="G144" s="13">
        <v>12.0277659558</v>
      </c>
      <c r="H144" s="13">
        <v>20.720512390100001</v>
      </c>
      <c r="I144" s="58">
        <v>72.426406860399993</v>
      </c>
      <c r="J144" s="2"/>
      <c r="K144" s="7" t="s">
        <v>199</v>
      </c>
      <c r="L144" s="7" t="str">
        <f t="shared" si="42"/>
        <v>N</v>
      </c>
      <c r="M144" s="7" t="s">
        <v>216</v>
      </c>
      <c r="N144" s="7">
        <f t="shared" si="43"/>
        <v>12.0277659558</v>
      </c>
      <c r="O144" s="15">
        <f t="shared" si="44"/>
        <v>140</v>
      </c>
      <c r="P144" s="7">
        <f t="shared" si="45"/>
        <v>3.7</v>
      </c>
      <c r="Q144" s="7">
        <v>50</v>
      </c>
      <c r="R144" s="7">
        <f t="shared" si="46"/>
        <v>7.4</v>
      </c>
      <c r="S144" s="63">
        <f t="shared" si="47"/>
        <v>20.720512390100001</v>
      </c>
      <c r="T144" s="7">
        <f t="shared" si="48"/>
        <v>65.026406860399987</v>
      </c>
      <c r="U144" s="7">
        <f t="shared" si="49"/>
        <v>20</v>
      </c>
      <c r="V144" s="18" t="str">
        <f t="shared" si="50"/>
        <v>15N35-269</v>
      </c>
      <c r="W144" s="4"/>
      <c r="X144" s="8">
        <v>141</v>
      </c>
      <c r="Y144" s="9" t="s">
        <v>271</v>
      </c>
      <c r="Z144" s="9" t="s">
        <v>272</v>
      </c>
      <c r="AA144" s="10">
        <v>12.02776596</v>
      </c>
      <c r="AB144" s="10">
        <v>140</v>
      </c>
      <c r="AC144" s="10">
        <v>3.7</v>
      </c>
      <c r="AD144" s="10">
        <v>50</v>
      </c>
      <c r="AE144" s="10">
        <v>7.4</v>
      </c>
      <c r="AF144" s="10">
        <v>20.7</v>
      </c>
      <c r="AG144" s="10">
        <v>65.026406859999994</v>
      </c>
      <c r="AH144" s="10">
        <v>20</v>
      </c>
      <c r="AI144" s="10">
        <v>5</v>
      </c>
      <c r="AJ144" s="10">
        <v>10</v>
      </c>
      <c r="AK144" s="12">
        <v>4613</v>
      </c>
      <c r="AL144" s="10">
        <v>206</v>
      </c>
      <c r="AM144" s="11" t="s">
        <v>276</v>
      </c>
      <c r="AN144" s="21">
        <f t="shared" si="52"/>
        <v>9416.6825845938001</v>
      </c>
      <c r="AO144" s="21">
        <f t="shared" si="51"/>
        <v>420.51519887845711</v>
      </c>
      <c r="AP144" s="14">
        <v>1248</v>
      </c>
    </row>
    <row r="145" spans="1:42" ht="12" customHeight="1" x14ac:dyDescent="0.25">
      <c r="A145" s="14" t="s">
        <v>101</v>
      </c>
      <c r="B145" s="14">
        <v>269</v>
      </c>
      <c r="C145" s="14" t="s">
        <v>199</v>
      </c>
      <c r="D145" s="14" t="s">
        <v>55</v>
      </c>
      <c r="E145" s="14" t="s">
        <v>52</v>
      </c>
      <c r="F145" s="58">
        <v>293.44172201499998</v>
      </c>
      <c r="G145" s="13">
        <v>10.539484940199999</v>
      </c>
      <c r="H145" s="13">
        <v>19.053445816</v>
      </c>
      <c r="I145" s="58">
        <v>190</v>
      </c>
      <c r="J145" s="2"/>
      <c r="K145" s="7" t="s">
        <v>199</v>
      </c>
      <c r="L145" s="7" t="str">
        <f t="shared" si="42"/>
        <v>N</v>
      </c>
      <c r="M145" s="7" t="s">
        <v>216</v>
      </c>
      <c r="N145" s="7">
        <f t="shared" si="43"/>
        <v>10.539484940199999</v>
      </c>
      <c r="O145" s="15">
        <f t="shared" si="44"/>
        <v>140</v>
      </c>
      <c r="P145" s="7">
        <f t="shared" si="45"/>
        <v>3.7</v>
      </c>
      <c r="Q145" s="7">
        <v>50</v>
      </c>
      <c r="R145" s="7">
        <f t="shared" si="46"/>
        <v>7.4</v>
      </c>
      <c r="S145" s="63">
        <f t="shared" si="47"/>
        <v>19.053445816</v>
      </c>
      <c r="T145" s="7">
        <f t="shared" si="48"/>
        <v>182.6</v>
      </c>
      <c r="U145" s="7">
        <f t="shared" si="49"/>
        <v>20</v>
      </c>
      <c r="V145" s="18" t="str">
        <f t="shared" si="50"/>
        <v>15N35-269</v>
      </c>
      <c r="W145" s="4"/>
      <c r="X145" s="8">
        <v>142</v>
      </c>
      <c r="Y145" s="9" t="s">
        <v>271</v>
      </c>
      <c r="Z145" s="9" t="s">
        <v>272</v>
      </c>
      <c r="AA145" s="10">
        <v>10.539484939999999</v>
      </c>
      <c r="AB145" s="10">
        <v>140</v>
      </c>
      <c r="AC145" s="10">
        <v>3.7</v>
      </c>
      <c r="AD145" s="10">
        <v>50</v>
      </c>
      <c r="AE145" s="10">
        <v>7.4</v>
      </c>
      <c r="AF145" s="10">
        <v>19.100000000000001</v>
      </c>
      <c r="AG145" s="10">
        <v>182.6</v>
      </c>
      <c r="AH145" s="10">
        <v>20</v>
      </c>
      <c r="AI145" s="10">
        <v>1</v>
      </c>
      <c r="AJ145" s="10">
        <v>4</v>
      </c>
      <c r="AK145" s="12">
        <v>4517</v>
      </c>
      <c r="AL145" s="10">
        <v>81</v>
      </c>
      <c r="AM145" s="11" t="s">
        <v>276</v>
      </c>
      <c r="AN145" s="21">
        <f t="shared" si="52"/>
        <v>9467.6875595839629</v>
      </c>
      <c r="AO145" s="21">
        <f t="shared" si="51"/>
        <v>169.77699630867855</v>
      </c>
      <c r="AP145" s="14">
        <v>1259</v>
      </c>
    </row>
    <row r="146" spans="1:42" ht="12" customHeight="1" x14ac:dyDescent="0.25">
      <c r="A146" s="14" t="s">
        <v>101</v>
      </c>
      <c r="B146" s="14">
        <v>269</v>
      </c>
      <c r="C146" s="14" t="s">
        <v>199</v>
      </c>
      <c r="D146" s="14" t="s">
        <v>55</v>
      </c>
      <c r="E146" s="14" t="s">
        <v>52</v>
      </c>
      <c r="F146" s="58">
        <v>62.885957490000003</v>
      </c>
      <c r="G146" s="13">
        <v>2.84996971096</v>
      </c>
      <c r="H146" s="13">
        <v>46.5360603333</v>
      </c>
      <c r="I146" s="58">
        <v>218.28427124000001</v>
      </c>
      <c r="J146" s="2"/>
      <c r="K146" s="7" t="s">
        <v>199</v>
      </c>
      <c r="L146" s="7" t="str">
        <f t="shared" si="42"/>
        <v>N</v>
      </c>
      <c r="M146" s="7" t="s">
        <v>216</v>
      </c>
      <c r="N146" s="7">
        <f t="shared" si="43"/>
        <v>2.84996971096</v>
      </c>
      <c r="O146" s="15">
        <f t="shared" si="44"/>
        <v>62.885957490000003</v>
      </c>
      <c r="P146" s="7">
        <f t="shared" si="45"/>
        <v>3.7</v>
      </c>
      <c r="Q146" s="7">
        <v>50</v>
      </c>
      <c r="R146" s="7">
        <f t="shared" si="46"/>
        <v>7.4</v>
      </c>
      <c r="S146" s="63">
        <f t="shared" si="47"/>
        <v>46.5360603333</v>
      </c>
      <c r="T146" s="7">
        <f t="shared" si="48"/>
        <v>210.88427124</v>
      </c>
      <c r="U146" s="7">
        <f t="shared" si="49"/>
        <v>20</v>
      </c>
      <c r="V146" s="18" t="str">
        <f t="shared" si="50"/>
        <v>15N35-269</v>
      </c>
      <c r="W146" s="4"/>
      <c r="X146" s="8">
        <v>143</v>
      </c>
      <c r="Y146" s="9" t="s">
        <v>271</v>
      </c>
      <c r="Z146" s="9" t="s">
        <v>272</v>
      </c>
      <c r="AA146" s="10">
        <v>2.849969711</v>
      </c>
      <c r="AB146" s="10">
        <v>62.886000000000003</v>
      </c>
      <c r="AC146" s="10">
        <v>3.7</v>
      </c>
      <c r="AD146" s="10">
        <v>50</v>
      </c>
      <c r="AE146" s="10">
        <v>7.4</v>
      </c>
      <c r="AF146" s="10">
        <v>46.5</v>
      </c>
      <c r="AG146" s="10">
        <v>210.8842712</v>
      </c>
      <c r="AH146" s="10">
        <v>20</v>
      </c>
      <c r="AI146" s="10">
        <v>2</v>
      </c>
      <c r="AJ146" s="10">
        <v>4</v>
      </c>
      <c r="AK146" s="10">
        <v>67</v>
      </c>
      <c r="AL146" s="10">
        <v>27</v>
      </c>
      <c r="AM146" s="11" t="s">
        <v>276</v>
      </c>
      <c r="AN146" s="21">
        <f t="shared" si="52"/>
        <v>67</v>
      </c>
      <c r="AO146" s="21">
        <f t="shared" si="51"/>
        <v>27</v>
      </c>
      <c r="AP146" s="14">
        <v>1267</v>
      </c>
    </row>
    <row r="147" spans="1:42" ht="12" customHeight="1" x14ac:dyDescent="0.25">
      <c r="A147" s="14" t="s">
        <v>102</v>
      </c>
      <c r="B147" s="14">
        <v>271</v>
      </c>
      <c r="C147" s="14" t="s">
        <v>199</v>
      </c>
      <c r="D147" s="14" t="s">
        <v>51</v>
      </c>
      <c r="E147" s="14" t="s">
        <v>52</v>
      </c>
      <c r="F147" s="58">
        <v>291.05767641699998</v>
      </c>
      <c r="G147" s="13">
        <v>17.657263980300002</v>
      </c>
      <c r="H147" s="13">
        <v>48.387252807599999</v>
      </c>
      <c r="I147" s="58">
        <v>0</v>
      </c>
      <c r="J147" s="2"/>
      <c r="K147" s="7" t="s">
        <v>199</v>
      </c>
      <c r="L147" s="7" t="str">
        <f t="shared" si="42"/>
        <v>N</v>
      </c>
      <c r="M147" s="7" t="s">
        <v>216</v>
      </c>
      <c r="N147" s="7">
        <f t="shared" si="43"/>
        <v>17.657263980300002</v>
      </c>
      <c r="O147" s="15">
        <f t="shared" si="44"/>
        <v>140</v>
      </c>
      <c r="P147" s="7">
        <f t="shared" si="45"/>
        <v>3.7</v>
      </c>
      <c r="Q147" s="7">
        <v>50</v>
      </c>
      <c r="R147" s="7">
        <f t="shared" si="46"/>
        <v>0.3</v>
      </c>
      <c r="S147" s="63">
        <f t="shared" si="47"/>
        <v>48.387252807599999</v>
      </c>
      <c r="T147" s="7">
        <f t="shared" si="48"/>
        <v>0.3</v>
      </c>
      <c r="U147" s="7">
        <f t="shared" si="49"/>
        <v>20</v>
      </c>
      <c r="V147" s="18" t="str">
        <f t="shared" si="50"/>
        <v>15N38-271</v>
      </c>
      <c r="W147" s="4"/>
      <c r="X147" s="8">
        <v>144</v>
      </c>
      <c r="Y147" s="9" t="s">
        <v>271</v>
      </c>
      <c r="Z147" s="9" t="s">
        <v>272</v>
      </c>
      <c r="AA147" s="10">
        <v>17.65726398</v>
      </c>
      <c r="AB147" s="10">
        <v>140</v>
      </c>
      <c r="AC147" s="10">
        <v>3.7</v>
      </c>
      <c r="AD147" s="10">
        <v>50</v>
      </c>
      <c r="AE147" s="10">
        <v>0.3</v>
      </c>
      <c r="AF147" s="10">
        <v>48.4</v>
      </c>
      <c r="AG147" s="10">
        <v>0.3</v>
      </c>
      <c r="AH147" s="10">
        <v>20</v>
      </c>
      <c r="AI147" s="10">
        <v>35</v>
      </c>
      <c r="AJ147" s="10">
        <v>172</v>
      </c>
      <c r="AK147" s="12">
        <v>8421</v>
      </c>
      <c r="AL147" s="12">
        <v>7765</v>
      </c>
      <c r="AM147" s="11" t="s">
        <v>329</v>
      </c>
      <c r="AN147" s="21">
        <f t="shared" si="52"/>
        <v>17507.119236482551</v>
      </c>
      <c r="AO147" s="21">
        <f t="shared" si="51"/>
        <v>16143.306124128607</v>
      </c>
      <c r="AP147" s="14">
        <v>214</v>
      </c>
    </row>
    <row r="148" spans="1:42" ht="12" customHeight="1" x14ac:dyDescent="0.25">
      <c r="A148" s="14" t="s">
        <v>102</v>
      </c>
      <c r="B148" s="14">
        <v>271</v>
      </c>
      <c r="C148" s="14" t="s">
        <v>199</v>
      </c>
      <c r="D148" s="14" t="s">
        <v>51</v>
      </c>
      <c r="E148" s="14" t="s">
        <v>52</v>
      </c>
      <c r="F148" s="58">
        <v>554.51525017999995</v>
      </c>
      <c r="G148" s="13">
        <v>14.8658399536</v>
      </c>
      <c r="H148" s="13">
        <v>8.6679182052599995</v>
      </c>
      <c r="I148" s="58">
        <v>78.284271240199999</v>
      </c>
      <c r="J148" s="2"/>
      <c r="K148" s="7" t="s">
        <v>199</v>
      </c>
      <c r="L148" s="7" t="str">
        <f t="shared" si="42"/>
        <v>N</v>
      </c>
      <c r="M148" s="7" t="s">
        <v>216</v>
      </c>
      <c r="N148" s="7">
        <f t="shared" si="43"/>
        <v>14.8658399536</v>
      </c>
      <c r="O148" s="15">
        <f t="shared" si="44"/>
        <v>140</v>
      </c>
      <c r="P148" s="7">
        <f t="shared" si="45"/>
        <v>3.7</v>
      </c>
      <c r="Q148" s="7">
        <v>50</v>
      </c>
      <c r="R148" s="7">
        <f t="shared" si="46"/>
        <v>7.4</v>
      </c>
      <c r="S148" s="63">
        <f t="shared" si="47"/>
        <v>8.6679182052599995</v>
      </c>
      <c r="T148" s="7">
        <f t="shared" si="48"/>
        <v>70.884271240199993</v>
      </c>
      <c r="U148" s="7">
        <f t="shared" si="49"/>
        <v>20</v>
      </c>
      <c r="V148" s="18" t="str">
        <f t="shared" si="50"/>
        <v>15N38-271</v>
      </c>
      <c r="W148" s="4"/>
      <c r="X148" s="8">
        <v>145</v>
      </c>
      <c r="Y148" s="9" t="s">
        <v>271</v>
      </c>
      <c r="Z148" s="9" t="s">
        <v>272</v>
      </c>
      <c r="AA148" s="10">
        <v>14.86583995</v>
      </c>
      <c r="AB148" s="10">
        <v>140</v>
      </c>
      <c r="AC148" s="10">
        <v>3.7</v>
      </c>
      <c r="AD148" s="10">
        <v>50</v>
      </c>
      <c r="AE148" s="10">
        <v>7.4</v>
      </c>
      <c r="AF148" s="10">
        <v>8.6999999999999993</v>
      </c>
      <c r="AG148" s="10">
        <v>70.884271240000004</v>
      </c>
      <c r="AH148" s="10">
        <v>20</v>
      </c>
      <c r="AI148" s="10">
        <v>2</v>
      </c>
      <c r="AJ148" s="10">
        <v>9</v>
      </c>
      <c r="AK148" s="12">
        <v>6274</v>
      </c>
      <c r="AL148" s="10">
        <v>74</v>
      </c>
      <c r="AM148" s="11" t="s">
        <v>329</v>
      </c>
      <c r="AN148" s="21">
        <f t="shared" si="52"/>
        <v>24850.204854495139</v>
      </c>
      <c r="AO148" s="21">
        <f t="shared" si="51"/>
        <v>293.10091795228567</v>
      </c>
      <c r="AP148" s="14">
        <v>216</v>
      </c>
    </row>
    <row r="149" spans="1:42" ht="12" customHeight="1" x14ac:dyDescent="0.25">
      <c r="A149" s="14" t="s">
        <v>102</v>
      </c>
      <c r="B149" s="14">
        <v>271</v>
      </c>
      <c r="C149" s="14" t="s">
        <v>199</v>
      </c>
      <c r="D149" s="14" t="s">
        <v>51</v>
      </c>
      <c r="E149" s="14" t="s">
        <v>52</v>
      </c>
      <c r="F149" s="58">
        <v>158.58331837099999</v>
      </c>
      <c r="G149" s="13">
        <v>11.698429576600001</v>
      </c>
      <c r="H149" s="13">
        <v>14.211475372300001</v>
      </c>
      <c r="I149" s="58">
        <v>1359.5329589800001</v>
      </c>
      <c r="J149" s="2"/>
      <c r="K149" s="7" t="s">
        <v>199</v>
      </c>
      <c r="L149" s="7" t="str">
        <f t="shared" si="42"/>
        <v>N</v>
      </c>
      <c r="M149" s="7" t="s">
        <v>216</v>
      </c>
      <c r="N149" s="7">
        <f t="shared" si="43"/>
        <v>11.698429576600001</v>
      </c>
      <c r="O149" s="15">
        <f t="shared" si="44"/>
        <v>140</v>
      </c>
      <c r="P149" s="7">
        <f t="shared" si="45"/>
        <v>3.7</v>
      </c>
      <c r="Q149" s="7">
        <v>50</v>
      </c>
      <c r="R149" s="7">
        <f t="shared" si="46"/>
        <v>7.4</v>
      </c>
      <c r="S149" s="63">
        <f t="shared" si="47"/>
        <v>14.211475372300001</v>
      </c>
      <c r="T149" s="7">
        <f t="shared" si="48"/>
        <v>300</v>
      </c>
      <c r="U149" s="7">
        <f t="shared" si="49"/>
        <v>20</v>
      </c>
      <c r="V149" s="18" t="str">
        <f t="shared" si="50"/>
        <v>15N38-271</v>
      </c>
      <c r="W149" s="4"/>
      <c r="X149" s="8">
        <v>146</v>
      </c>
      <c r="Y149" s="9" t="s">
        <v>271</v>
      </c>
      <c r="Z149" s="9" t="s">
        <v>272</v>
      </c>
      <c r="AA149" s="10">
        <v>11.698429580000001</v>
      </c>
      <c r="AB149" s="10">
        <v>140</v>
      </c>
      <c r="AC149" s="10">
        <v>3.7</v>
      </c>
      <c r="AD149" s="10">
        <v>50</v>
      </c>
      <c r="AE149" s="10">
        <v>7.4</v>
      </c>
      <c r="AF149" s="10">
        <v>14.2</v>
      </c>
      <c r="AG149" s="10">
        <v>300</v>
      </c>
      <c r="AH149" s="10">
        <v>20</v>
      </c>
      <c r="AI149" s="10">
        <v>1</v>
      </c>
      <c r="AJ149" s="10">
        <v>4</v>
      </c>
      <c r="AK149" s="12">
        <v>5077</v>
      </c>
      <c r="AL149" s="10">
        <v>65</v>
      </c>
      <c r="AM149" s="11" t="s">
        <v>329</v>
      </c>
      <c r="AN149" s="21">
        <f t="shared" si="52"/>
        <v>5750.9107669254781</v>
      </c>
      <c r="AO149" s="21">
        <f t="shared" si="51"/>
        <v>73.627969243678564</v>
      </c>
      <c r="AP149" s="14">
        <v>215</v>
      </c>
    </row>
    <row r="150" spans="1:42" ht="12" customHeight="1" x14ac:dyDescent="0.25">
      <c r="A150" s="14" t="s">
        <v>102</v>
      </c>
      <c r="B150" s="14">
        <v>271</v>
      </c>
      <c r="C150" s="14" t="s">
        <v>199</v>
      </c>
      <c r="D150" s="14" t="s">
        <v>51</v>
      </c>
      <c r="E150" s="14" t="s">
        <v>52</v>
      </c>
      <c r="F150" s="58">
        <v>260.27818839999998</v>
      </c>
      <c r="G150" s="13">
        <v>6.4444268661099997</v>
      </c>
      <c r="H150" s="13">
        <v>6.9604921340899999</v>
      </c>
      <c r="I150" s="58">
        <v>0</v>
      </c>
      <c r="J150" s="2"/>
      <c r="K150" s="7" t="s">
        <v>199</v>
      </c>
      <c r="L150" s="7" t="str">
        <f t="shared" si="42"/>
        <v>N</v>
      </c>
      <c r="M150" s="7" t="s">
        <v>216</v>
      </c>
      <c r="N150" s="7">
        <f t="shared" si="43"/>
        <v>6.4444268661099997</v>
      </c>
      <c r="O150" s="15">
        <f t="shared" si="44"/>
        <v>140</v>
      </c>
      <c r="P150" s="7">
        <f t="shared" si="45"/>
        <v>3.7</v>
      </c>
      <c r="Q150" s="7">
        <v>50</v>
      </c>
      <c r="R150" s="7">
        <f t="shared" si="46"/>
        <v>0.3</v>
      </c>
      <c r="S150" s="63">
        <f t="shared" si="47"/>
        <v>6.9604921340899999</v>
      </c>
      <c r="T150" s="7">
        <f t="shared" si="48"/>
        <v>0.3</v>
      </c>
      <c r="U150" s="7">
        <f t="shared" si="49"/>
        <v>20</v>
      </c>
      <c r="V150" s="18" t="str">
        <f t="shared" si="50"/>
        <v>15N38-271</v>
      </c>
      <c r="W150" s="4"/>
      <c r="X150" s="8">
        <v>147</v>
      </c>
      <c r="Y150" s="9" t="s">
        <v>271</v>
      </c>
      <c r="Z150" s="9" t="s">
        <v>272</v>
      </c>
      <c r="AA150" s="10">
        <v>6.4444268659999997</v>
      </c>
      <c r="AB150" s="10">
        <v>140</v>
      </c>
      <c r="AC150" s="10">
        <v>3.7</v>
      </c>
      <c r="AD150" s="10">
        <v>50</v>
      </c>
      <c r="AE150" s="10">
        <v>0.3</v>
      </c>
      <c r="AF150" s="10">
        <v>7</v>
      </c>
      <c r="AG150" s="10">
        <v>0.3</v>
      </c>
      <c r="AH150" s="10">
        <v>20</v>
      </c>
      <c r="AI150" s="10">
        <v>31</v>
      </c>
      <c r="AJ150" s="10">
        <v>172</v>
      </c>
      <c r="AK150" s="12">
        <v>1710</v>
      </c>
      <c r="AL150" s="12">
        <v>1602</v>
      </c>
      <c r="AM150" s="11" t="s">
        <v>329</v>
      </c>
      <c r="AN150" s="21">
        <f t="shared" si="52"/>
        <v>3179.1121583142854</v>
      </c>
      <c r="AO150" s="21">
        <f t="shared" si="51"/>
        <v>2978.326127262857</v>
      </c>
      <c r="AP150" s="14">
        <v>212</v>
      </c>
    </row>
    <row r="151" spans="1:42" ht="12" customHeight="1" x14ac:dyDescent="0.25">
      <c r="A151" s="14" t="s">
        <v>102</v>
      </c>
      <c r="B151" s="14">
        <v>271</v>
      </c>
      <c r="C151" s="14" t="s">
        <v>199</v>
      </c>
      <c r="D151" s="14" t="s">
        <v>51</v>
      </c>
      <c r="E151" s="14" t="s">
        <v>52</v>
      </c>
      <c r="F151" s="58">
        <v>279.08950232500001</v>
      </c>
      <c r="G151" s="13">
        <v>10.064181894200001</v>
      </c>
      <c r="H151" s="13">
        <v>6.3086781501800004</v>
      </c>
      <c r="I151" s="58">
        <v>0</v>
      </c>
      <c r="J151" s="2"/>
      <c r="K151" s="7" t="s">
        <v>199</v>
      </c>
      <c r="L151" s="7" t="str">
        <f t="shared" si="42"/>
        <v>N</v>
      </c>
      <c r="M151" s="7" t="s">
        <v>216</v>
      </c>
      <c r="N151" s="7">
        <f t="shared" si="43"/>
        <v>10.064181894200001</v>
      </c>
      <c r="O151" s="15">
        <f t="shared" si="44"/>
        <v>140</v>
      </c>
      <c r="P151" s="7">
        <f t="shared" si="45"/>
        <v>3.7</v>
      </c>
      <c r="Q151" s="7">
        <v>50</v>
      </c>
      <c r="R151" s="7">
        <f t="shared" si="46"/>
        <v>0.3</v>
      </c>
      <c r="S151" s="63">
        <f t="shared" si="47"/>
        <v>6.3086781501800004</v>
      </c>
      <c r="T151" s="7">
        <f t="shared" si="48"/>
        <v>0.3</v>
      </c>
      <c r="U151" s="7">
        <f t="shared" si="49"/>
        <v>20</v>
      </c>
      <c r="V151" s="18" t="str">
        <f t="shared" si="50"/>
        <v>15N38-271</v>
      </c>
      <c r="W151" s="4"/>
      <c r="X151" s="8">
        <v>148</v>
      </c>
      <c r="Y151" s="9" t="s">
        <v>271</v>
      </c>
      <c r="Z151" s="9" t="s">
        <v>272</v>
      </c>
      <c r="AA151" s="10">
        <v>10.06418189</v>
      </c>
      <c r="AB151" s="10">
        <v>140</v>
      </c>
      <c r="AC151" s="10">
        <v>3.7</v>
      </c>
      <c r="AD151" s="10">
        <v>50</v>
      </c>
      <c r="AE151" s="10">
        <v>0.3</v>
      </c>
      <c r="AF151" s="10">
        <v>6.3</v>
      </c>
      <c r="AG151" s="10">
        <v>0.3</v>
      </c>
      <c r="AH151" s="10">
        <v>20</v>
      </c>
      <c r="AI151" s="10">
        <v>34</v>
      </c>
      <c r="AJ151" s="10">
        <v>174</v>
      </c>
      <c r="AK151" s="12">
        <v>3856</v>
      </c>
      <c r="AL151" s="12">
        <v>3388</v>
      </c>
      <c r="AM151" s="11" t="s">
        <v>329</v>
      </c>
      <c r="AN151" s="21">
        <f t="shared" si="52"/>
        <v>7686.9222926085713</v>
      </c>
      <c r="AO151" s="21">
        <f t="shared" si="51"/>
        <v>6753.9659562650004</v>
      </c>
      <c r="AP151" s="14">
        <v>219</v>
      </c>
    </row>
    <row r="152" spans="1:42" ht="12" customHeight="1" x14ac:dyDescent="0.25">
      <c r="A152" s="14" t="s">
        <v>102</v>
      </c>
      <c r="B152" s="14">
        <v>271</v>
      </c>
      <c r="C152" s="14" t="s">
        <v>199</v>
      </c>
      <c r="D152" s="14" t="s">
        <v>51</v>
      </c>
      <c r="E152" s="14" t="s">
        <v>52</v>
      </c>
      <c r="F152" s="58">
        <v>451.53578348899998</v>
      </c>
      <c r="G152" s="13">
        <v>16.267236233799999</v>
      </c>
      <c r="H152" s="13">
        <v>25.553264617899998</v>
      </c>
      <c r="I152" s="58">
        <v>0</v>
      </c>
      <c r="J152" s="2"/>
      <c r="K152" s="7" t="s">
        <v>199</v>
      </c>
      <c r="L152" s="7" t="str">
        <f t="shared" si="42"/>
        <v>N</v>
      </c>
      <c r="M152" s="7" t="s">
        <v>216</v>
      </c>
      <c r="N152" s="7">
        <f t="shared" si="43"/>
        <v>16.267236233799999</v>
      </c>
      <c r="O152" s="15">
        <f t="shared" si="44"/>
        <v>140</v>
      </c>
      <c r="P152" s="7">
        <f t="shared" si="45"/>
        <v>3.7</v>
      </c>
      <c r="Q152" s="7">
        <v>50</v>
      </c>
      <c r="R152" s="7">
        <f t="shared" si="46"/>
        <v>0.3</v>
      </c>
      <c r="S152" s="63">
        <f t="shared" si="47"/>
        <v>25.553264617899998</v>
      </c>
      <c r="T152" s="7">
        <f t="shared" si="48"/>
        <v>0.3</v>
      </c>
      <c r="U152" s="7">
        <f t="shared" si="49"/>
        <v>20</v>
      </c>
      <c r="V152" s="18" t="str">
        <f t="shared" si="50"/>
        <v>15N38-271</v>
      </c>
      <c r="W152" s="4"/>
      <c r="X152" s="8">
        <v>149</v>
      </c>
      <c r="Y152" s="9" t="s">
        <v>271</v>
      </c>
      <c r="Z152" s="9" t="s">
        <v>272</v>
      </c>
      <c r="AA152" s="10">
        <v>16.267236230000002</v>
      </c>
      <c r="AB152" s="10">
        <v>140</v>
      </c>
      <c r="AC152" s="10">
        <v>3.7</v>
      </c>
      <c r="AD152" s="10">
        <v>50</v>
      </c>
      <c r="AE152" s="10">
        <v>0.3</v>
      </c>
      <c r="AF152" s="10">
        <v>25.6</v>
      </c>
      <c r="AG152" s="10">
        <v>0.3</v>
      </c>
      <c r="AH152" s="10">
        <v>20</v>
      </c>
      <c r="AI152" s="10">
        <v>35</v>
      </c>
      <c r="AJ152" s="10">
        <v>172</v>
      </c>
      <c r="AK152" s="12">
        <v>7352</v>
      </c>
      <c r="AL152" s="12">
        <v>6587</v>
      </c>
      <c r="AM152" s="11" t="s">
        <v>329</v>
      </c>
      <c r="AN152" s="21">
        <f t="shared" si="52"/>
        <v>23712.079144365198</v>
      </c>
      <c r="AO152" s="21">
        <f t="shared" si="51"/>
        <v>21244.75861315745</v>
      </c>
      <c r="AP152" s="14">
        <v>213</v>
      </c>
    </row>
    <row r="153" spans="1:42" ht="12" customHeight="1" x14ac:dyDescent="0.25">
      <c r="A153" s="14" t="s">
        <v>73</v>
      </c>
      <c r="B153" s="14">
        <v>87</v>
      </c>
      <c r="C153" s="14" t="s">
        <v>199</v>
      </c>
      <c r="D153" s="14" t="s">
        <v>53</v>
      </c>
      <c r="E153" s="14" t="s">
        <v>52</v>
      </c>
      <c r="F153" s="58">
        <v>122.05330980399999</v>
      </c>
      <c r="G153" s="13">
        <v>7.7908851592100001</v>
      </c>
      <c r="H153" s="13">
        <v>42.174324035600002</v>
      </c>
      <c r="I153" s="58">
        <v>20</v>
      </c>
      <c r="J153" s="2"/>
      <c r="K153" s="7" t="s">
        <v>199</v>
      </c>
      <c r="L153" s="7" t="str">
        <f t="shared" si="42"/>
        <v>N</v>
      </c>
      <c r="M153" s="7" t="s">
        <v>216</v>
      </c>
      <c r="N153" s="7">
        <f t="shared" si="43"/>
        <v>7.7908851592100001</v>
      </c>
      <c r="O153" s="15">
        <f t="shared" si="44"/>
        <v>122.05330980399999</v>
      </c>
      <c r="P153" s="7">
        <f t="shared" si="45"/>
        <v>3.7</v>
      </c>
      <c r="Q153" s="7">
        <v>50</v>
      </c>
      <c r="R153" s="7">
        <f t="shared" si="46"/>
        <v>7.4</v>
      </c>
      <c r="S153" s="63">
        <f t="shared" si="47"/>
        <v>42.174324035600002</v>
      </c>
      <c r="T153" s="7">
        <f t="shared" si="48"/>
        <v>12.6</v>
      </c>
      <c r="U153" s="7">
        <f t="shared" si="49"/>
        <v>20</v>
      </c>
      <c r="V153" s="18" t="str">
        <f t="shared" si="50"/>
        <v>15N41-87</v>
      </c>
      <c r="W153" s="4"/>
      <c r="X153" s="8">
        <v>150</v>
      </c>
      <c r="Y153" s="9" t="s">
        <v>271</v>
      </c>
      <c r="Z153" s="9" t="s">
        <v>272</v>
      </c>
      <c r="AA153" s="10">
        <v>7.7908851590000001</v>
      </c>
      <c r="AB153" s="10">
        <v>122.053</v>
      </c>
      <c r="AC153" s="10">
        <v>3.7</v>
      </c>
      <c r="AD153" s="10">
        <v>50</v>
      </c>
      <c r="AE153" s="10">
        <v>7.4</v>
      </c>
      <c r="AF153" s="10">
        <v>42.2</v>
      </c>
      <c r="AG153" s="10">
        <v>12.6</v>
      </c>
      <c r="AH153" s="10">
        <v>20</v>
      </c>
      <c r="AI153" s="10">
        <v>16</v>
      </c>
      <c r="AJ153" s="10">
        <v>48</v>
      </c>
      <c r="AK153" s="12">
        <v>1844</v>
      </c>
      <c r="AL153" s="12">
        <v>1231</v>
      </c>
      <c r="AM153" s="11" t="s">
        <v>277</v>
      </c>
      <c r="AN153" s="21">
        <f t="shared" si="52"/>
        <v>1844</v>
      </c>
      <c r="AO153" s="21">
        <f t="shared" si="51"/>
        <v>1231</v>
      </c>
      <c r="AP153" s="14">
        <v>946</v>
      </c>
    </row>
    <row r="154" spans="1:42" ht="12" customHeight="1" x14ac:dyDescent="0.25">
      <c r="A154" s="14" t="s">
        <v>73</v>
      </c>
      <c r="B154" s="14">
        <v>87</v>
      </c>
      <c r="C154" s="14" t="s">
        <v>199</v>
      </c>
      <c r="D154" s="14" t="s">
        <v>53</v>
      </c>
      <c r="E154" s="14" t="s">
        <v>52</v>
      </c>
      <c r="F154" s="58">
        <v>84.52737673</v>
      </c>
      <c r="G154" s="13">
        <v>10.0804641997</v>
      </c>
      <c r="H154" s="13">
        <v>40.839008331300001</v>
      </c>
      <c r="I154" s="58">
        <v>0</v>
      </c>
      <c r="J154" s="2"/>
      <c r="K154" s="7" t="s">
        <v>199</v>
      </c>
      <c r="L154" s="7" t="str">
        <f t="shared" si="42"/>
        <v>N</v>
      </c>
      <c r="M154" s="7" t="s">
        <v>216</v>
      </c>
      <c r="N154" s="7">
        <f t="shared" si="43"/>
        <v>10.0804641997</v>
      </c>
      <c r="O154" s="15">
        <f t="shared" si="44"/>
        <v>84.52737673</v>
      </c>
      <c r="P154" s="7">
        <f t="shared" si="45"/>
        <v>3.7</v>
      </c>
      <c r="Q154" s="7">
        <v>50</v>
      </c>
      <c r="R154" s="7">
        <f t="shared" si="46"/>
        <v>0.3</v>
      </c>
      <c r="S154" s="63">
        <f t="shared" si="47"/>
        <v>40.839008331300001</v>
      </c>
      <c r="T154" s="7">
        <f t="shared" si="48"/>
        <v>0.3</v>
      </c>
      <c r="U154" s="7">
        <f t="shared" si="49"/>
        <v>20</v>
      </c>
      <c r="V154" s="18" t="str">
        <f t="shared" si="50"/>
        <v>15N41-87</v>
      </c>
      <c r="W154" s="4"/>
      <c r="X154" s="8">
        <v>151</v>
      </c>
      <c r="Y154" s="9" t="s">
        <v>271</v>
      </c>
      <c r="Z154" s="9" t="s">
        <v>272</v>
      </c>
      <c r="AA154" s="10">
        <v>10.0804642</v>
      </c>
      <c r="AB154" s="10">
        <v>84.527000000000001</v>
      </c>
      <c r="AC154" s="10">
        <v>3.7</v>
      </c>
      <c r="AD154" s="10">
        <v>50</v>
      </c>
      <c r="AE154" s="10">
        <v>0.3</v>
      </c>
      <c r="AF154" s="10">
        <v>40.799999999999997</v>
      </c>
      <c r="AG154" s="10">
        <v>0.3</v>
      </c>
      <c r="AH154" s="10">
        <v>20</v>
      </c>
      <c r="AI154" s="10">
        <v>32</v>
      </c>
      <c r="AJ154" s="10">
        <v>162</v>
      </c>
      <c r="AK154" s="12">
        <v>1366</v>
      </c>
      <c r="AL154" s="12">
        <v>1359</v>
      </c>
      <c r="AM154" s="11" t="s">
        <v>277</v>
      </c>
      <c r="AN154" s="21">
        <f t="shared" si="52"/>
        <v>1366</v>
      </c>
      <c r="AO154" s="21">
        <f t="shared" si="51"/>
        <v>1359</v>
      </c>
      <c r="AP154" s="14">
        <v>927</v>
      </c>
    </row>
    <row r="155" spans="1:42" ht="12" customHeight="1" x14ac:dyDescent="0.25">
      <c r="A155" s="14" t="s">
        <v>73</v>
      </c>
      <c r="B155" s="14">
        <v>87</v>
      </c>
      <c r="C155" s="14" t="s">
        <v>199</v>
      </c>
      <c r="D155" s="14" t="s">
        <v>53</v>
      </c>
      <c r="E155" s="14" t="s">
        <v>52</v>
      </c>
      <c r="F155" s="58">
        <v>62.627633691200003</v>
      </c>
      <c r="G155" s="13">
        <v>6.5074140917100003</v>
      </c>
      <c r="H155" s="13">
        <v>28.420539856000001</v>
      </c>
      <c r="I155" s="58">
        <v>0</v>
      </c>
      <c r="J155" s="2"/>
      <c r="K155" s="7" t="s">
        <v>199</v>
      </c>
      <c r="L155" s="7" t="str">
        <f t="shared" si="42"/>
        <v>N</v>
      </c>
      <c r="M155" s="7" t="s">
        <v>216</v>
      </c>
      <c r="N155" s="7">
        <f t="shared" si="43"/>
        <v>6.5074140917100003</v>
      </c>
      <c r="O155" s="15">
        <f t="shared" si="44"/>
        <v>62.627633691200003</v>
      </c>
      <c r="P155" s="7">
        <f t="shared" si="45"/>
        <v>3.7</v>
      </c>
      <c r="Q155" s="7">
        <v>50</v>
      </c>
      <c r="R155" s="7">
        <f t="shared" si="46"/>
        <v>0.3</v>
      </c>
      <c r="S155" s="63">
        <f t="shared" si="47"/>
        <v>28.420539856000001</v>
      </c>
      <c r="T155" s="7">
        <f t="shared" si="48"/>
        <v>0.3</v>
      </c>
      <c r="U155" s="7">
        <f t="shared" si="49"/>
        <v>20</v>
      </c>
      <c r="V155" s="18" t="str">
        <f t="shared" si="50"/>
        <v>15N41-87</v>
      </c>
      <c r="W155" s="4"/>
      <c r="X155" s="8">
        <v>152</v>
      </c>
      <c r="Y155" s="9" t="s">
        <v>271</v>
      </c>
      <c r="Z155" s="9" t="s">
        <v>272</v>
      </c>
      <c r="AA155" s="10">
        <v>6.5074140920000003</v>
      </c>
      <c r="AB155" s="10">
        <v>62.628</v>
      </c>
      <c r="AC155" s="10">
        <v>3.7</v>
      </c>
      <c r="AD155" s="10">
        <v>50</v>
      </c>
      <c r="AE155" s="10">
        <v>0.3</v>
      </c>
      <c r="AF155" s="10">
        <v>28.4</v>
      </c>
      <c r="AG155" s="10">
        <v>0.3</v>
      </c>
      <c r="AH155" s="10">
        <v>20</v>
      </c>
      <c r="AI155" s="10">
        <v>30</v>
      </c>
      <c r="AJ155" s="10">
        <v>152</v>
      </c>
      <c r="AK155" s="10">
        <v>347</v>
      </c>
      <c r="AL155" s="10">
        <v>345</v>
      </c>
      <c r="AM155" s="11" t="s">
        <v>277</v>
      </c>
      <c r="AN155" s="21">
        <f t="shared" si="52"/>
        <v>347</v>
      </c>
      <c r="AO155" s="21">
        <f t="shared" si="51"/>
        <v>345</v>
      </c>
      <c r="AP155" s="14">
        <v>949</v>
      </c>
    </row>
    <row r="156" spans="1:42" ht="12" customHeight="1" x14ac:dyDescent="0.25">
      <c r="A156" s="14" t="s">
        <v>73</v>
      </c>
      <c r="B156" s="14">
        <v>87</v>
      </c>
      <c r="C156" s="14" t="s">
        <v>199</v>
      </c>
      <c r="D156" s="14" t="s">
        <v>53</v>
      </c>
      <c r="E156" s="14" t="s">
        <v>52</v>
      </c>
      <c r="F156" s="58">
        <v>70.358400552600003</v>
      </c>
      <c r="G156" s="13">
        <v>2.2693518860899999</v>
      </c>
      <c r="H156" s="13">
        <v>41.335494995099999</v>
      </c>
      <c r="I156" s="58">
        <v>108.28427124</v>
      </c>
      <c r="J156" s="2"/>
      <c r="K156" s="7" t="s">
        <v>199</v>
      </c>
      <c r="L156" s="7" t="str">
        <f t="shared" si="42"/>
        <v>N</v>
      </c>
      <c r="M156" s="7" t="s">
        <v>216</v>
      </c>
      <c r="N156" s="7">
        <f t="shared" si="43"/>
        <v>2.2693518860899999</v>
      </c>
      <c r="O156" s="15">
        <f t="shared" si="44"/>
        <v>70.358400552600003</v>
      </c>
      <c r="P156" s="7">
        <f t="shared" si="45"/>
        <v>3.7</v>
      </c>
      <c r="Q156" s="7">
        <v>50</v>
      </c>
      <c r="R156" s="7">
        <f t="shared" si="46"/>
        <v>7.4</v>
      </c>
      <c r="S156" s="63">
        <f t="shared" si="47"/>
        <v>41.335494995099999</v>
      </c>
      <c r="T156" s="7">
        <f t="shared" si="48"/>
        <v>100.88427123999999</v>
      </c>
      <c r="U156" s="7">
        <f t="shared" si="49"/>
        <v>20</v>
      </c>
      <c r="V156" s="18" t="str">
        <f t="shared" si="50"/>
        <v>15N41-87</v>
      </c>
      <c r="W156" s="4"/>
      <c r="X156" s="8">
        <v>153</v>
      </c>
      <c r="Y156" s="9" t="s">
        <v>271</v>
      </c>
      <c r="Z156" s="9" t="s">
        <v>272</v>
      </c>
      <c r="AA156" s="10">
        <v>2.2693518859999999</v>
      </c>
      <c r="AB156" s="10">
        <v>70.358000000000004</v>
      </c>
      <c r="AC156" s="10">
        <v>3.7</v>
      </c>
      <c r="AD156" s="10">
        <v>50</v>
      </c>
      <c r="AE156" s="10">
        <v>7.4</v>
      </c>
      <c r="AF156" s="10">
        <v>41.3</v>
      </c>
      <c r="AG156" s="10">
        <v>100.8842712</v>
      </c>
      <c r="AH156" s="10">
        <v>20</v>
      </c>
      <c r="AI156" s="10">
        <v>3</v>
      </c>
      <c r="AJ156" s="10">
        <v>4</v>
      </c>
      <c r="AK156" s="10">
        <v>44</v>
      </c>
      <c r="AL156" s="10">
        <v>27</v>
      </c>
      <c r="AM156" s="11" t="s">
        <v>277</v>
      </c>
      <c r="AN156" s="21">
        <f t="shared" si="52"/>
        <v>44</v>
      </c>
      <c r="AO156" s="21">
        <f t="shared" si="51"/>
        <v>27</v>
      </c>
      <c r="AP156" s="14">
        <v>935</v>
      </c>
    </row>
    <row r="157" spans="1:42" ht="12" customHeight="1" x14ac:dyDescent="0.25">
      <c r="A157" s="14" t="s">
        <v>73</v>
      </c>
      <c r="B157" s="14">
        <v>87</v>
      </c>
      <c r="C157" s="14" t="s">
        <v>199</v>
      </c>
      <c r="D157" s="14" t="s">
        <v>53</v>
      </c>
      <c r="E157" s="14" t="s">
        <v>52</v>
      </c>
      <c r="F157" s="58">
        <v>144.41914473400001</v>
      </c>
      <c r="G157" s="13">
        <v>6.2714184652</v>
      </c>
      <c r="H157" s="13">
        <v>44.348442077599998</v>
      </c>
      <c r="I157" s="58">
        <v>0</v>
      </c>
      <c r="J157" s="2"/>
      <c r="K157" s="7" t="s">
        <v>199</v>
      </c>
      <c r="L157" s="7" t="str">
        <f t="shared" si="42"/>
        <v>N</v>
      </c>
      <c r="M157" s="7" t="s">
        <v>216</v>
      </c>
      <c r="N157" s="7">
        <f t="shared" si="43"/>
        <v>6.2714184652</v>
      </c>
      <c r="O157" s="15">
        <f t="shared" si="44"/>
        <v>140</v>
      </c>
      <c r="P157" s="7">
        <f t="shared" si="45"/>
        <v>3.7</v>
      </c>
      <c r="Q157" s="7">
        <v>50</v>
      </c>
      <c r="R157" s="7">
        <f t="shared" si="46"/>
        <v>0.3</v>
      </c>
      <c r="S157" s="63">
        <f t="shared" si="47"/>
        <v>44.348442077599998</v>
      </c>
      <c r="T157" s="7">
        <f t="shared" si="48"/>
        <v>0.3</v>
      </c>
      <c r="U157" s="7">
        <f t="shared" si="49"/>
        <v>20</v>
      </c>
      <c r="V157" s="18" t="str">
        <f t="shared" si="50"/>
        <v>15N41-87</v>
      </c>
      <c r="W157" s="4"/>
      <c r="X157" s="8">
        <v>154</v>
      </c>
      <c r="Y157" s="9" t="s">
        <v>271</v>
      </c>
      <c r="Z157" s="9" t="s">
        <v>272</v>
      </c>
      <c r="AA157" s="10">
        <v>6.271418465</v>
      </c>
      <c r="AB157" s="10">
        <v>140</v>
      </c>
      <c r="AC157" s="10">
        <v>3.7</v>
      </c>
      <c r="AD157" s="10">
        <v>50</v>
      </c>
      <c r="AE157" s="10">
        <v>0.3</v>
      </c>
      <c r="AF157" s="10">
        <v>44.3</v>
      </c>
      <c r="AG157" s="10">
        <v>0.3</v>
      </c>
      <c r="AH157" s="10">
        <v>20</v>
      </c>
      <c r="AI157" s="10">
        <v>30</v>
      </c>
      <c r="AJ157" s="10">
        <v>169</v>
      </c>
      <c r="AK157" s="12">
        <v>1775</v>
      </c>
      <c r="AL157" s="12">
        <v>1777</v>
      </c>
      <c r="AM157" s="11" t="s">
        <v>277</v>
      </c>
      <c r="AN157" s="21">
        <f t="shared" si="52"/>
        <v>1831.0284421632143</v>
      </c>
      <c r="AO157" s="21">
        <f t="shared" si="51"/>
        <v>1833.0915728022715</v>
      </c>
      <c r="AP157" s="14">
        <v>938</v>
      </c>
    </row>
    <row r="158" spans="1:42" ht="12" customHeight="1" x14ac:dyDescent="0.25">
      <c r="A158" s="14" t="s">
        <v>73</v>
      </c>
      <c r="B158" s="14">
        <v>87</v>
      </c>
      <c r="C158" s="14" t="s">
        <v>199</v>
      </c>
      <c r="D158" s="14" t="s">
        <v>53</v>
      </c>
      <c r="E158" s="14" t="s">
        <v>52</v>
      </c>
      <c r="F158" s="58">
        <v>56.847926264400002</v>
      </c>
      <c r="G158" s="13">
        <v>2.1266198608</v>
      </c>
      <c r="H158" s="13">
        <v>47.962898254400002</v>
      </c>
      <c r="I158" s="58">
        <v>120</v>
      </c>
      <c r="J158" s="2"/>
      <c r="K158" s="7" t="s">
        <v>199</v>
      </c>
      <c r="L158" s="7" t="str">
        <f t="shared" si="42"/>
        <v>N</v>
      </c>
      <c r="M158" s="7" t="s">
        <v>216</v>
      </c>
      <c r="N158" s="7">
        <f t="shared" si="43"/>
        <v>2.1266198608</v>
      </c>
      <c r="O158" s="15">
        <f t="shared" si="44"/>
        <v>56.847926264400002</v>
      </c>
      <c r="P158" s="7">
        <f t="shared" si="45"/>
        <v>3.7</v>
      </c>
      <c r="Q158" s="7">
        <v>50</v>
      </c>
      <c r="R158" s="7">
        <f t="shared" si="46"/>
        <v>7.4</v>
      </c>
      <c r="S158" s="63">
        <f t="shared" si="47"/>
        <v>47.962898254400002</v>
      </c>
      <c r="T158" s="7">
        <f t="shared" si="48"/>
        <v>112.6</v>
      </c>
      <c r="U158" s="7">
        <f t="shared" si="49"/>
        <v>20</v>
      </c>
      <c r="V158" s="18" t="str">
        <f t="shared" si="50"/>
        <v>15N41-87</v>
      </c>
      <c r="W158" s="4"/>
      <c r="X158" s="8">
        <v>155</v>
      </c>
      <c r="Y158" s="9" t="s">
        <v>271</v>
      </c>
      <c r="Z158" s="9" t="s">
        <v>272</v>
      </c>
      <c r="AA158" s="10">
        <v>2.126619861</v>
      </c>
      <c r="AB158" s="10">
        <v>56.847999999999999</v>
      </c>
      <c r="AC158" s="10">
        <v>3.7</v>
      </c>
      <c r="AD158" s="10">
        <v>50</v>
      </c>
      <c r="AE158" s="10">
        <v>7.4</v>
      </c>
      <c r="AF158" s="10">
        <v>48</v>
      </c>
      <c r="AG158" s="10">
        <v>112.6</v>
      </c>
      <c r="AH158" s="10">
        <v>20</v>
      </c>
      <c r="AI158" s="10">
        <v>2</v>
      </c>
      <c r="AJ158" s="10">
        <v>4</v>
      </c>
      <c r="AK158" s="10">
        <v>33</v>
      </c>
      <c r="AL158" s="10">
        <v>22</v>
      </c>
      <c r="AM158" s="11" t="s">
        <v>277</v>
      </c>
      <c r="AN158" s="21">
        <f t="shared" si="52"/>
        <v>33</v>
      </c>
      <c r="AO158" s="21">
        <f t="shared" si="51"/>
        <v>22</v>
      </c>
      <c r="AP158" s="14">
        <v>925</v>
      </c>
    </row>
    <row r="159" spans="1:42" ht="12" customHeight="1" x14ac:dyDescent="0.25">
      <c r="A159" s="14" t="s">
        <v>73</v>
      </c>
      <c r="B159" s="14">
        <v>87</v>
      </c>
      <c r="C159" s="14" t="s">
        <v>199</v>
      </c>
      <c r="D159" s="14" t="s">
        <v>53</v>
      </c>
      <c r="E159" s="14" t="s">
        <v>52</v>
      </c>
      <c r="F159" s="58">
        <v>73.047178388800006</v>
      </c>
      <c r="G159" s="13">
        <v>9.7402670258700006</v>
      </c>
      <c r="H159" s="13">
        <v>35.502399444600002</v>
      </c>
      <c r="I159" s="58">
        <v>10</v>
      </c>
      <c r="J159" s="2"/>
      <c r="K159" s="7" t="s">
        <v>199</v>
      </c>
      <c r="L159" s="7" t="str">
        <f t="shared" si="42"/>
        <v>N</v>
      </c>
      <c r="M159" s="7" t="s">
        <v>216</v>
      </c>
      <c r="N159" s="7">
        <f t="shared" si="43"/>
        <v>9.7402670258700006</v>
      </c>
      <c r="O159" s="15">
        <f t="shared" si="44"/>
        <v>73.047178388800006</v>
      </c>
      <c r="P159" s="7">
        <f t="shared" si="45"/>
        <v>3.7</v>
      </c>
      <c r="Q159" s="7">
        <v>50</v>
      </c>
      <c r="R159" s="7">
        <f t="shared" si="46"/>
        <v>7.4</v>
      </c>
      <c r="S159" s="63">
        <f t="shared" si="47"/>
        <v>35.502399444600002</v>
      </c>
      <c r="T159" s="7">
        <f t="shared" si="48"/>
        <v>2.5999999999999996</v>
      </c>
      <c r="U159" s="7">
        <f t="shared" si="49"/>
        <v>20</v>
      </c>
      <c r="V159" s="18" t="str">
        <f t="shared" si="50"/>
        <v>15N41-87</v>
      </c>
      <c r="W159" s="4"/>
      <c r="X159" s="8">
        <v>156</v>
      </c>
      <c r="Y159" s="9" t="s">
        <v>271</v>
      </c>
      <c r="Z159" s="9" t="s">
        <v>272</v>
      </c>
      <c r="AA159" s="10">
        <v>9.7402670259999997</v>
      </c>
      <c r="AB159" s="10">
        <v>73.046999999999997</v>
      </c>
      <c r="AC159" s="10">
        <v>3.7</v>
      </c>
      <c r="AD159" s="10">
        <v>50</v>
      </c>
      <c r="AE159" s="10">
        <v>7.4</v>
      </c>
      <c r="AF159" s="10">
        <v>35.5</v>
      </c>
      <c r="AG159" s="10">
        <v>2.6</v>
      </c>
      <c r="AH159" s="10">
        <v>20</v>
      </c>
      <c r="AI159" s="10">
        <v>22</v>
      </c>
      <c r="AJ159" s="10">
        <v>67</v>
      </c>
      <c r="AK159" s="10">
        <v>951</v>
      </c>
      <c r="AL159" s="10">
        <v>815</v>
      </c>
      <c r="AM159" s="11" t="s">
        <v>277</v>
      </c>
      <c r="AN159" s="21">
        <f t="shared" si="52"/>
        <v>951</v>
      </c>
      <c r="AO159" s="21">
        <f t="shared" si="51"/>
        <v>815</v>
      </c>
      <c r="AP159" s="14">
        <v>942</v>
      </c>
    </row>
    <row r="160" spans="1:42" ht="12" customHeight="1" x14ac:dyDescent="0.25">
      <c r="A160" s="14" t="s">
        <v>73</v>
      </c>
      <c r="B160" s="14">
        <v>87</v>
      </c>
      <c r="C160" s="14" t="s">
        <v>199</v>
      </c>
      <c r="D160" s="14" t="s">
        <v>53</v>
      </c>
      <c r="E160" s="14" t="s">
        <v>52</v>
      </c>
      <c r="F160" s="58">
        <v>163.49342715099999</v>
      </c>
      <c r="G160" s="13">
        <v>8.2609458650899992</v>
      </c>
      <c r="H160" s="13">
        <v>42.719318389900003</v>
      </c>
      <c r="I160" s="58">
        <v>42.4264068604</v>
      </c>
      <c r="J160" s="2"/>
      <c r="K160" s="7" t="s">
        <v>199</v>
      </c>
      <c r="L160" s="7" t="str">
        <f t="shared" si="42"/>
        <v>N</v>
      </c>
      <c r="M160" s="7" t="s">
        <v>216</v>
      </c>
      <c r="N160" s="7">
        <f t="shared" si="43"/>
        <v>8.2609458650899992</v>
      </c>
      <c r="O160" s="15">
        <f t="shared" si="44"/>
        <v>140</v>
      </c>
      <c r="P160" s="7">
        <f t="shared" si="45"/>
        <v>3.7</v>
      </c>
      <c r="Q160" s="7">
        <v>50</v>
      </c>
      <c r="R160" s="7">
        <f t="shared" si="46"/>
        <v>7.4</v>
      </c>
      <c r="S160" s="63">
        <f t="shared" si="47"/>
        <v>42.719318389900003</v>
      </c>
      <c r="T160" s="7">
        <f t="shared" si="48"/>
        <v>35.026406860400002</v>
      </c>
      <c r="U160" s="7">
        <f t="shared" si="49"/>
        <v>20</v>
      </c>
      <c r="V160" s="18" t="str">
        <f t="shared" si="50"/>
        <v>15N41-87</v>
      </c>
      <c r="W160" s="4"/>
      <c r="X160" s="8">
        <v>157</v>
      </c>
      <c r="Y160" s="9" t="s">
        <v>271</v>
      </c>
      <c r="Z160" s="9" t="s">
        <v>272</v>
      </c>
      <c r="AA160" s="10">
        <v>8.2609458650000001</v>
      </c>
      <c r="AB160" s="10">
        <v>140</v>
      </c>
      <c r="AC160" s="10">
        <v>3.7</v>
      </c>
      <c r="AD160" s="10">
        <v>50</v>
      </c>
      <c r="AE160" s="10">
        <v>7.4</v>
      </c>
      <c r="AF160" s="10">
        <v>42.7</v>
      </c>
      <c r="AG160" s="10">
        <v>35.026406860000002</v>
      </c>
      <c r="AH160" s="10">
        <v>20</v>
      </c>
      <c r="AI160" s="10">
        <v>11</v>
      </c>
      <c r="AJ160" s="10">
        <v>24</v>
      </c>
      <c r="AK160" s="12">
        <v>2345</v>
      </c>
      <c r="AL160" s="10">
        <v>853</v>
      </c>
      <c r="AM160" s="11" t="s">
        <v>277</v>
      </c>
      <c r="AN160" s="21">
        <f t="shared" si="52"/>
        <v>2738.5149047792497</v>
      </c>
      <c r="AO160" s="21">
        <f t="shared" si="51"/>
        <v>996.14209542716424</v>
      </c>
      <c r="AP160" s="14">
        <v>926</v>
      </c>
    </row>
    <row r="161" spans="1:42" ht="12" customHeight="1" x14ac:dyDescent="0.25">
      <c r="A161" s="14" t="s">
        <v>73</v>
      </c>
      <c r="B161" s="14">
        <v>87</v>
      </c>
      <c r="C161" s="14" t="s">
        <v>199</v>
      </c>
      <c r="D161" s="14" t="s">
        <v>53</v>
      </c>
      <c r="E161" s="14" t="s">
        <v>52</v>
      </c>
      <c r="F161" s="58">
        <v>112.43739816900001</v>
      </c>
      <c r="G161" s="13">
        <v>14.412410663199999</v>
      </c>
      <c r="H161" s="13">
        <v>7.1371669769299997</v>
      </c>
      <c r="I161" s="58">
        <v>0</v>
      </c>
      <c r="J161" s="2"/>
      <c r="K161" s="7" t="s">
        <v>199</v>
      </c>
      <c r="L161" s="7" t="str">
        <f t="shared" si="42"/>
        <v>N</v>
      </c>
      <c r="M161" s="7" t="s">
        <v>216</v>
      </c>
      <c r="N161" s="7">
        <f t="shared" si="43"/>
        <v>14.412410663199999</v>
      </c>
      <c r="O161" s="15">
        <f t="shared" si="44"/>
        <v>112.43739816900001</v>
      </c>
      <c r="P161" s="7">
        <f t="shared" si="45"/>
        <v>3.7</v>
      </c>
      <c r="Q161" s="7">
        <v>50</v>
      </c>
      <c r="R161" s="7">
        <f t="shared" si="46"/>
        <v>0.3</v>
      </c>
      <c r="S161" s="63">
        <f t="shared" si="47"/>
        <v>7.1371669769299997</v>
      </c>
      <c r="T161" s="7">
        <f t="shared" si="48"/>
        <v>0.3</v>
      </c>
      <c r="U161" s="7">
        <f t="shared" si="49"/>
        <v>20</v>
      </c>
      <c r="V161" s="18" t="str">
        <f t="shared" si="50"/>
        <v>15N41-87</v>
      </c>
      <c r="W161" s="4"/>
      <c r="X161" s="8">
        <v>158</v>
      </c>
      <c r="Y161" s="9" t="s">
        <v>271</v>
      </c>
      <c r="Z161" s="9" t="s">
        <v>272</v>
      </c>
      <c r="AA161" s="10">
        <v>14.412410660000001</v>
      </c>
      <c r="AB161" s="10">
        <v>112.437</v>
      </c>
      <c r="AC161" s="10">
        <v>3.7</v>
      </c>
      <c r="AD161" s="10">
        <v>50</v>
      </c>
      <c r="AE161" s="10">
        <v>0.3</v>
      </c>
      <c r="AF161" s="10">
        <v>7.1</v>
      </c>
      <c r="AG161" s="10">
        <v>0.3</v>
      </c>
      <c r="AH161" s="10">
        <v>20</v>
      </c>
      <c r="AI161" s="10">
        <v>36</v>
      </c>
      <c r="AJ161" s="10">
        <v>171</v>
      </c>
      <c r="AK161" s="12">
        <v>3993</v>
      </c>
      <c r="AL161" s="12">
        <v>3359</v>
      </c>
      <c r="AM161" s="11" t="s">
        <v>277</v>
      </c>
      <c r="AN161" s="21">
        <f t="shared" si="52"/>
        <v>3993</v>
      </c>
      <c r="AO161" s="21">
        <f t="shared" si="51"/>
        <v>3359</v>
      </c>
      <c r="AP161" s="14">
        <v>953</v>
      </c>
    </row>
    <row r="162" spans="1:42" ht="12" customHeight="1" x14ac:dyDescent="0.25">
      <c r="A162" s="14" t="s">
        <v>73</v>
      </c>
      <c r="B162" s="14">
        <v>87</v>
      </c>
      <c r="C162" s="14" t="s">
        <v>199</v>
      </c>
      <c r="D162" s="14" t="s">
        <v>53</v>
      </c>
      <c r="E162" s="14" t="s">
        <v>52</v>
      </c>
      <c r="F162" s="58">
        <v>84.262810829599999</v>
      </c>
      <c r="G162" s="13">
        <v>3.0057326892599998</v>
      </c>
      <c r="H162" s="13">
        <v>37.913101196299998</v>
      </c>
      <c r="I162" s="58">
        <v>64.142135620100007</v>
      </c>
      <c r="J162" s="2"/>
      <c r="K162" s="7" t="s">
        <v>199</v>
      </c>
      <c r="L162" s="7" t="str">
        <f t="shared" si="42"/>
        <v>N</v>
      </c>
      <c r="M162" s="7" t="s">
        <v>216</v>
      </c>
      <c r="N162" s="7">
        <f t="shared" si="43"/>
        <v>3.0057326892599998</v>
      </c>
      <c r="O162" s="15">
        <f t="shared" si="44"/>
        <v>84.262810829599999</v>
      </c>
      <c r="P162" s="7">
        <f t="shared" si="45"/>
        <v>3.7</v>
      </c>
      <c r="Q162" s="7">
        <v>50</v>
      </c>
      <c r="R162" s="7">
        <f t="shared" si="46"/>
        <v>7.4</v>
      </c>
      <c r="S162" s="63">
        <f t="shared" si="47"/>
        <v>37.913101196299998</v>
      </c>
      <c r="T162" s="7">
        <f t="shared" si="48"/>
        <v>56.742135620100008</v>
      </c>
      <c r="U162" s="7">
        <f t="shared" si="49"/>
        <v>20</v>
      </c>
      <c r="V162" s="18" t="str">
        <f t="shared" si="50"/>
        <v>15N41-87</v>
      </c>
      <c r="W162" s="4"/>
      <c r="X162" s="8">
        <v>159</v>
      </c>
      <c r="Y162" s="9" t="s">
        <v>271</v>
      </c>
      <c r="Z162" s="9" t="s">
        <v>272</v>
      </c>
      <c r="AA162" s="10">
        <v>3.0057326889999998</v>
      </c>
      <c r="AB162" s="10">
        <v>84.263000000000005</v>
      </c>
      <c r="AC162" s="10">
        <v>3.7</v>
      </c>
      <c r="AD162" s="10">
        <v>50</v>
      </c>
      <c r="AE162" s="10">
        <v>7.4</v>
      </c>
      <c r="AF162" s="10">
        <v>37.9</v>
      </c>
      <c r="AG162" s="10">
        <v>56.742135619999999</v>
      </c>
      <c r="AH162" s="10">
        <v>20</v>
      </c>
      <c r="AI162" s="10">
        <v>5</v>
      </c>
      <c r="AJ162" s="10">
        <v>6</v>
      </c>
      <c r="AK162" s="10">
        <v>127</v>
      </c>
      <c r="AL162" s="10">
        <v>63</v>
      </c>
      <c r="AM162" s="11" t="s">
        <v>277</v>
      </c>
      <c r="AN162" s="21">
        <f t="shared" si="52"/>
        <v>127</v>
      </c>
      <c r="AO162" s="21">
        <f t="shared" si="51"/>
        <v>63</v>
      </c>
      <c r="AP162" s="14">
        <v>951</v>
      </c>
    </row>
    <row r="163" spans="1:42" ht="12" customHeight="1" x14ac:dyDescent="0.25">
      <c r="A163" s="14" t="s">
        <v>73</v>
      </c>
      <c r="B163" s="14">
        <v>87</v>
      </c>
      <c r="C163" s="14" t="s">
        <v>199</v>
      </c>
      <c r="D163" s="14" t="s">
        <v>53</v>
      </c>
      <c r="E163" s="14" t="s">
        <v>52</v>
      </c>
      <c r="F163" s="58">
        <v>47.102988881199998</v>
      </c>
      <c r="G163" s="13">
        <v>4.34604934561</v>
      </c>
      <c r="H163" s="13">
        <v>33.912799835199998</v>
      </c>
      <c r="I163" s="58">
        <v>123.137084961</v>
      </c>
      <c r="J163" s="2"/>
      <c r="K163" s="7" t="s">
        <v>199</v>
      </c>
      <c r="L163" s="7" t="str">
        <f t="shared" si="42"/>
        <v>N</v>
      </c>
      <c r="M163" s="7" t="s">
        <v>216</v>
      </c>
      <c r="N163" s="7">
        <f t="shared" si="43"/>
        <v>4.34604934561</v>
      </c>
      <c r="O163" s="15">
        <f t="shared" si="44"/>
        <v>47.102988881199998</v>
      </c>
      <c r="P163" s="7">
        <f t="shared" si="45"/>
        <v>3.7</v>
      </c>
      <c r="Q163" s="7">
        <v>50</v>
      </c>
      <c r="R163" s="7">
        <f t="shared" si="46"/>
        <v>7.4</v>
      </c>
      <c r="S163" s="63">
        <f t="shared" si="47"/>
        <v>33.912799835199998</v>
      </c>
      <c r="T163" s="7">
        <f t="shared" si="48"/>
        <v>115.73708496099999</v>
      </c>
      <c r="U163" s="7">
        <f t="shared" si="49"/>
        <v>20</v>
      </c>
      <c r="V163" s="18" t="str">
        <f t="shared" si="50"/>
        <v>15N41-87</v>
      </c>
      <c r="W163" s="4"/>
      <c r="X163" s="8">
        <v>160</v>
      </c>
      <c r="Y163" s="9" t="s">
        <v>271</v>
      </c>
      <c r="Z163" s="9" t="s">
        <v>272</v>
      </c>
      <c r="AA163" s="10">
        <v>4.346049346</v>
      </c>
      <c r="AB163" s="10">
        <v>47.103000000000002</v>
      </c>
      <c r="AC163" s="10">
        <v>3.7</v>
      </c>
      <c r="AD163" s="10">
        <v>50</v>
      </c>
      <c r="AE163" s="10">
        <v>7.4</v>
      </c>
      <c r="AF163" s="10">
        <v>33.9</v>
      </c>
      <c r="AG163" s="10">
        <v>115.73708499999999</v>
      </c>
      <c r="AH163" s="10">
        <v>20</v>
      </c>
      <c r="AI163" s="10">
        <v>2</v>
      </c>
      <c r="AJ163" s="10">
        <v>4</v>
      </c>
      <c r="AK163" s="10">
        <v>60</v>
      </c>
      <c r="AL163" s="10">
        <v>16</v>
      </c>
      <c r="AM163" s="11" t="s">
        <v>277</v>
      </c>
      <c r="AN163" s="21">
        <f t="shared" si="52"/>
        <v>60</v>
      </c>
      <c r="AO163" s="21">
        <f t="shared" si="51"/>
        <v>16</v>
      </c>
      <c r="AP163" s="14">
        <v>948</v>
      </c>
    </row>
    <row r="164" spans="1:42" ht="12" customHeight="1" x14ac:dyDescent="0.25">
      <c r="A164" s="14" t="s">
        <v>73</v>
      </c>
      <c r="B164" s="14">
        <v>87</v>
      </c>
      <c r="C164" s="14" t="s">
        <v>199</v>
      </c>
      <c r="D164" s="14" t="s">
        <v>53</v>
      </c>
      <c r="E164" s="14" t="s">
        <v>52</v>
      </c>
      <c r="F164" s="58">
        <v>47.2591480237</v>
      </c>
      <c r="G164" s="13">
        <v>9.6965767089299995</v>
      </c>
      <c r="H164" s="13">
        <v>40.291381835899998</v>
      </c>
      <c r="I164" s="58">
        <v>28.284271240199999</v>
      </c>
      <c r="J164" s="2"/>
      <c r="K164" s="7" t="s">
        <v>199</v>
      </c>
      <c r="L164" s="7" t="str">
        <f t="shared" si="42"/>
        <v>N</v>
      </c>
      <c r="M164" s="7" t="s">
        <v>216</v>
      </c>
      <c r="N164" s="7">
        <f t="shared" si="43"/>
        <v>9.6965767089299995</v>
      </c>
      <c r="O164" s="15">
        <f t="shared" si="44"/>
        <v>47.2591480237</v>
      </c>
      <c r="P164" s="7">
        <f t="shared" si="45"/>
        <v>3.7</v>
      </c>
      <c r="Q164" s="7">
        <v>50</v>
      </c>
      <c r="R164" s="7">
        <f t="shared" si="46"/>
        <v>7.4</v>
      </c>
      <c r="S164" s="63">
        <f t="shared" si="47"/>
        <v>40.291381835899998</v>
      </c>
      <c r="T164" s="7">
        <f t="shared" si="48"/>
        <v>20.8842712402</v>
      </c>
      <c r="U164" s="7">
        <f t="shared" si="49"/>
        <v>20</v>
      </c>
      <c r="V164" s="18" t="str">
        <f t="shared" si="50"/>
        <v>15N41-87</v>
      </c>
      <c r="W164" s="4"/>
      <c r="X164" s="8">
        <v>161</v>
      </c>
      <c r="Y164" s="9" t="s">
        <v>271</v>
      </c>
      <c r="Z164" s="9" t="s">
        <v>272</v>
      </c>
      <c r="AA164" s="10">
        <v>9.6965767090000003</v>
      </c>
      <c r="AB164" s="10">
        <v>47.259</v>
      </c>
      <c r="AC164" s="10">
        <v>3.7</v>
      </c>
      <c r="AD164" s="10">
        <v>50</v>
      </c>
      <c r="AE164" s="10">
        <v>7.4</v>
      </c>
      <c r="AF164" s="10">
        <v>40.299999999999997</v>
      </c>
      <c r="AG164" s="10">
        <v>20.88427124</v>
      </c>
      <c r="AH164" s="10">
        <v>20</v>
      </c>
      <c r="AI164" s="10">
        <v>10</v>
      </c>
      <c r="AJ164" s="10">
        <v>10</v>
      </c>
      <c r="AK164" s="10">
        <v>324</v>
      </c>
      <c r="AL164" s="10">
        <v>133</v>
      </c>
      <c r="AM164" s="11" t="s">
        <v>277</v>
      </c>
      <c r="AN164" s="21">
        <f t="shared" si="52"/>
        <v>324</v>
      </c>
      <c r="AO164" s="21">
        <f t="shared" si="51"/>
        <v>133</v>
      </c>
      <c r="AP164" s="14">
        <v>928</v>
      </c>
    </row>
    <row r="165" spans="1:42" ht="12" customHeight="1" x14ac:dyDescent="0.25">
      <c r="A165" s="14" t="s">
        <v>73</v>
      </c>
      <c r="B165" s="14">
        <v>87</v>
      </c>
      <c r="C165" s="14" t="s">
        <v>199</v>
      </c>
      <c r="D165" s="14" t="s">
        <v>53</v>
      </c>
      <c r="E165" s="14" t="s">
        <v>52</v>
      </c>
      <c r="F165" s="58">
        <v>94.551867686999998</v>
      </c>
      <c r="G165" s="13">
        <v>6.7232237135700004</v>
      </c>
      <c r="H165" s="13">
        <v>44.622035980200003</v>
      </c>
      <c r="I165" s="58">
        <v>0</v>
      </c>
      <c r="J165" s="2"/>
      <c r="K165" s="7" t="s">
        <v>199</v>
      </c>
      <c r="L165" s="7" t="str">
        <f t="shared" ref="L165:L195" si="53">IF(E165="AC - Asphalt","P",IF(E165="BST - bituminous surface","P",IF(E165="P - paved","P","N")))</f>
        <v>N</v>
      </c>
      <c r="M165" s="7" t="s">
        <v>216</v>
      </c>
      <c r="N165" s="7">
        <f t="shared" ref="N165:N196" si="54">IF(G165&lt;0.3,0.3,G165)</f>
        <v>6.7232237135700004</v>
      </c>
      <c r="O165" s="15">
        <f t="shared" ref="O165:O196" si="55">IF(F165&gt;140,140,F165)</f>
        <v>94.551867686999998</v>
      </c>
      <c r="P165" s="7">
        <f t="shared" ref="P165:P195" si="56">IF(D165="0 - not maintained",3.7,IF(D165="1 - Basic custodial care (closed)",3.7,IF(D165="2 - High clearance vehicles",3.7,IF(D165="3 - Suitable for passenger cars",5.5,IF(D165="4 - Moderate degree of user comfort",7.3,7.3)))))</f>
        <v>3.7</v>
      </c>
      <c r="Q165" s="7">
        <v>50</v>
      </c>
      <c r="R165" s="7">
        <f t="shared" ref="R165:R196" si="57">IF(I165&lt;0.3,0.3,(IF((I165-0.3)&lt;P165*2,(I165-0.3),P165*2)))</f>
        <v>0.3</v>
      </c>
      <c r="S165" s="63">
        <f t="shared" ref="S165:S196" si="58">H165</f>
        <v>44.622035980200003</v>
      </c>
      <c r="T165" s="7">
        <f t="shared" ref="T165:T196" si="59">IF((I165-R165)&lt;0.3,0.3,IF(I165&gt;300,300,I165-R165))</f>
        <v>0.3</v>
      </c>
      <c r="U165" s="7">
        <f t="shared" ref="U165:U195" si="60">IF(L165="g",50,20)</f>
        <v>20</v>
      </c>
      <c r="V165" s="18" t="str">
        <f t="shared" ref="V165:V195" si="61">A165&amp;"-"&amp;B165</f>
        <v>15N41-87</v>
      </c>
      <c r="W165" s="4"/>
      <c r="X165" s="8">
        <v>162</v>
      </c>
      <c r="Y165" s="9" t="s">
        <v>271</v>
      </c>
      <c r="Z165" s="9" t="s">
        <v>272</v>
      </c>
      <c r="AA165" s="10">
        <v>6.7232237140000004</v>
      </c>
      <c r="AB165" s="10">
        <v>94.552000000000007</v>
      </c>
      <c r="AC165" s="10">
        <v>3.7</v>
      </c>
      <c r="AD165" s="10">
        <v>50</v>
      </c>
      <c r="AE165" s="10">
        <v>0.3</v>
      </c>
      <c r="AF165" s="10">
        <v>44.6</v>
      </c>
      <c r="AG165" s="10">
        <v>0.3</v>
      </c>
      <c r="AH165" s="10">
        <v>20</v>
      </c>
      <c r="AI165" s="10">
        <v>31</v>
      </c>
      <c r="AJ165" s="10">
        <v>161</v>
      </c>
      <c r="AK165" s="10">
        <v>966</v>
      </c>
      <c r="AL165" s="10">
        <v>965</v>
      </c>
      <c r="AM165" s="11" t="s">
        <v>277</v>
      </c>
      <c r="AN165" s="21">
        <f t="shared" si="52"/>
        <v>966</v>
      </c>
      <c r="AO165" s="21">
        <f t="shared" si="51"/>
        <v>965</v>
      </c>
      <c r="AP165" s="14">
        <v>936</v>
      </c>
    </row>
    <row r="166" spans="1:42" ht="12" customHeight="1" x14ac:dyDescent="0.25">
      <c r="A166" s="14" t="s">
        <v>73</v>
      </c>
      <c r="B166" s="14">
        <v>87</v>
      </c>
      <c r="C166" s="14" t="s">
        <v>199</v>
      </c>
      <c r="D166" s="14" t="s">
        <v>53</v>
      </c>
      <c r="E166" s="14" t="s">
        <v>52</v>
      </c>
      <c r="F166" s="58">
        <v>100.39982056700001</v>
      </c>
      <c r="G166" s="13">
        <v>5.6150012401999998</v>
      </c>
      <c r="H166" s="13">
        <v>30.818201065099998</v>
      </c>
      <c r="I166" s="58">
        <v>416.56854248000002</v>
      </c>
      <c r="J166" s="2"/>
      <c r="K166" s="7" t="s">
        <v>199</v>
      </c>
      <c r="L166" s="7" t="str">
        <f t="shared" si="53"/>
        <v>N</v>
      </c>
      <c r="M166" s="7" t="s">
        <v>216</v>
      </c>
      <c r="N166" s="7">
        <f t="shared" si="54"/>
        <v>5.6150012401999998</v>
      </c>
      <c r="O166" s="15">
        <f t="shared" si="55"/>
        <v>100.39982056700001</v>
      </c>
      <c r="P166" s="7">
        <f t="shared" si="56"/>
        <v>3.7</v>
      </c>
      <c r="Q166" s="7">
        <v>50</v>
      </c>
      <c r="R166" s="7">
        <f t="shared" si="57"/>
        <v>7.4</v>
      </c>
      <c r="S166" s="63">
        <f t="shared" si="58"/>
        <v>30.818201065099998</v>
      </c>
      <c r="T166" s="7">
        <f t="shared" si="59"/>
        <v>300</v>
      </c>
      <c r="U166" s="7">
        <f t="shared" si="60"/>
        <v>20</v>
      </c>
      <c r="V166" s="18" t="str">
        <f t="shared" si="61"/>
        <v>15N41-87</v>
      </c>
      <c r="W166" s="4"/>
      <c r="X166" s="8">
        <v>163</v>
      </c>
      <c r="Y166" s="9" t="s">
        <v>271</v>
      </c>
      <c r="Z166" s="9" t="s">
        <v>272</v>
      </c>
      <c r="AA166" s="10">
        <v>5.6150012399999998</v>
      </c>
      <c r="AB166" s="10">
        <v>100.4</v>
      </c>
      <c r="AC166" s="10">
        <v>3.7</v>
      </c>
      <c r="AD166" s="10">
        <v>50</v>
      </c>
      <c r="AE166" s="10">
        <v>7.4</v>
      </c>
      <c r="AF166" s="10">
        <v>30.8</v>
      </c>
      <c r="AG166" s="10">
        <v>300</v>
      </c>
      <c r="AH166" s="10">
        <v>20</v>
      </c>
      <c r="AI166" s="10">
        <v>1</v>
      </c>
      <c r="AJ166" s="10">
        <v>4</v>
      </c>
      <c r="AK166" s="10">
        <v>851</v>
      </c>
      <c r="AL166" s="10">
        <v>31</v>
      </c>
      <c r="AM166" s="11" t="s">
        <v>277</v>
      </c>
      <c r="AN166" s="21">
        <f t="shared" si="52"/>
        <v>851</v>
      </c>
      <c r="AO166" s="21">
        <f t="shared" si="51"/>
        <v>31</v>
      </c>
      <c r="AP166" s="14">
        <v>944</v>
      </c>
    </row>
    <row r="167" spans="1:42" ht="12" customHeight="1" x14ac:dyDescent="0.25">
      <c r="A167" s="14" t="s">
        <v>73</v>
      </c>
      <c r="B167" s="14">
        <v>87</v>
      </c>
      <c r="C167" s="14" t="s">
        <v>199</v>
      </c>
      <c r="D167" s="14" t="s">
        <v>53</v>
      </c>
      <c r="E167" s="14" t="s">
        <v>52</v>
      </c>
      <c r="F167" s="58">
        <v>221.33576172100001</v>
      </c>
      <c r="G167" s="13">
        <v>5.3719907833700002</v>
      </c>
      <c r="H167" s="13">
        <v>36.651550293</v>
      </c>
      <c r="I167" s="58">
        <v>14.142135620099999</v>
      </c>
      <c r="J167" s="2"/>
      <c r="K167" s="7" t="s">
        <v>199</v>
      </c>
      <c r="L167" s="7" t="str">
        <f t="shared" si="53"/>
        <v>N</v>
      </c>
      <c r="M167" s="7" t="s">
        <v>216</v>
      </c>
      <c r="N167" s="7">
        <f t="shared" si="54"/>
        <v>5.3719907833700002</v>
      </c>
      <c r="O167" s="15">
        <f t="shared" si="55"/>
        <v>140</v>
      </c>
      <c r="P167" s="7">
        <f t="shared" si="56"/>
        <v>3.7</v>
      </c>
      <c r="Q167" s="7">
        <v>50</v>
      </c>
      <c r="R167" s="7">
        <f t="shared" si="57"/>
        <v>7.4</v>
      </c>
      <c r="S167" s="63">
        <f t="shared" si="58"/>
        <v>36.651550293</v>
      </c>
      <c r="T167" s="7">
        <f t="shared" si="59"/>
        <v>6.7421356200999991</v>
      </c>
      <c r="U167" s="7">
        <f t="shared" si="60"/>
        <v>20</v>
      </c>
      <c r="V167" s="18" t="str">
        <f t="shared" si="61"/>
        <v>15N41-87</v>
      </c>
      <c r="W167" s="4"/>
      <c r="X167" s="8">
        <v>164</v>
      </c>
      <c r="Y167" s="9" t="s">
        <v>271</v>
      </c>
      <c r="Z167" s="9" t="s">
        <v>272</v>
      </c>
      <c r="AA167" s="10">
        <v>5.3719907830000002</v>
      </c>
      <c r="AB167" s="10">
        <v>140</v>
      </c>
      <c r="AC167" s="10">
        <v>3.7</v>
      </c>
      <c r="AD167" s="10">
        <v>50</v>
      </c>
      <c r="AE167" s="10">
        <v>7.4</v>
      </c>
      <c r="AF167" s="10">
        <v>36.700000000000003</v>
      </c>
      <c r="AG167" s="10">
        <v>6.74213562</v>
      </c>
      <c r="AH167" s="10">
        <v>20</v>
      </c>
      <c r="AI167" s="10">
        <v>18</v>
      </c>
      <c r="AJ167" s="10">
        <v>70</v>
      </c>
      <c r="AK167" s="12">
        <v>1272</v>
      </c>
      <c r="AL167" s="12">
        <v>1189</v>
      </c>
      <c r="AM167" s="11" t="s">
        <v>277</v>
      </c>
      <c r="AN167" s="21">
        <f t="shared" si="52"/>
        <v>2010.9934922079431</v>
      </c>
      <c r="AO167" s="21">
        <f t="shared" si="51"/>
        <v>1879.7730049019217</v>
      </c>
      <c r="AP167" s="14">
        <v>939</v>
      </c>
    </row>
    <row r="168" spans="1:42" ht="12" customHeight="1" x14ac:dyDescent="0.25">
      <c r="A168" s="14" t="s">
        <v>73</v>
      </c>
      <c r="B168" s="14">
        <v>87</v>
      </c>
      <c r="C168" s="14" t="s">
        <v>199</v>
      </c>
      <c r="D168" s="14" t="s">
        <v>53</v>
      </c>
      <c r="E168" s="14" t="s">
        <v>52</v>
      </c>
      <c r="F168" s="58">
        <v>187.882951306</v>
      </c>
      <c r="G168" s="13">
        <v>8.4255000360800008</v>
      </c>
      <c r="H168" s="13">
        <v>38.4443130493</v>
      </c>
      <c r="I168" s="58">
        <v>426.56854248000002</v>
      </c>
      <c r="J168" s="2"/>
      <c r="K168" s="7" t="s">
        <v>199</v>
      </c>
      <c r="L168" s="7" t="str">
        <f t="shared" si="53"/>
        <v>N</v>
      </c>
      <c r="M168" s="7" t="s">
        <v>216</v>
      </c>
      <c r="N168" s="7">
        <f t="shared" si="54"/>
        <v>8.4255000360800008</v>
      </c>
      <c r="O168" s="15">
        <f t="shared" si="55"/>
        <v>140</v>
      </c>
      <c r="P168" s="7">
        <f t="shared" si="56"/>
        <v>3.7</v>
      </c>
      <c r="Q168" s="7">
        <v>50</v>
      </c>
      <c r="R168" s="7">
        <f t="shared" si="57"/>
        <v>7.4</v>
      </c>
      <c r="S168" s="63">
        <f t="shared" si="58"/>
        <v>38.4443130493</v>
      </c>
      <c r="T168" s="7">
        <f t="shared" si="59"/>
        <v>300</v>
      </c>
      <c r="U168" s="7">
        <f t="shared" si="60"/>
        <v>20</v>
      </c>
      <c r="V168" s="18" t="str">
        <f t="shared" si="61"/>
        <v>15N41-87</v>
      </c>
      <c r="W168" s="4"/>
      <c r="X168" s="8">
        <v>165</v>
      </c>
      <c r="Y168" s="9" t="s">
        <v>271</v>
      </c>
      <c r="Z168" s="9" t="s">
        <v>272</v>
      </c>
      <c r="AA168" s="10">
        <v>8.4255000360000007</v>
      </c>
      <c r="AB168" s="10">
        <v>140</v>
      </c>
      <c r="AC168" s="10">
        <v>3.7</v>
      </c>
      <c r="AD168" s="10">
        <v>50</v>
      </c>
      <c r="AE168" s="10">
        <v>7.4</v>
      </c>
      <c r="AF168" s="10">
        <v>38.4</v>
      </c>
      <c r="AG168" s="10">
        <v>300</v>
      </c>
      <c r="AH168" s="10">
        <v>20</v>
      </c>
      <c r="AI168" s="10">
        <v>2</v>
      </c>
      <c r="AJ168" s="10">
        <v>4</v>
      </c>
      <c r="AK168" s="12">
        <v>2739</v>
      </c>
      <c r="AL168" s="10">
        <v>92</v>
      </c>
      <c r="AM168" s="11" t="s">
        <v>277</v>
      </c>
      <c r="AN168" s="21">
        <f t="shared" ref="AN168:AN231" si="62">F168/O168*AK168</f>
        <v>3675.7957401938143</v>
      </c>
      <c r="AO168" s="21">
        <f t="shared" si="51"/>
        <v>123.46593942965714</v>
      </c>
      <c r="AP168" s="14">
        <v>934</v>
      </c>
    </row>
    <row r="169" spans="1:42" ht="12" customHeight="1" x14ac:dyDescent="0.25">
      <c r="A169" s="14" t="s">
        <v>73</v>
      </c>
      <c r="B169" s="14">
        <v>87</v>
      </c>
      <c r="C169" s="14" t="s">
        <v>199</v>
      </c>
      <c r="D169" s="14" t="s">
        <v>53</v>
      </c>
      <c r="E169" s="14" t="s">
        <v>52</v>
      </c>
      <c r="F169" s="58">
        <v>75.762139780499993</v>
      </c>
      <c r="G169" s="13">
        <v>2.7345813436399999</v>
      </c>
      <c r="H169" s="13">
        <v>26.819984435999999</v>
      </c>
      <c r="I169" s="58">
        <v>78.284271240199999</v>
      </c>
      <c r="J169" s="2"/>
      <c r="K169" s="7" t="s">
        <v>199</v>
      </c>
      <c r="L169" s="7" t="str">
        <f t="shared" si="53"/>
        <v>N</v>
      </c>
      <c r="M169" s="7" t="s">
        <v>216</v>
      </c>
      <c r="N169" s="7">
        <f t="shared" si="54"/>
        <v>2.7345813436399999</v>
      </c>
      <c r="O169" s="15">
        <f t="shared" si="55"/>
        <v>75.762139780499993</v>
      </c>
      <c r="P169" s="7">
        <f t="shared" si="56"/>
        <v>3.7</v>
      </c>
      <c r="Q169" s="7">
        <v>50</v>
      </c>
      <c r="R169" s="7">
        <f t="shared" si="57"/>
        <v>7.4</v>
      </c>
      <c r="S169" s="63">
        <f t="shared" si="58"/>
        <v>26.819984435999999</v>
      </c>
      <c r="T169" s="7">
        <f t="shared" si="59"/>
        <v>70.884271240199993</v>
      </c>
      <c r="U169" s="7">
        <f t="shared" si="60"/>
        <v>20</v>
      </c>
      <c r="V169" s="18" t="str">
        <f t="shared" si="61"/>
        <v>15N41-87</v>
      </c>
      <c r="W169" s="4"/>
      <c r="X169" s="8">
        <v>166</v>
      </c>
      <c r="Y169" s="9" t="s">
        <v>271</v>
      </c>
      <c r="Z169" s="9" t="s">
        <v>272</v>
      </c>
      <c r="AA169" s="10">
        <v>2.734581344</v>
      </c>
      <c r="AB169" s="10">
        <v>75.762</v>
      </c>
      <c r="AC169" s="10">
        <v>3.7</v>
      </c>
      <c r="AD169" s="10">
        <v>50</v>
      </c>
      <c r="AE169" s="10">
        <v>7.4</v>
      </c>
      <c r="AF169" s="10">
        <v>26.8</v>
      </c>
      <c r="AG169" s="10">
        <v>70.884271240000004</v>
      </c>
      <c r="AH169" s="10">
        <v>20</v>
      </c>
      <c r="AI169" s="10">
        <v>2</v>
      </c>
      <c r="AJ169" s="10">
        <v>5</v>
      </c>
      <c r="AK169" s="10">
        <v>103</v>
      </c>
      <c r="AL169" s="10">
        <v>21</v>
      </c>
      <c r="AM169" s="11" t="s">
        <v>277</v>
      </c>
      <c r="AN169" s="21">
        <f t="shared" si="62"/>
        <v>103</v>
      </c>
      <c r="AO169" s="21">
        <f t="shared" si="51"/>
        <v>21</v>
      </c>
      <c r="AP169" s="14">
        <v>943</v>
      </c>
    </row>
    <row r="170" spans="1:42" ht="12" customHeight="1" x14ac:dyDescent="0.25">
      <c r="A170" s="14" t="s">
        <v>73</v>
      </c>
      <c r="B170" s="14">
        <v>87</v>
      </c>
      <c r="C170" s="14" t="s">
        <v>199</v>
      </c>
      <c r="D170" s="14" t="s">
        <v>53</v>
      </c>
      <c r="E170" s="14" t="s">
        <v>52</v>
      </c>
      <c r="F170" s="58">
        <v>61.180662680200001</v>
      </c>
      <c r="G170" s="13">
        <v>6.45501139902</v>
      </c>
      <c r="H170" s="13">
        <v>43.9710273743</v>
      </c>
      <c r="I170" s="58">
        <v>195.56349182100001</v>
      </c>
      <c r="J170" s="2"/>
      <c r="K170" s="7" t="s">
        <v>199</v>
      </c>
      <c r="L170" s="7" t="str">
        <f t="shared" si="53"/>
        <v>N</v>
      </c>
      <c r="M170" s="7" t="s">
        <v>216</v>
      </c>
      <c r="N170" s="7">
        <f t="shared" si="54"/>
        <v>6.45501139902</v>
      </c>
      <c r="O170" s="15">
        <f t="shared" si="55"/>
        <v>61.180662680200001</v>
      </c>
      <c r="P170" s="7">
        <f t="shared" si="56"/>
        <v>3.7</v>
      </c>
      <c r="Q170" s="7">
        <v>50</v>
      </c>
      <c r="R170" s="7">
        <f t="shared" si="57"/>
        <v>7.4</v>
      </c>
      <c r="S170" s="63">
        <f t="shared" si="58"/>
        <v>43.9710273743</v>
      </c>
      <c r="T170" s="7">
        <f t="shared" si="59"/>
        <v>188.16349182100001</v>
      </c>
      <c r="U170" s="7">
        <f t="shared" si="60"/>
        <v>20</v>
      </c>
      <c r="V170" s="18" t="str">
        <f t="shared" si="61"/>
        <v>15N41-87</v>
      </c>
      <c r="W170" s="4"/>
      <c r="X170" s="8">
        <v>167</v>
      </c>
      <c r="Y170" s="9" t="s">
        <v>271</v>
      </c>
      <c r="Z170" s="9" t="s">
        <v>272</v>
      </c>
      <c r="AA170" s="10">
        <v>6.455011399</v>
      </c>
      <c r="AB170" s="10">
        <v>61.180999999999997</v>
      </c>
      <c r="AC170" s="10">
        <v>3.7</v>
      </c>
      <c r="AD170" s="10">
        <v>50</v>
      </c>
      <c r="AE170" s="10">
        <v>7.4</v>
      </c>
      <c r="AF170" s="10">
        <v>44</v>
      </c>
      <c r="AG170" s="10">
        <v>188.1634918</v>
      </c>
      <c r="AH170" s="10">
        <v>20</v>
      </c>
      <c r="AI170" s="10">
        <v>2</v>
      </c>
      <c r="AJ170" s="10">
        <v>4</v>
      </c>
      <c r="AK170" s="10">
        <v>257</v>
      </c>
      <c r="AL170" s="10">
        <v>30</v>
      </c>
      <c r="AM170" s="11" t="s">
        <v>277</v>
      </c>
      <c r="AN170" s="21">
        <f t="shared" si="62"/>
        <v>257</v>
      </c>
      <c r="AO170" s="21">
        <f t="shared" si="51"/>
        <v>30</v>
      </c>
      <c r="AP170" s="14">
        <v>932</v>
      </c>
    </row>
    <row r="171" spans="1:42" ht="12" customHeight="1" x14ac:dyDescent="0.25">
      <c r="A171" s="14" t="s">
        <v>73</v>
      </c>
      <c r="B171" s="14">
        <v>87</v>
      </c>
      <c r="C171" s="14" t="s">
        <v>199</v>
      </c>
      <c r="D171" s="14" t="s">
        <v>53</v>
      </c>
      <c r="E171" s="14" t="s">
        <v>52</v>
      </c>
      <c r="F171" s="58">
        <v>212.92693338800001</v>
      </c>
      <c r="G171" s="13">
        <v>8.3852671410500008</v>
      </c>
      <c r="H171" s="13">
        <v>42.042953491200002</v>
      </c>
      <c r="I171" s="58">
        <v>98.994949340800005</v>
      </c>
      <c r="J171" s="2"/>
      <c r="K171" s="7" t="s">
        <v>199</v>
      </c>
      <c r="L171" s="7" t="str">
        <f t="shared" si="53"/>
        <v>N</v>
      </c>
      <c r="M171" s="7" t="s">
        <v>216</v>
      </c>
      <c r="N171" s="7">
        <f t="shared" si="54"/>
        <v>8.3852671410500008</v>
      </c>
      <c r="O171" s="15">
        <f t="shared" si="55"/>
        <v>140</v>
      </c>
      <c r="P171" s="7">
        <f t="shared" si="56"/>
        <v>3.7</v>
      </c>
      <c r="Q171" s="7">
        <v>50</v>
      </c>
      <c r="R171" s="7">
        <f t="shared" si="57"/>
        <v>7.4</v>
      </c>
      <c r="S171" s="63">
        <f t="shared" si="58"/>
        <v>42.042953491200002</v>
      </c>
      <c r="T171" s="7">
        <f t="shared" si="59"/>
        <v>91.5949493408</v>
      </c>
      <c r="U171" s="7">
        <f t="shared" si="60"/>
        <v>20</v>
      </c>
      <c r="V171" s="18" t="str">
        <f t="shared" si="61"/>
        <v>15N41-87</v>
      </c>
      <c r="W171" s="4"/>
      <c r="X171" s="8">
        <v>168</v>
      </c>
      <c r="Y171" s="9" t="s">
        <v>271</v>
      </c>
      <c r="Z171" s="9" t="s">
        <v>272</v>
      </c>
      <c r="AA171" s="10">
        <v>8.3852671409999999</v>
      </c>
      <c r="AB171" s="10">
        <v>140</v>
      </c>
      <c r="AC171" s="10">
        <v>3.7</v>
      </c>
      <c r="AD171" s="10">
        <v>50</v>
      </c>
      <c r="AE171" s="10">
        <v>7.4</v>
      </c>
      <c r="AF171" s="10">
        <v>42</v>
      </c>
      <c r="AG171" s="10">
        <v>91.594949339999999</v>
      </c>
      <c r="AH171" s="10">
        <v>20</v>
      </c>
      <c r="AI171" s="10">
        <v>6</v>
      </c>
      <c r="AJ171" s="10">
        <v>7</v>
      </c>
      <c r="AK171" s="12">
        <v>2456</v>
      </c>
      <c r="AL171" s="10">
        <v>327</v>
      </c>
      <c r="AM171" s="11" t="s">
        <v>277</v>
      </c>
      <c r="AN171" s="21">
        <f t="shared" si="62"/>
        <v>3735.3467742923431</v>
      </c>
      <c r="AO171" s="21">
        <f t="shared" si="51"/>
        <v>497.33648012768572</v>
      </c>
      <c r="AP171" s="14">
        <v>931</v>
      </c>
    </row>
    <row r="172" spans="1:42" ht="12" customHeight="1" x14ac:dyDescent="0.25">
      <c r="A172" s="14" t="s">
        <v>73</v>
      </c>
      <c r="B172" s="14">
        <v>87</v>
      </c>
      <c r="C172" s="14" t="s">
        <v>199</v>
      </c>
      <c r="D172" s="14" t="s">
        <v>53</v>
      </c>
      <c r="E172" s="14" t="s">
        <v>52</v>
      </c>
      <c r="F172" s="58">
        <v>151.376158879</v>
      </c>
      <c r="G172" s="13">
        <v>7.5451979655099999</v>
      </c>
      <c r="H172" s="13">
        <v>16.584930419900001</v>
      </c>
      <c r="I172" s="58">
        <v>0</v>
      </c>
      <c r="J172" s="2"/>
      <c r="K172" s="7" t="s">
        <v>199</v>
      </c>
      <c r="L172" s="7" t="str">
        <f t="shared" si="53"/>
        <v>N</v>
      </c>
      <c r="M172" s="7" t="s">
        <v>216</v>
      </c>
      <c r="N172" s="7">
        <f t="shared" si="54"/>
        <v>7.5451979655099999</v>
      </c>
      <c r="O172" s="15">
        <f t="shared" si="55"/>
        <v>140</v>
      </c>
      <c r="P172" s="7">
        <f t="shared" si="56"/>
        <v>3.7</v>
      </c>
      <c r="Q172" s="7">
        <v>50</v>
      </c>
      <c r="R172" s="7">
        <f t="shared" si="57"/>
        <v>0.3</v>
      </c>
      <c r="S172" s="63">
        <f t="shared" si="58"/>
        <v>16.584930419900001</v>
      </c>
      <c r="T172" s="7">
        <f t="shared" si="59"/>
        <v>0.3</v>
      </c>
      <c r="U172" s="7">
        <f t="shared" si="60"/>
        <v>20</v>
      </c>
      <c r="V172" s="18" t="str">
        <f t="shared" si="61"/>
        <v>15N41-87</v>
      </c>
      <c r="W172" s="4"/>
      <c r="X172" s="8">
        <v>169</v>
      </c>
      <c r="Y172" s="9" t="s">
        <v>271</v>
      </c>
      <c r="Z172" s="9" t="s">
        <v>272</v>
      </c>
      <c r="AA172" s="10">
        <v>7.5451979659999999</v>
      </c>
      <c r="AB172" s="10">
        <v>140</v>
      </c>
      <c r="AC172" s="10">
        <v>3.7</v>
      </c>
      <c r="AD172" s="10">
        <v>50</v>
      </c>
      <c r="AE172" s="10">
        <v>0.3</v>
      </c>
      <c r="AF172" s="10">
        <v>16.600000000000001</v>
      </c>
      <c r="AG172" s="10">
        <v>0.3</v>
      </c>
      <c r="AH172" s="10">
        <v>20</v>
      </c>
      <c r="AI172" s="10">
        <v>33</v>
      </c>
      <c r="AJ172" s="10">
        <v>170</v>
      </c>
      <c r="AK172" s="12">
        <v>2814</v>
      </c>
      <c r="AL172" s="12">
        <v>2702</v>
      </c>
      <c r="AM172" s="11" t="s">
        <v>277</v>
      </c>
      <c r="AN172" s="21">
        <f t="shared" si="62"/>
        <v>3042.6607934679</v>
      </c>
      <c r="AO172" s="21">
        <f t="shared" si="51"/>
        <v>2921.5598663647002</v>
      </c>
      <c r="AP172" s="14">
        <v>937</v>
      </c>
    </row>
    <row r="173" spans="1:42" ht="12" customHeight="1" x14ac:dyDescent="0.25">
      <c r="A173" s="14" t="s">
        <v>73</v>
      </c>
      <c r="B173" s="14">
        <v>87</v>
      </c>
      <c r="C173" s="14" t="s">
        <v>199</v>
      </c>
      <c r="D173" s="14" t="s">
        <v>53</v>
      </c>
      <c r="E173" s="14" t="s">
        <v>52</v>
      </c>
      <c r="F173" s="58">
        <v>143.71162038099999</v>
      </c>
      <c r="G173" s="13">
        <v>5.9125033437100001</v>
      </c>
      <c r="H173" s="13">
        <v>12.675318718</v>
      </c>
      <c r="I173" s="58">
        <v>0</v>
      </c>
      <c r="J173" s="2"/>
      <c r="K173" s="7" t="s">
        <v>199</v>
      </c>
      <c r="L173" s="7" t="str">
        <f t="shared" si="53"/>
        <v>N</v>
      </c>
      <c r="M173" s="7" t="s">
        <v>216</v>
      </c>
      <c r="N173" s="7">
        <f t="shared" si="54"/>
        <v>5.9125033437100001</v>
      </c>
      <c r="O173" s="15">
        <f t="shared" si="55"/>
        <v>140</v>
      </c>
      <c r="P173" s="7">
        <f t="shared" si="56"/>
        <v>3.7</v>
      </c>
      <c r="Q173" s="7">
        <v>50</v>
      </c>
      <c r="R173" s="7">
        <f t="shared" si="57"/>
        <v>0.3</v>
      </c>
      <c r="S173" s="63">
        <f t="shared" si="58"/>
        <v>12.675318718</v>
      </c>
      <c r="T173" s="7">
        <f t="shared" si="59"/>
        <v>0.3</v>
      </c>
      <c r="U173" s="7">
        <f t="shared" si="60"/>
        <v>20</v>
      </c>
      <c r="V173" s="18" t="str">
        <f t="shared" si="61"/>
        <v>15N41-87</v>
      </c>
      <c r="W173" s="4"/>
      <c r="X173" s="8">
        <v>170</v>
      </c>
      <c r="Y173" s="9" t="s">
        <v>271</v>
      </c>
      <c r="Z173" s="9" t="s">
        <v>272</v>
      </c>
      <c r="AA173" s="10">
        <v>5.9125033440000001</v>
      </c>
      <c r="AB173" s="10">
        <v>140</v>
      </c>
      <c r="AC173" s="10">
        <v>3.7</v>
      </c>
      <c r="AD173" s="10">
        <v>50</v>
      </c>
      <c r="AE173" s="10">
        <v>0.3</v>
      </c>
      <c r="AF173" s="10">
        <v>12.7</v>
      </c>
      <c r="AG173" s="10">
        <v>0.3</v>
      </c>
      <c r="AH173" s="10">
        <v>20</v>
      </c>
      <c r="AI173" s="10">
        <v>31</v>
      </c>
      <c r="AJ173" s="10">
        <v>172</v>
      </c>
      <c r="AK173" s="12">
        <v>1732</v>
      </c>
      <c r="AL173" s="12">
        <v>1691</v>
      </c>
      <c r="AM173" s="11" t="s">
        <v>277</v>
      </c>
      <c r="AN173" s="21">
        <f t="shared" si="62"/>
        <v>1777.9180464277999</v>
      </c>
      <c r="AO173" s="21">
        <f t="shared" si="51"/>
        <v>1735.8310718876498</v>
      </c>
      <c r="AP173" s="14">
        <v>930</v>
      </c>
    </row>
    <row r="174" spans="1:42" ht="12" customHeight="1" x14ac:dyDescent="0.25">
      <c r="A174" s="14" t="s">
        <v>73</v>
      </c>
      <c r="B174" s="14">
        <v>87</v>
      </c>
      <c r="C174" s="14" t="s">
        <v>199</v>
      </c>
      <c r="D174" s="14" t="s">
        <v>53</v>
      </c>
      <c r="E174" s="14" t="s">
        <v>52</v>
      </c>
      <c r="F174" s="58">
        <v>169.089015238</v>
      </c>
      <c r="G174" s="13">
        <v>11.704495169099999</v>
      </c>
      <c r="H174" s="13">
        <v>57.220634460399999</v>
      </c>
      <c r="I174" s="58">
        <v>28.284271240199999</v>
      </c>
      <c r="J174" s="2"/>
      <c r="K174" s="7" t="s">
        <v>199</v>
      </c>
      <c r="L174" s="7" t="str">
        <f t="shared" si="53"/>
        <v>N</v>
      </c>
      <c r="M174" s="7" t="s">
        <v>216</v>
      </c>
      <c r="N174" s="7">
        <f t="shared" si="54"/>
        <v>11.704495169099999</v>
      </c>
      <c r="O174" s="15">
        <f t="shared" si="55"/>
        <v>140</v>
      </c>
      <c r="P174" s="7">
        <f t="shared" si="56"/>
        <v>3.7</v>
      </c>
      <c r="Q174" s="7">
        <v>50</v>
      </c>
      <c r="R174" s="7">
        <f t="shared" si="57"/>
        <v>7.4</v>
      </c>
      <c r="S174" s="63">
        <f t="shared" si="58"/>
        <v>57.220634460399999</v>
      </c>
      <c r="T174" s="7">
        <f t="shared" si="59"/>
        <v>20.8842712402</v>
      </c>
      <c r="U174" s="7">
        <f t="shared" si="60"/>
        <v>20</v>
      </c>
      <c r="V174" s="18" t="str">
        <f t="shared" si="61"/>
        <v>15N41-87</v>
      </c>
      <c r="W174" s="4"/>
      <c r="X174" s="8">
        <v>171</v>
      </c>
      <c r="Y174" s="9" t="s">
        <v>271</v>
      </c>
      <c r="Z174" s="9" t="s">
        <v>272</v>
      </c>
      <c r="AA174" s="10">
        <v>11.70449517</v>
      </c>
      <c r="AB174" s="10">
        <v>140</v>
      </c>
      <c r="AC174" s="10">
        <v>3.7</v>
      </c>
      <c r="AD174" s="10">
        <v>50</v>
      </c>
      <c r="AE174" s="10">
        <v>7.4</v>
      </c>
      <c r="AF174" s="10">
        <v>57.2</v>
      </c>
      <c r="AG174" s="10">
        <v>20.88427124</v>
      </c>
      <c r="AH174" s="10">
        <v>20</v>
      </c>
      <c r="AI174" s="10">
        <v>14</v>
      </c>
      <c r="AJ174" s="10">
        <v>39</v>
      </c>
      <c r="AK174" s="12">
        <v>4349</v>
      </c>
      <c r="AL174" s="12">
        <v>1759</v>
      </c>
      <c r="AM174" s="11" t="s">
        <v>277</v>
      </c>
      <c r="AN174" s="21">
        <f t="shared" si="62"/>
        <v>5252.6294805004427</v>
      </c>
      <c r="AO174" s="21">
        <f t="shared" si="51"/>
        <v>2124.4826985974428</v>
      </c>
      <c r="AP174" s="14">
        <v>954</v>
      </c>
    </row>
    <row r="175" spans="1:42" ht="12" customHeight="1" x14ac:dyDescent="0.25">
      <c r="A175" s="14" t="s">
        <v>73</v>
      </c>
      <c r="B175" s="14">
        <v>87</v>
      </c>
      <c r="C175" s="14" t="s">
        <v>199</v>
      </c>
      <c r="D175" s="14" t="s">
        <v>53</v>
      </c>
      <c r="E175" s="14" t="s">
        <v>52</v>
      </c>
      <c r="F175" s="58">
        <v>107.790956235</v>
      </c>
      <c r="G175" s="13">
        <v>11.6542008382</v>
      </c>
      <c r="H175" s="13">
        <v>10.1754140854</v>
      </c>
      <c r="I175" s="58">
        <v>0</v>
      </c>
      <c r="J175" s="2"/>
      <c r="K175" s="7" t="s">
        <v>199</v>
      </c>
      <c r="L175" s="7" t="str">
        <f t="shared" si="53"/>
        <v>N</v>
      </c>
      <c r="M175" s="7" t="s">
        <v>216</v>
      </c>
      <c r="N175" s="7">
        <f t="shared" si="54"/>
        <v>11.6542008382</v>
      </c>
      <c r="O175" s="15">
        <f t="shared" si="55"/>
        <v>107.790956235</v>
      </c>
      <c r="P175" s="7">
        <f t="shared" si="56"/>
        <v>3.7</v>
      </c>
      <c r="Q175" s="7">
        <v>50</v>
      </c>
      <c r="R175" s="7">
        <f t="shared" si="57"/>
        <v>0.3</v>
      </c>
      <c r="S175" s="63">
        <f t="shared" si="58"/>
        <v>10.1754140854</v>
      </c>
      <c r="T175" s="7">
        <f t="shared" si="59"/>
        <v>0.3</v>
      </c>
      <c r="U175" s="7">
        <f t="shared" si="60"/>
        <v>20</v>
      </c>
      <c r="V175" s="18" t="str">
        <f t="shared" si="61"/>
        <v>15N41-87</v>
      </c>
      <c r="W175" s="4"/>
      <c r="X175" s="8">
        <v>172</v>
      </c>
      <c r="Y175" s="9" t="s">
        <v>271</v>
      </c>
      <c r="Z175" s="9" t="s">
        <v>272</v>
      </c>
      <c r="AA175" s="10">
        <v>11.65420084</v>
      </c>
      <c r="AB175" s="10">
        <v>107.791</v>
      </c>
      <c r="AC175" s="10">
        <v>3.7</v>
      </c>
      <c r="AD175" s="10">
        <v>50</v>
      </c>
      <c r="AE175" s="10">
        <v>0.3</v>
      </c>
      <c r="AF175" s="10">
        <v>10.199999999999999</v>
      </c>
      <c r="AG175" s="10">
        <v>0.3</v>
      </c>
      <c r="AH175" s="10">
        <v>20</v>
      </c>
      <c r="AI175" s="10">
        <v>35</v>
      </c>
      <c r="AJ175" s="10">
        <v>169</v>
      </c>
      <c r="AK175" s="12">
        <v>3021</v>
      </c>
      <c r="AL175" s="12">
        <v>2648</v>
      </c>
      <c r="AM175" s="11" t="s">
        <v>277</v>
      </c>
      <c r="AN175" s="21">
        <f t="shared" si="62"/>
        <v>3021</v>
      </c>
      <c r="AO175" s="21">
        <f t="shared" si="51"/>
        <v>2648</v>
      </c>
      <c r="AP175" s="14">
        <v>923</v>
      </c>
    </row>
    <row r="176" spans="1:42" ht="12" customHeight="1" x14ac:dyDescent="0.25">
      <c r="A176" s="14" t="s">
        <v>73</v>
      </c>
      <c r="B176" s="14">
        <v>87</v>
      </c>
      <c r="C176" s="14" t="s">
        <v>199</v>
      </c>
      <c r="D176" s="14" t="s">
        <v>53</v>
      </c>
      <c r="E176" s="14" t="s">
        <v>52</v>
      </c>
      <c r="F176" s="58">
        <v>61.003857404100003</v>
      </c>
      <c r="G176" s="13">
        <v>0.83282707294299996</v>
      </c>
      <c r="H176" s="13">
        <v>10.1754140854</v>
      </c>
      <c r="I176" s="58">
        <v>0</v>
      </c>
      <c r="J176" s="2"/>
      <c r="K176" s="7" t="s">
        <v>199</v>
      </c>
      <c r="L176" s="7" t="str">
        <f t="shared" si="53"/>
        <v>N</v>
      </c>
      <c r="M176" s="7" t="s">
        <v>216</v>
      </c>
      <c r="N176" s="7">
        <f t="shared" si="54"/>
        <v>0.83282707294299996</v>
      </c>
      <c r="O176" s="15">
        <f t="shared" si="55"/>
        <v>61.003857404100003</v>
      </c>
      <c r="P176" s="7">
        <f t="shared" si="56"/>
        <v>3.7</v>
      </c>
      <c r="Q176" s="7">
        <v>50</v>
      </c>
      <c r="R176" s="7">
        <f t="shared" si="57"/>
        <v>0.3</v>
      </c>
      <c r="S176" s="63">
        <f t="shared" si="58"/>
        <v>10.1754140854</v>
      </c>
      <c r="T176" s="7">
        <f t="shared" si="59"/>
        <v>0.3</v>
      </c>
      <c r="U176" s="7">
        <f t="shared" si="60"/>
        <v>20</v>
      </c>
      <c r="V176" s="18" t="str">
        <f t="shared" si="61"/>
        <v>15N41-87</v>
      </c>
      <c r="W176" s="4"/>
      <c r="X176" s="8">
        <v>173</v>
      </c>
      <c r="Y176" s="9" t="s">
        <v>271</v>
      </c>
      <c r="Z176" s="9" t="s">
        <v>272</v>
      </c>
      <c r="AA176" s="10">
        <v>0.83282707300000003</v>
      </c>
      <c r="AB176" s="10">
        <v>61.003999999999998</v>
      </c>
      <c r="AC176" s="10">
        <v>3.7</v>
      </c>
      <c r="AD176" s="10">
        <v>50</v>
      </c>
      <c r="AE176" s="10">
        <v>0.3</v>
      </c>
      <c r="AF176" s="10">
        <v>10.199999999999999</v>
      </c>
      <c r="AG176" s="10">
        <v>0.3</v>
      </c>
      <c r="AH176" s="10">
        <v>20</v>
      </c>
      <c r="AI176" s="10">
        <v>28</v>
      </c>
      <c r="AJ176" s="10">
        <v>154</v>
      </c>
      <c r="AK176" s="10">
        <v>23</v>
      </c>
      <c r="AL176" s="10">
        <v>23</v>
      </c>
      <c r="AM176" s="11" t="s">
        <v>277</v>
      </c>
      <c r="AN176" s="21">
        <f t="shared" si="62"/>
        <v>23</v>
      </c>
      <c r="AO176" s="21">
        <f t="shared" si="51"/>
        <v>23</v>
      </c>
      <c r="AP176" s="14">
        <v>921</v>
      </c>
    </row>
    <row r="177" spans="1:42" ht="12" customHeight="1" x14ac:dyDescent="0.25">
      <c r="A177" s="14" t="s">
        <v>73</v>
      </c>
      <c r="B177" s="14">
        <v>87</v>
      </c>
      <c r="C177" s="14" t="s">
        <v>199</v>
      </c>
      <c r="D177" s="14" t="s">
        <v>53</v>
      </c>
      <c r="E177" s="14" t="s">
        <v>52</v>
      </c>
      <c r="F177" s="58">
        <v>285.98480045600002</v>
      </c>
      <c r="G177" s="13">
        <v>12.0732248165</v>
      </c>
      <c r="H177" s="13">
        <v>24.819705963099999</v>
      </c>
      <c r="I177" s="58">
        <v>14.142135620099999</v>
      </c>
      <c r="J177" s="2"/>
      <c r="K177" s="7" t="s">
        <v>199</v>
      </c>
      <c r="L177" s="7" t="str">
        <f t="shared" si="53"/>
        <v>N</v>
      </c>
      <c r="M177" s="7" t="s">
        <v>216</v>
      </c>
      <c r="N177" s="7">
        <f t="shared" si="54"/>
        <v>12.0732248165</v>
      </c>
      <c r="O177" s="15">
        <f t="shared" si="55"/>
        <v>140</v>
      </c>
      <c r="P177" s="7">
        <f t="shared" si="56"/>
        <v>3.7</v>
      </c>
      <c r="Q177" s="7">
        <v>50</v>
      </c>
      <c r="R177" s="7">
        <f t="shared" si="57"/>
        <v>7.4</v>
      </c>
      <c r="S177" s="63">
        <f t="shared" si="58"/>
        <v>24.819705963099999</v>
      </c>
      <c r="T177" s="7">
        <f t="shared" si="59"/>
        <v>6.7421356200999991</v>
      </c>
      <c r="U177" s="7">
        <f t="shared" si="60"/>
        <v>20</v>
      </c>
      <c r="V177" s="18" t="str">
        <f t="shared" si="61"/>
        <v>15N41-87</v>
      </c>
      <c r="W177" s="4"/>
      <c r="X177" s="8">
        <v>174</v>
      </c>
      <c r="Y177" s="9" t="s">
        <v>271</v>
      </c>
      <c r="Z177" s="9" t="s">
        <v>272</v>
      </c>
      <c r="AA177" s="10">
        <v>12.07322482</v>
      </c>
      <c r="AB177" s="10">
        <v>140</v>
      </c>
      <c r="AC177" s="10">
        <v>3.7</v>
      </c>
      <c r="AD177" s="10">
        <v>50</v>
      </c>
      <c r="AE177" s="10">
        <v>7.4</v>
      </c>
      <c r="AF177" s="10">
        <v>24.8</v>
      </c>
      <c r="AG177" s="10">
        <v>6.74213562</v>
      </c>
      <c r="AH177" s="10">
        <v>20</v>
      </c>
      <c r="AI177" s="10">
        <v>18</v>
      </c>
      <c r="AJ177" s="10">
        <v>71</v>
      </c>
      <c r="AK177" s="12">
        <v>4431</v>
      </c>
      <c r="AL177" s="12">
        <v>1754</v>
      </c>
      <c r="AM177" s="11" t="s">
        <v>277</v>
      </c>
      <c r="AN177" s="21">
        <f t="shared" si="62"/>
        <v>9051.4189344324004</v>
      </c>
      <c r="AO177" s="21">
        <f t="shared" si="51"/>
        <v>3582.9809999987433</v>
      </c>
      <c r="AP177" s="14">
        <v>957</v>
      </c>
    </row>
    <row r="178" spans="1:42" ht="12" customHeight="1" x14ac:dyDescent="0.25">
      <c r="A178" s="14" t="s">
        <v>73</v>
      </c>
      <c r="B178" s="14">
        <v>87</v>
      </c>
      <c r="C178" s="14" t="s">
        <v>199</v>
      </c>
      <c r="D178" s="14" t="s">
        <v>53</v>
      </c>
      <c r="E178" s="14" t="s">
        <v>52</v>
      </c>
      <c r="F178" s="58">
        <v>56.883631977100002</v>
      </c>
      <c r="G178" s="13">
        <v>11.559457828899999</v>
      </c>
      <c r="H178" s="13">
        <v>54.884864807100001</v>
      </c>
      <c r="I178" s="58">
        <v>0</v>
      </c>
      <c r="J178" s="2"/>
      <c r="K178" s="7" t="s">
        <v>199</v>
      </c>
      <c r="L178" s="7" t="str">
        <f t="shared" si="53"/>
        <v>N</v>
      </c>
      <c r="M178" s="7" t="s">
        <v>216</v>
      </c>
      <c r="N178" s="7">
        <f t="shared" si="54"/>
        <v>11.559457828899999</v>
      </c>
      <c r="O178" s="15">
        <f t="shared" si="55"/>
        <v>56.883631977100002</v>
      </c>
      <c r="P178" s="7">
        <f t="shared" si="56"/>
        <v>3.7</v>
      </c>
      <c r="Q178" s="7">
        <v>50</v>
      </c>
      <c r="R178" s="7">
        <f t="shared" si="57"/>
        <v>0.3</v>
      </c>
      <c r="S178" s="63">
        <f t="shared" si="58"/>
        <v>54.884864807100001</v>
      </c>
      <c r="T178" s="7">
        <f t="shared" si="59"/>
        <v>0.3</v>
      </c>
      <c r="U178" s="7">
        <f t="shared" si="60"/>
        <v>20</v>
      </c>
      <c r="V178" s="18" t="str">
        <f t="shared" si="61"/>
        <v>15N41-87</v>
      </c>
      <c r="W178" s="4"/>
      <c r="X178" s="8">
        <v>175</v>
      </c>
      <c r="Y178" s="9" t="s">
        <v>271</v>
      </c>
      <c r="Z178" s="9" t="s">
        <v>272</v>
      </c>
      <c r="AA178" s="10">
        <v>11.559457829999999</v>
      </c>
      <c r="AB178" s="10">
        <v>56.884</v>
      </c>
      <c r="AC178" s="10">
        <v>3.7</v>
      </c>
      <c r="AD178" s="10">
        <v>50</v>
      </c>
      <c r="AE178" s="10">
        <v>0.3</v>
      </c>
      <c r="AF178" s="10">
        <v>54.9</v>
      </c>
      <c r="AG178" s="10">
        <v>0.3</v>
      </c>
      <c r="AH178" s="10">
        <v>20</v>
      </c>
      <c r="AI178" s="10">
        <v>30</v>
      </c>
      <c r="AJ178" s="10">
        <v>149</v>
      </c>
      <c r="AK178" s="10">
        <v>745</v>
      </c>
      <c r="AL178" s="10">
        <v>734</v>
      </c>
      <c r="AM178" s="11" t="s">
        <v>277</v>
      </c>
      <c r="AN178" s="21">
        <f t="shared" si="62"/>
        <v>745</v>
      </c>
      <c r="AO178" s="21">
        <f t="shared" si="51"/>
        <v>734</v>
      </c>
      <c r="AP178" s="14">
        <v>952</v>
      </c>
    </row>
    <row r="179" spans="1:42" ht="12" customHeight="1" x14ac:dyDescent="0.25">
      <c r="A179" s="14" t="s">
        <v>73</v>
      </c>
      <c r="B179" s="14">
        <v>87</v>
      </c>
      <c r="C179" s="14" t="s">
        <v>199</v>
      </c>
      <c r="D179" s="14" t="s">
        <v>53</v>
      </c>
      <c r="E179" s="14" t="s">
        <v>52</v>
      </c>
      <c r="F179" s="58">
        <v>203.32846738699999</v>
      </c>
      <c r="G179" s="13">
        <v>10.765658498800001</v>
      </c>
      <c r="H179" s="13">
        <v>19.9461460114</v>
      </c>
      <c r="I179" s="58">
        <v>0</v>
      </c>
      <c r="J179" s="2"/>
      <c r="K179" s="7" t="s">
        <v>199</v>
      </c>
      <c r="L179" s="7" t="str">
        <f t="shared" si="53"/>
        <v>N</v>
      </c>
      <c r="M179" s="7" t="s">
        <v>216</v>
      </c>
      <c r="N179" s="7">
        <f t="shared" si="54"/>
        <v>10.765658498800001</v>
      </c>
      <c r="O179" s="15">
        <f t="shared" si="55"/>
        <v>140</v>
      </c>
      <c r="P179" s="7">
        <f t="shared" si="56"/>
        <v>3.7</v>
      </c>
      <c r="Q179" s="7">
        <v>50</v>
      </c>
      <c r="R179" s="7">
        <f t="shared" si="57"/>
        <v>0.3</v>
      </c>
      <c r="S179" s="63">
        <f t="shared" si="58"/>
        <v>19.9461460114</v>
      </c>
      <c r="T179" s="7">
        <f t="shared" si="59"/>
        <v>0.3</v>
      </c>
      <c r="U179" s="7">
        <f t="shared" si="60"/>
        <v>20</v>
      </c>
      <c r="V179" s="18" t="str">
        <f t="shared" si="61"/>
        <v>15N41-87</v>
      </c>
      <c r="W179" s="4"/>
      <c r="X179" s="8">
        <v>176</v>
      </c>
      <c r="Y179" s="9" t="s">
        <v>271</v>
      </c>
      <c r="Z179" s="9" t="s">
        <v>272</v>
      </c>
      <c r="AA179" s="10">
        <v>10.765658500000001</v>
      </c>
      <c r="AB179" s="10">
        <v>140</v>
      </c>
      <c r="AC179" s="10">
        <v>3.7</v>
      </c>
      <c r="AD179" s="10">
        <v>50</v>
      </c>
      <c r="AE179" s="10">
        <v>0.3</v>
      </c>
      <c r="AF179" s="10">
        <v>19.899999999999999</v>
      </c>
      <c r="AG179" s="10">
        <v>0.3</v>
      </c>
      <c r="AH179" s="10">
        <v>20</v>
      </c>
      <c r="AI179" s="10">
        <v>34</v>
      </c>
      <c r="AJ179" s="10">
        <v>173</v>
      </c>
      <c r="AK179" s="12">
        <v>4606</v>
      </c>
      <c r="AL179" s="12">
        <v>4285</v>
      </c>
      <c r="AM179" s="11" t="s">
        <v>277</v>
      </c>
      <c r="AN179" s="21">
        <f t="shared" si="62"/>
        <v>6689.5065770322999</v>
      </c>
      <c r="AO179" s="21">
        <f t="shared" si="51"/>
        <v>6223.3034482378216</v>
      </c>
      <c r="AP179" s="14">
        <v>950</v>
      </c>
    </row>
    <row r="180" spans="1:42" ht="12" customHeight="1" x14ac:dyDescent="0.25">
      <c r="A180" s="14" t="s">
        <v>73</v>
      </c>
      <c r="B180" s="14">
        <v>87</v>
      </c>
      <c r="C180" s="14" t="s">
        <v>199</v>
      </c>
      <c r="D180" s="14" t="s">
        <v>53</v>
      </c>
      <c r="E180" s="14" t="s">
        <v>52</v>
      </c>
      <c r="F180" s="58">
        <v>163.49263020399999</v>
      </c>
      <c r="G180" s="13">
        <v>7.84301646752</v>
      </c>
      <c r="H180" s="13">
        <v>37.6231651306</v>
      </c>
      <c r="I180" s="58">
        <v>90</v>
      </c>
      <c r="J180" s="2"/>
      <c r="K180" s="7" t="s">
        <v>199</v>
      </c>
      <c r="L180" s="7" t="str">
        <f t="shared" si="53"/>
        <v>N</v>
      </c>
      <c r="M180" s="7" t="s">
        <v>216</v>
      </c>
      <c r="N180" s="7">
        <f t="shared" si="54"/>
        <v>7.84301646752</v>
      </c>
      <c r="O180" s="15">
        <f t="shared" si="55"/>
        <v>140</v>
      </c>
      <c r="P180" s="7">
        <f t="shared" si="56"/>
        <v>3.7</v>
      </c>
      <c r="Q180" s="7">
        <v>50</v>
      </c>
      <c r="R180" s="7">
        <f t="shared" si="57"/>
        <v>7.4</v>
      </c>
      <c r="S180" s="63">
        <f t="shared" si="58"/>
        <v>37.6231651306</v>
      </c>
      <c r="T180" s="7">
        <f t="shared" si="59"/>
        <v>82.6</v>
      </c>
      <c r="U180" s="7">
        <f t="shared" si="60"/>
        <v>20</v>
      </c>
      <c r="V180" s="18" t="str">
        <f t="shared" si="61"/>
        <v>15N41-87</v>
      </c>
      <c r="W180" s="4"/>
      <c r="X180" s="8">
        <v>177</v>
      </c>
      <c r="Y180" s="9" t="s">
        <v>271</v>
      </c>
      <c r="Z180" s="9" t="s">
        <v>272</v>
      </c>
      <c r="AA180" s="10">
        <v>7.8430164680000001</v>
      </c>
      <c r="AB180" s="10">
        <v>140</v>
      </c>
      <c r="AC180" s="10">
        <v>3.7</v>
      </c>
      <c r="AD180" s="10">
        <v>50</v>
      </c>
      <c r="AE180" s="10">
        <v>7.4</v>
      </c>
      <c r="AF180" s="10">
        <v>37.6</v>
      </c>
      <c r="AG180" s="10">
        <v>82.6</v>
      </c>
      <c r="AH180" s="10">
        <v>20</v>
      </c>
      <c r="AI180" s="10">
        <v>6</v>
      </c>
      <c r="AJ180" s="10">
        <v>8</v>
      </c>
      <c r="AK180" s="12">
        <v>2418</v>
      </c>
      <c r="AL180" s="10">
        <v>335</v>
      </c>
      <c r="AM180" s="11" t="s">
        <v>277</v>
      </c>
      <c r="AN180" s="21">
        <f t="shared" si="62"/>
        <v>2823.7512845233714</v>
      </c>
      <c r="AO180" s="21">
        <f t="shared" si="51"/>
        <v>391.21450798814283</v>
      </c>
      <c r="AP180" s="14">
        <v>941</v>
      </c>
    </row>
    <row r="181" spans="1:42" ht="12" customHeight="1" x14ac:dyDescent="0.25">
      <c r="A181" s="14" t="s">
        <v>73</v>
      </c>
      <c r="B181" s="14">
        <v>87</v>
      </c>
      <c r="C181" s="14" t="s">
        <v>199</v>
      </c>
      <c r="D181" s="14" t="s">
        <v>53</v>
      </c>
      <c r="E181" s="14" t="s">
        <v>52</v>
      </c>
      <c r="F181" s="58">
        <v>70.598873954400005</v>
      </c>
      <c r="G181" s="13">
        <v>3.9059664914600001</v>
      </c>
      <c r="H181" s="13">
        <v>12.675318718</v>
      </c>
      <c r="I181" s="58">
        <v>0</v>
      </c>
      <c r="J181" s="2"/>
      <c r="K181" s="7" t="s">
        <v>199</v>
      </c>
      <c r="L181" s="7" t="str">
        <f t="shared" si="53"/>
        <v>N</v>
      </c>
      <c r="M181" s="7" t="s">
        <v>216</v>
      </c>
      <c r="N181" s="7">
        <f t="shared" si="54"/>
        <v>3.9059664914600001</v>
      </c>
      <c r="O181" s="15">
        <f t="shared" si="55"/>
        <v>70.598873954400005</v>
      </c>
      <c r="P181" s="7">
        <f t="shared" si="56"/>
        <v>3.7</v>
      </c>
      <c r="Q181" s="7">
        <v>50</v>
      </c>
      <c r="R181" s="7">
        <f t="shared" si="57"/>
        <v>0.3</v>
      </c>
      <c r="S181" s="63">
        <f t="shared" si="58"/>
        <v>12.675318718</v>
      </c>
      <c r="T181" s="7">
        <f t="shared" si="59"/>
        <v>0.3</v>
      </c>
      <c r="U181" s="7">
        <f t="shared" si="60"/>
        <v>20</v>
      </c>
      <c r="V181" s="18" t="str">
        <f t="shared" si="61"/>
        <v>15N41-87</v>
      </c>
      <c r="W181" s="4"/>
      <c r="X181" s="8">
        <v>178</v>
      </c>
      <c r="Y181" s="9" t="s">
        <v>271</v>
      </c>
      <c r="Z181" s="9" t="s">
        <v>272</v>
      </c>
      <c r="AA181" s="10">
        <v>3.905966491</v>
      </c>
      <c r="AB181" s="10">
        <v>70.599000000000004</v>
      </c>
      <c r="AC181" s="10">
        <v>3.7</v>
      </c>
      <c r="AD181" s="10">
        <v>50</v>
      </c>
      <c r="AE181" s="10">
        <v>0.3</v>
      </c>
      <c r="AF181" s="10">
        <v>12.7</v>
      </c>
      <c r="AG181" s="10">
        <v>0.3</v>
      </c>
      <c r="AH181" s="10">
        <v>20</v>
      </c>
      <c r="AI181" s="10">
        <v>29</v>
      </c>
      <c r="AJ181" s="10">
        <v>159</v>
      </c>
      <c r="AK181" s="10">
        <v>141</v>
      </c>
      <c r="AL181" s="10">
        <v>141</v>
      </c>
      <c r="AM181" s="11" t="s">
        <v>277</v>
      </c>
      <c r="AN181" s="21">
        <f t="shared" si="62"/>
        <v>141</v>
      </c>
      <c r="AO181" s="21">
        <f t="shared" si="51"/>
        <v>141</v>
      </c>
      <c r="AP181" s="14">
        <v>929</v>
      </c>
    </row>
    <row r="182" spans="1:42" ht="12" customHeight="1" x14ac:dyDescent="0.25">
      <c r="A182" s="14" t="s">
        <v>73</v>
      </c>
      <c r="B182" s="14">
        <v>87</v>
      </c>
      <c r="C182" s="14" t="s">
        <v>199</v>
      </c>
      <c r="D182" s="14" t="s">
        <v>53</v>
      </c>
      <c r="E182" s="14" t="s">
        <v>52</v>
      </c>
      <c r="F182" s="58">
        <v>150.083423861</v>
      </c>
      <c r="G182" s="13">
        <v>8.4189830730100006</v>
      </c>
      <c r="H182" s="13">
        <v>44.365093231199999</v>
      </c>
      <c r="I182" s="58">
        <v>10</v>
      </c>
      <c r="J182" s="2"/>
      <c r="K182" s="7" t="s">
        <v>199</v>
      </c>
      <c r="L182" s="7" t="str">
        <f t="shared" si="53"/>
        <v>N</v>
      </c>
      <c r="M182" s="7" t="s">
        <v>216</v>
      </c>
      <c r="N182" s="7">
        <f t="shared" si="54"/>
        <v>8.4189830730100006</v>
      </c>
      <c r="O182" s="15">
        <f t="shared" si="55"/>
        <v>140</v>
      </c>
      <c r="P182" s="7">
        <f t="shared" si="56"/>
        <v>3.7</v>
      </c>
      <c r="Q182" s="7">
        <v>50</v>
      </c>
      <c r="R182" s="7">
        <f t="shared" si="57"/>
        <v>7.4</v>
      </c>
      <c r="S182" s="63">
        <f t="shared" si="58"/>
        <v>44.365093231199999</v>
      </c>
      <c r="T182" s="7">
        <f t="shared" si="59"/>
        <v>2.5999999999999996</v>
      </c>
      <c r="U182" s="7">
        <f t="shared" si="60"/>
        <v>20</v>
      </c>
      <c r="V182" s="18" t="str">
        <f t="shared" si="61"/>
        <v>15N41-87</v>
      </c>
      <c r="W182" s="4"/>
      <c r="X182" s="8">
        <v>179</v>
      </c>
      <c r="Y182" s="9" t="s">
        <v>271</v>
      </c>
      <c r="Z182" s="9" t="s">
        <v>272</v>
      </c>
      <c r="AA182" s="10">
        <v>8.4189830729999997</v>
      </c>
      <c r="AB182" s="10">
        <v>140</v>
      </c>
      <c r="AC182" s="10">
        <v>3.7</v>
      </c>
      <c r="AD182" s="10">
        <v>50</v>
      </c>
      <c r="AE182" s="10">
        <v>7.4</v>
      </c>
      <c r="AF182" s="10">
        <v>44.4</v>
      </c>
      <c r="AG182" s="10">
        <v>2.6</v>
      </c>
      <c r="AH182" s="10">
        <v>20</v>
      </c>
      <c r="AI182" s="10">
        <v>23</v>
      </c>
      <c r="AJ182" s="10">
        <v>93</v>
      </c>
      <c r="AK182" s="12">
        <v>2675</v>
      </c>
      <c r="AL182" s="12">
        <v>2430</v>
      </c>
      <c r="AM182" s="11" t="s">
        <v>277</v>
      </c>
      <c r="AN182" s="21">
        <f t="shared" si="62"/>
        <v>2867.6654202012501</v>
      </c>
      <c r="AO182" s="21">
        <f t="shared" si="51"/>
        <v>2605.0194284445001</v>
      </c>
      <c r="AP182" s="14">
        <v>947</v>
      </c>
    </row>
    <row r="183" spans="1:42" ht="12" customHeight="1" x14ac:dyDescent="0.25">
      <c r="A183" s="14" t="s">
        <v>73</v>
      </c>
      <c r="B183" s="14">
        <v>87</v>
      </c>
      <c r="C183" s="14" t="s">
        <v>199</v>
      </c>
      <c r="D183" s="14" t="s">
        <v>53</v>
      </c>
      <c r="E183" s="14" t="s">
        <v>52</v>
      </c>
      <c r="F183" s="58">
        <v>201.85105809300001</v>
      </c>
      <c r="G183" s="13">
        <v>7.1299332468800003</v>
      </c>
      <c r="H183" s="13">
        <v>29.0953788757</v>
      </c>
      <c r="I183" s="58">
        <v>76.5685424805</v>
      </c>
      <c r="J183" s="2"/>
      <c r="K183" s="7" t="s">
        <v>199</v>
      </c>
      <c r="L183" s="7" t="str">
        <f t="shared" si="53"/>
        <v>N</v>
      </c>
      <c r="M183" s="7" t="s">
        <v>216</v>
      </c>
      <c r="N183" s="7">
        <f t="shared" si="54"/>
        <v>7.1299332468800003</v>
      </c>
      <c r="O183" s="15">
        <f t="shared" si="55"/>
        <v>140</v>
      </c>
      <c r="P183" s="7">
        <f t="shared" si="56"/>
        <v>3.7</v>
      </c>
      <c r="Q183" s="7">
        <v>50</v>
      </c>
      <c r="R183" s="7">
        <f t="shared" si="57"/>
        <v>7.4</v>
      </c>
      <c r="S183" s="63">
        <f t="shared" si="58"/>
        <v>29.0953788757</v>
      </c>
      <c r="T183" s="7">
        <f t="shared" si="59"/>
        <v>69.168542480499994</v>
      </c>
      <c r="U183" s="7">
        <f t="shared" si="60"/>
        <v>20</v>
      </c>
      <c r="V183" s="18" t="str">
        <f t="shared" si="61"/>
        <v>15N41-87</v>
      </c>
      <c r="W183" s="4"/>
      <c r="X183" s="8">
        <v>180</v>
      </c>
      <c r="Y183" s="9" t="s">
        <v>271</v>
      </c>
      <c r="Z183" s="9" t="s">
        <v>272</v>
      </c>
      <c r="AA183" s="10">
        <v>7.1299332470000003</v>
      </c>
      <c r="AB183" s="10">
        <v>140</v>
      </c>
      <c r="AC183" s="10">
        <v>3.7</v>
      </c>
      <c r="AD183" s="10">
        <v>50</v>
      </c>
      <c r="AE183" s="10">
        <v>7.4</v>
      </c>
      <c r="AF183" s="10">
        <v>29.1</v>
      </c>
      <c r="AG183" s="10">
        <v>69.168542479999999</v>
      </c>
      <c r="AH183" s="10">
        <v>20</v>
      </c>
      <c r="AI183" s="10">
        <v>6</v>
      </c>
      <c r="AJ183" s="10">
        <v>10</v>
      </c>
      <c r="AK183" s="12">
        <v>1963</v>
      </c>
      <c r="AL183" s="10">
        <v>246</v>
      </c>
      <c r="AM183" s="11" t="s">
        <v>277</v>
      </c>
      <c r="AN183" s="21">
        <f t="shared" si="62"/>
        <v>2830.240193118279</v>
      </c>
      <c r="AO183" s="21">
        <f t="shared" si="51"/>
        <v>354.68114493484291</v>
      </c>
      <c r="AP183" s="14">
        <v>940</v>
      </c>
    </row>
    <row r="184" spans="1:42" ht="12" customHeight="1" x14ac:dyDescent="0.25">
      <c r="A184" s="14" t="s">
        <v>73</v>
      </c>
      <c r="B184" s="14">
        <v>87</v>
      </c>
      <c r="C184" s="14" t="s">
        <v>199</v>
      </c>
      <c r="D184" s="14" t="s">
        <v>53</v>
      </c>
      <c r="E184" s="14" t="s">
        <v>52</v>
      </c>
      <c r="F184" s="58">
        <v>81.750101091900007</v>
      </c>
      <c r="G184" s="13">
        <v>9.2170064614800005</v>
      </c>
      <c r="H184" s="13">
        <v>26.1784076691</v>
      </c>
      <c r="I184" s="58">
        <v>20</v>
      </c>
      <c r="J184" s="2"/>
      <c r="K184" s="7" t="s">
        <v>199</v>
      </c>
      <c r="L184" s="7" t="str">
        <f t="shared" si="53"/>
        <v>N</v>
      </c>
      <c r="M184" s="7" t="s">
        <v>216</v>
      </c>
      <c r="N184" s="7">
        <f t="shared" si="54"/>
        <v>9.2170064614800005</v>
      </c>
      <c r="O184" s="15">
        <f t="shared" si="55"/>
        <v>81.750101091900007</v>
      </c>
      <c r="P184" s="7">
        <f t="shared" si="56"/>
        <v>3.7</v>
      </c>
      <c r="Q184" s="7">
        <v>50</v>
      </c>
      <c r="R184" s="7">
        <f t="shared" si="57"/>
        <v>7.4</v>
      </c>
      <c r="S184" s="63">
        <f t="shared" si="58"/>
        <v>26.1784076691</v>
      </c>
      <c r="T184" s="7">
        <f t="shared" si="59"/>
        <v>12.6</v>
      </c>
      <c r="U184" s="7">
        <f t="shared" si="60"/>
        <v>20</v>
      </c>
      <c r="V184" s="18" t="str">
        <f t="shared" si="61"/>
        <v>15N41-87</v>
      </c>
      <c r="W184" s="4"/>
      <c r="X184" s="8">
        <v>181</v>
      </c>
      <c r="Y184" s="9" t="s">
        <v>271</v>
      </c>
      <c r="Z184" s="9" t="s">
        <v>272</v>
      </c>
      <c r="AA184" s="10">
        <v>9.2170064610000004</v>
      </c>
      <c r="AB184" s="10">
        <v>81.75</v>
      </c>
      <c r="AC184" s="10">
        <v>3.7</v>
      </c>
      <c r="AD184" s="10">
        <v>50</v>
      </c>
      <c r="AE184" s="10">
        <v>7.4</v>
      </c>
      <c r="AF184" s="10">
        <v>26.2</v>
      </c>
      <c r="AG184" s="10">
        <v>12.6</v>
      </c>
      <c r="AH184" s="10">
        <v>20</v>
      </c>
      <c r="AI184" s="10">
        <v>13</v>
      </c>
      <c r="AJ184" s="10">
        <v>31</v>
      </c>
      <c r="AK184" s="10">
        <v>915</v>
      </c>
      <c r="AL184" s="10">
        <v>412</v>
      </c>
      <c r="AM184" s="11" t="s">
        <v>277</v>
      </c>
      <c r="AN184" s="21">
        <f t="shared" si="62"/>
        <v>915</v>
      </c>
      <c r="AO184" s="21">
        <f t="shared" si="51"/>
        <v>412</v>
      </c>
      <c r="AP184" s="14">
        <v>956</v>
      </c>
    </row>
    <row r="185" spans="1:42" ht="12" customHeight="1" x14ac:dyDescent="0.25">
      <c r="A185" s="14" t="s">
        <v>73</v>
      </c>
      <c r="B185" s="14">
        <v>87</v>
      </c>
      <c r="C185" s="14" t="s">
        <v>199</v>
      </c>
      <c r="D185" s="14" t="s">
        <v>53</v>
      </c>
      <c r="E185" s="14" t="s">
        <v>52</v>
      </c>
      <c r="F185" s="58">
        <v>58.589514119100002</v>
      </c>
      <c r="G185" s="13">
        <v>12.5796594166</v>
      </c>
      <c r="H185" s="13">
        <v>59.348342895499997</v>
      </c>
      <c r="I185" s="58">
        <v>0</v>
      </c>
      <c r="J185" s="2"/>
      <c r="K185" s="7" t="s">
        <v>199</v>
      </c>
      <c r="L185" s="7" t="str">
        <f t="shared" si="53"/>
        <v>N</v>
      </c>
      <c r="M185" s="7" t="s">
        <v>216</v>
      </c>
      <c r="N185" s="7">
        <f t="shared" si="54"/>
        <v>12.5796594166</v>
      </c>
      <c r="O185" s="15">
        <f t="shared" si="55"/>
        <v>58.589514119100002</v>
      </c>
      <c r="P185" s="7">
        <f t="shared" si="56"/>
        <v>3.7</v>
      </c>
      <c r="Q185" s="7">
        <v>50</v>
      </c>
      <c r="R185" s="7">
        <f t="shared" si="57"/>
        <v>0.3</v>
      </c>
      <c r="S185" s="63">
        <f t="shared" si="58"/>
        <v>59.348342895499997</v>
      </c>
      <c r="T185" s="7">
        <f t="shared" si="59"/>
        <v>0.3</v>
      </c>
      <c r="U185" s="7">
        <f t="shared" si="60"/>
        <v>20</v>
      </c>
      <c r="V185" s="18" t="str">
        <f t="shared" si="61"/>
        <v>15N41-87</v>
      </c>
      <c r="W185" s="4"/>
      <c r="X185" s="8">
        <v>182</v>
      </c>
      <c r="Y185" s="9" t="s">
        <v>271</v>
      </c>
      <c r="Z185" s="9" t="s">
        <v>272</v>
      </c>
      <c r="AA185" s="10">
        <v>12.57965942</v>
      </c>
      <c r="AB185" s="10">
        <v>58.59</v>
      </c>
      <c r="AC185" s="10">
        <v>3.7</v>
      </c>
      <c r="AD185" s="10">
        <v>50</v>
      </c>
      <c r="AE185" s="10">
        <v>0.3</v>
      </c>
      <c r="AF185" s="10">
        <v>59.3</v>
      </c>
      <c r="AG185" s="10">
        <v>0.3</v>
      </c>
      <c r="AH185" s="10">
        <v>20</v>
      </c>
      <c r="AI185" s="10">
        <v>30</v>
      </c>
      <c r="AJ185" s="10">
        <v>150</v>
      </c>
      <c r="AK185" s="10">
        <v>915</v>
      </c>
      <c r="AL185" s="10">
        <v>902</v>
      </c>
      <c r="AM185" s="11" t="s">
        <v>277</v>
      </c>
      <c r="AN185" s="21">
        <f t="shared" si="62"/>
        <v>915</v>
      </c>
      <c r="AO185" s="21">
        <f t="shared" si="51"/>
        <v>902</v>
      </c>
      <c r="AP185" s="14">
        <v>945</v>
      </c>
    </row>
    <row r="186" spans="1:42" ht="12" customHeight="1" x14ac:dyDescent="0.25">
      <c r="A186" s="14" t="s">
        <v>133</v>
      </c>
      <c r="B186" s="14">
        <v>589</v>
      </c>
      <c r="C186" s="14" t="s">
        <v>199</v>
      </c>
      <c r="D186" s="14" t="s">
        <v>53</v>
      </c>
      <c r="E186" s="14" t="s">
        <v>52</v>
      </c>
      <c r="F186" s="58">
        <v>78.1329554892</v>
      </c>
      <c r="G186" s="13">
        <v>14.3082304897</v>
      </c>
      <c r="H186" s="13">
        <v>39.903022766100001</v>
      </c>
      <c r="I186" s="58">
        <v>70.710678100600006</v>
      </c>
      <c r="J186" s="2"/>
      <c r="K186" s="7" t="s">
        <v>199</v>
      </c>
      <c r="L186" s="7" t="str">
        <f t="shared" si="53"/>
        <v>N</v>
      </c>
      <c r="M186" s="7" t="s">
        <v>216</v>
      </c>
      <c r="N186" s="7">
        <f t="shared" si="54"/>
        <v>14.3082304897</v>
      </c>
      <c r="O186" s="15">
        <f t="shared" si="55"/>
        <v>78.1329554892</v>
      </c>
      <c r="P186" s="7">
        <f t="shared" si="56"/>
        <v>3.7</v>
      </c>
      <c r="Q186" s="7">
        <v>50</v>
      </c>
      <c r="R186" s="7">
        <f t="shared" si="57"/>
        <v>7.4</v>
      </c>
      <c r="S186" s="63">
        <f t="shared" si="58"/>
        <v>39.903022766100001</v>
      </c>
      <c r="T186" s="7">
        <f t="shared" si="59"/>
        <v>63.310678100600008</v>
      </c>
      <c r="U186" s="7">
        <f t="shared" si="60"/>
        <v>20</v>
      </c>
      <c r="V186" s="18" t="str">
        <f t="shared" si="61"/>
        <v>15N41.1-589</v>
      </c>
      <c r="W186" s="4"/>
      <c r="X186" s="8">
        <v>183</v>
      </c>
      <c r="Y186" s="9" t="s">
        <v>271</v>
      </c>
      <c r="Z186" s="9" t="s">
        <v>272</v>
      </c>
      <c r="AA186" s="10">
        <v>14.30823049</v>
      </c>
      <c r="AB186" s="10">
        <v>78.132999999999996</v>
      </c>
      <c r="AC186" s="10">
        <v>3.7</v>
      </c>
      <c r="AD186" s="10">
        <v>50</v>
      </c>
      <c r="AE186" s="10">
        <v>7.4</v>
      </c>
      <c r="AF186" s="10">
        <v>39.9</v>
      </c>
      <c r="AG186" s="10">
        <v>63.310678099999997</v>
      </c>
      <c r="AH186" s="10">
        <v>20</v>
      </c>
      <c r="AI186" s="10">
        <v>5</v>
      </c>
      <c r="AJ186" s="10">
        <v>5</v>
      </c>
      <c r="AK186" s="12">
        <v>1758</v>
      </c>
      <c r="AL186" s="10">
        <v>152</v>
      </c>
      <c r="AM186" s="11" t="s">
        <v>332</v>
      </c>
      <c r="AN186" s="21">
        <f t="shared" si="62"/>
        <v>1758</v>
      </c>
      <c r="AO186" s="21">
        <f t="shared" si="51"/>
        <v>152</v>
      </c>
      <c r="AP186" s="14">
        <v>1298</v>
      </c>
    </row>
    <row r="187" spans="1:42" ht="12" customHeight="1" x14ac:dyDescent="0.25">
      <c r="A187" s="14" t="s">
        <v>133</v>
      </c>
      <c r="B187" s="14">
        <v>589</v>
      </c>
      <c r="C187" s="14" t="s">
        <v>199</v>
      </c>
      <c r="D187" s="14" t="s">
        <v>53</v>
      </c>
      <c r="E187" s="14" t="s">
        <v>52</v>
      </c>
      <c r="F187" s="58">
        <v>71.790058783899994</v>
      </c>
      <c r="G187" s="13">
        <v>0.26627936129500002</v>
      </c>
      <c r="H187" s="13">
        <v>38.442378997799999</v>
      </c>
      <c r="I187" s="58">
        <v>56.5685424805</v>
      </c>
      <c r="J187" s="2"/>
      <c r="K187" s="7" t="s">
        <v>199</v>
      </c>
      <c r="L187" s="7" t="str">
        <f t="shared" si="53"/>
        <v>N</v>
      </c>
      <c r="M187" s="7" t="s">
        <v>216</v>
      </c>
      <c r="N187" s="7">
        <f t="shared" si="54"/>
        <v>0.3</v>
      </c>
      <c r="O187" s="15">
        <f t="shared" si="55"/>
        <v>71.790058783899994</v>
      </c>
      <c r="P187" s="7">
        <f t="shared" si="56"/>
        <v>3.7</v>
      </c>
      <c r="Q187" s="7">
        <v>50</v>
      </c>
      <c r="R187" s="7">
        <f t="shared" si="57"/>
        <v>7.4</v>
      </c>
      <c r="S187" s="63">
        <f t="shared" si="58"/>
        <v>38.442378997799999</v>
      </c>
      <c r="T187" s="7">
        <f t="shared" si="59"/>
        <v>49.168542480500001</v>
      </c>
      <c r="U187" s="7">
        <f t="shared" si="60"/>
        <v>20</v>
      </c>
      <c r="V187" s="18" t="str">
        <f t="shared" si="61"/>
        <v>15N41.1-589</v>
      </c>
      <c r="W187" s="4"/>
      <c r="X187" s="8">
        <v>184</v>
      </c>
      <c r="Y187" s="9" t="s">
        <v>271</v>
      </c>
      <c r="Z187" s="9" t="s">
        <v>272</v>
      </c>
      <c r="AA187" s="10">
        <v>0.3</v>
      </c>
      <c r="AB187" s="10">
        <v>71.790000000000006</v>
      </c>
      <c r="AC187" s="10">
        <v>3.7</v>
      </c>
      <c r="AD187" s="10">
        <v>50</v>
      </c>
      <c r="AE187" s="10">
        <v>7.4</v>
      </c>
      <c r="AF187" s="10">
        <v>38.4</v>
      </c>
      <c r="AG187" s="10">
        <v>49.168542479999999</v>
      </c>
      <c r="AH187" s="10">
        <v>20</v>
      </c>
      <c r="AI187" s="10">
        <v>5</v>
      </c>
      <c r="AJ187" s="10">
        <v>6</v>
      </c>
      <c r="AK187" s="10">
        <v>16</v>
      </c>
      <c r="AL187" s="10">
        <v>12</v>
      </c>
      <c r="AM187" s="11" t="s">
        <v>332</v>
      </c>
      <c r="AN187" s="21">
        <f t="shared" si="62"/>
        <v>16</v>
      </c>
      <c r="AO187" s="21">
        <f t="shared" si="51"/>
        <v>12</v>
      </c>
      <c r="AP187" s="14">
        <v>1300</v>
      </c>
    </row>
    <row r="188" spans="1:42" ht="12" customHeight="1" x14ac:dyDescent="0.25">
      <c r="A188" s="14" t="s">
        <v>133</v>
      </c>
      <c r="B188" s="14">
        <v>589</v>
      </c>
      <c r="C188" s="14" t="s">
        <v>199</v>
      </c>
      <c r="D188" s="14" t="s">
        <v>53</v>
      </c>
      <c r="E188" s="14" t="s">
        <v>52</v>
      </c>
      <c r="F188" s="58">
        <v>53.896979718300003</v>
      </c>
      <c r="G188" s="13">
        <v>10.4411071443</v>
      </c>
      <c r="H188" s="13">
        <v>33.914024353000002</v>
      </c>
      <c r="I188" s="58">
        <v>14.142135620099999</v>
      </c>
      <c r="J188" s="2"/>
      <c r="K188" s="7" t="s">
        <v>199</v>
      </c>
      <c r="L188" s="7" t="str">
        <f t="shared" si="53"/>
        <v>N</v>
      </c>
      <c r="M188" s="7" t="s">
        <v>216</v>
      </c>
      <c r="N188" s="7">
        <f t="shared" si="54"/>
        <v>10.4411071443</v>
      </c>
      <c r="O188" s="15">
        <f t="shared" si="55"/>
        <v>53.896979718300003</v>
      </c>
      <c r="P188" s="7">
        <f t="shared" si="56"/>
        <v>3.7</v>
      </c>
      <c r="Q188" s="7">
        <v>50</v>
      </c>
      <c r="R188" s="7">
        <f t="shared" si="57"/>
        <v>7.4</v>
      </c>
      <c r="S188" s="63">
        <f t="shared" si="58"/>
        <v>33.914024353000002</v>
      </c>
      <c r="T188" s="7">
        <f t="shared" si="59"/>
        <v>6.7421356200999991</v>
      </c>
      <c r="U188" s="7">
        <f t="shared" si="60"/>
        <v>20</v>
      </c>
      <c r="V188" s="18" t="str">
        <f t="shared" si="61"/>
        <v>15N41.1-589</v>
      </c>
      <c r="W188" s="4"/>
      <c r="X188" s="8">
        <v>185</v>
      </c>
      <c r="Y188" s="9" t="s">
        <v>271</v>
      </c>
      <c r="Z188" s="9" t="s">
        <v>272</v>
      </c>
      <c r="AA188" s="10">
        <v>10.44110714</v>
      </c>
      <c r="AB188" s="10">
        <v>53.896999999999998</v>
      </c>
      <c r="AC188" s="10">
        <v>3.7</v>
      </c>
      <c r="AD188" s="10">
        <v>50</v>
      </c>
      <c r="AE188" s="10">
        <v>7.4</v>
      </c>
      <c r="AF188" s="10">
        <v>33.9</v>
      </c>
      <c r="AG188" s="10">
        <v>6.74213562</v>
      </c>
      <c r="AH188" s="10">
        <v>20</v>
      </c>
      <c r="AI188" s="10">
        <v>17</v>
      </c>
      <c r="AJ188" s="10">
        <v>34</v>
      </c>
      <c r="AK188" s="10">
        <v>475</v>
      </c>
      <c r="AL188" s="10">
        <v>324</v>
      </c>
      <c r="AM188" s="11" t="s">
        <v>332</v>
      </c>
      <c r="AN188" s="21">
        <f t="shared" si="62"/>
        <v>475</v>
      </c>
      <c r="AO188" s="21">
        <f t="shared" si="51"/>
        <v>324</v>
      </c>
      <c r="AP188" s="14">
        <v>1290</v>
      </c>
    </row>
    <row r="189" spans="1:42" ht="12" customHeight="1" x14ac:dyDescent="0.25">
      <c r="A189" s="14" t="s">
        <v>133</v>
      </c>
      <c r="B189" s="14">
        <v>589</v>
      </c>
      <c r="C189" s="14" t="s">
        <v>199</v>
      </c>
      <c r="D189" s="14" t="s">
        <v>53</v>
      </c>
      <c r="E189" s="14" t="s">
        <v>52</v>
      </c>
      <c r="F189" s="58">
        <v>188.22991564</v>
      </c>
      <c r="G189" s="13">
        <v>9.0200932990599991</v>
      </c>
      <c r="H189" s="13">
        <v>19.685085296600001</v>
      </c>
      <c r="I189" s="58">
        <v>28.284271240199999</v>
      </c>
      <c r="J189" s="2"/>
      <c r="K189" s="7" t="s">
        <v>199</v>
      </c>
      <c r="L189" s="7" t="str">
        <f t="shared" si="53"/>
        <v>N</v>
      </c>
      <c r="M189" s="7" t="s">
        <v>216</v>
      </c>
      <c r="N189" s="7">
        <f t="shared" si="54"/>
        <v>9.0200932990599991</v>
      </c>
      <c r="O189" s="15">
        <f t="shared" si="55"/>
        <v>140</v>
      </c>
      <c r="P189" s="7">
        <f t="shared" si="56"/>
        <v>3.7</v>
      </c>
      <c r="Q189" s="7">
        <v>50</v>
      </c>
      <c r="R189" s="7">
        <f t="shared" si="57"/>
        <v>7.4</v>
      </c>
      <c r="S189" s="63">
        <f t="shared" si="58"/>
        <v>19.685085296600001</v>
      </c>
      <c r="T189" s="7">
        <f t="shared" si="59"/>
        <v>20.8842712402</v>
      </c>
      <c r="U189" s="7">
        <f t="shared" si="60"/>
        <v>20</v>
      </c>
      <c r="V189" s="18" t="str">
        <f t="shared" si="61"/>
        <v>15N41.1-589</v>
      </c>
      <c r="W189" s="4"/>
      <c r="X189" s="8">
        <v>186</v>
      </c>
      <c r="Y189" s="9" t="s">
        <v>271</v>
      </c>
      <c r="Z189" s="9" t="s">
        <v>272</v>
      </c>
      <c r="AA189" s="10">
        <v>9.0200932989999991</v>
      </c>
      <c r="AB189" s="10">
        <v>140</v>
      </c>
      <c r="AC189" s="10">
        <v>3.7</v>
      </c>
      <c r="AD189" s="10">
        <v>50</v>
      </c>
      <c r="AE189" s="10">
        <v>7.4</v>
      </c>
      <c r="AF189" s="10">
        <v>19.7</v>
      </c>
      <c r="AG189" s="10">
        <v>20.88427124</v>
      </c>
      <c r="AH189" s="10">
        <v>20</v>
      </c>
      <c r="AI189" s="10">
        <v>11</v>
      </c>
      <c r="AJ189" s="10">
        <v>35</v>
      </c>
      <c r="AK189" s="12">
        <v>2679</v>
      </c>
      <c r="AL189" s="10">
        <v>603</v>
      </c>
      <c r="AM189" s="11" t="s">
        <v>332</v>
      </c>
      <c r="AN189" s="21">
        <f t="shared" si="62"/>
        <v>3601.9138857111429</v>
      </c>
      <c r="AO189" s="21">
        <f t="shared" si="51"/>
        <v>810.73313664942862</v>
      </c>
      <c r="AP189" s="14">
        <v>1285</v>
      </c>
    </row>
    <row r="190" spans="1:42" ht="12" customHeight="1" x14ac:dyDescent="0.25">
      <c r="A190" s="14" t="s">
        <v>133</v>
      </c>
      <c r="B190" s="14">
        <v>589</v>
      </c>
      <c r="C190" s="14" t="s">
        <v>199</v>
      </c>
      <c r="D190" s="14" t="s">
        <v>53</v>
      </c>
      <c r="E190" s="14" t="s">
        <v>52</v>
      </c>
      <c r="F190" s="58">
        <v>46.715785439900003</v>
      </c>
      <c r="G190" s="13">
        <v>5.5396491904799996</v>
      </c>
      <c r="H190" s="13">
        <v>36.115016937299998</v>
      </c>
      <c r="I190" s="58">
        <v>70.710678100600006</v>
      </c>
      <c r="J190" s="2"/>
      <c r="K190" s="7" t="s">
        <v>199</v>
      </c>
      <c r="L190" s="7" t="str">
        <f t="shared" si="53"/>
        <v>N</v>
      </c>
      <c r="M190" s="7" t="s">
        <v>216</v>
      </c>
      <c r="N190" s="7">
        <f t="shared" si="54"/>
        <v>5.5396491904799996</v>
      </c>
      <c r="O190" s="15">
        <f t="shared" si="55"/>
        <v>46.715785439900003</v>
      </c>
      <c r="P190" s="7">
        <f t="shared" si="56"/>
        <v>3.7</v>
      </c>
      <c r="Q190" s="7">
        <v>50</v>
      </c>
      <c r="R190" s="7">
        <f t="shared" si="57"/>
        <v>7.4</v>
      </c>
      <c r="S190" s="63">
        <f t="shared" si="58"/>
        <v>36.115016937299998</v>
      </c>
      <c r="T190" s="7">
        <f t="shared" si="59"/>
        <v>63.310678100600008</v>
      </c>
      <c r="U190" s="7">
        <f t="shared" si="60"/>
        <v>20</v>
      </c>
      <c r="V190" s="18" t="str">
        <f t="shared" si="61"/>
        <v>15N41.1-589</v>
      </c>
      <c r="W190" s="4"/>
      <c r="X190" s="8">
        <v>187</v>
      </c>
      <c r="Y190" s="9" t="s">
        <v>271</v>
      </c>
      <c r="Z190" s="9" t="s">
        <v>272</v>
      </c>
      <c r="AA190" s="10">
        <v>5.5396491899999996</v>
      </c>
      <c r="AB190" s="10">
        <v>46.716000000000001</v>
      </c>
      <c r="AC190" s="10">
        <v>3.7</v>
      </c>
      <c r="AD190" s="10">
        <v>50</v>
      </c>
      <c r="AE190" s="10">
        <v>7.4</v>
      </c>
      <c r="AF190" s="10">
        <v>36.1</v>
      </c>
      <c r="AG190" s="10">
        <v>63.310678099999997</v>
      </c>
      <c r="AH190" s="10">
        <v>20</v>
      </c>
      <c r="AI190" s="10">
        <v>3</v>
      </c>
      <c r="AJ190" s="10">
        <v>4</v>
      </c>
      <c r="AK190" s="10">
        <v>125</v>
      </c>
      <c r="AL190" s="10">
        <v>28</v>
      </c>
      <c r="AM190" s="11" t="s">
        <v>332</v>
      </c>
      <c r="AN190" s="21">
        <f t="shared" si="62"/>
        <v>125</v>
      </c>
      <c r="AO190" s="21">
        <f t="shared" si="51"/>
        <v>28</v>
      </c>
      <c r="AP190" s="14">
        <v>1295</v>
      </c>
    </row>
    <row r="191" spans="1:42" ht="12" customHeight="1" x14ac:dyDescent="0.25">
      <c r="A191" s="14" t="s">
        <v>133</v>
      </c>
      <c r="B191" s="14">
        <v>589</v>
      </c>
      <c r="C191" s="14" t="s">
        <v>199</v>
      </c>
      <c r="D191" s="14" t="s">
        <v>53</v>
      </c>
      <c r="E191" s="14" t="s">
        <v>52</v>
      </c>
      <c r="F191" s="58">
        <v>76.9720871711</v>
      </c>
      <c r="G191" s="13">
        <v>11.751545907700001</v>
      </c>
      <c r="H191" s="13">
        <v>10.899630546599999</v>
      </c>
      <c r="I191" s="58">
        <v>0</v>
      </c>
      <c r="J191" s="2"/>
      <c r="K191" s="7" t="s">
        <v>199</v>
      </c>
      <c r="L191" s="7" t="str">
        <f t="shared" si="53"/>
        <v>N</v>
      </c>
      <c r="M191" s="7" t="s">
        <v>216</v>
      </c>
      <c r="N191" s="7">
        <f t="shared" si="54"/>
        <v>11.751545907700001</v>
      </c>
      <c r="O191" s="15">
        <f t="shared" si="55"/>
        <v>76.9720871711</v>
      </c>
      <c r="P191" s="7">
        <f t="shared" si="56"/>
        <v>3.7</v>
      </c>
      <c r="Q191" s="7">
        <v>50</v>
      </c>
      <c r="R191" s="7">
        <f t="shared" si="57"/>
        <v>0.3</v>
      </c>
      <c r="S191" s="63">
        <f t="shared" si="58"/>
        <v>10.899630546599999</v>
      </c>
      <c r="T191" s="7">
        <f t="shared" si="59"/>
        <v>0.3</v>
      </c>
      <c r="U191" s="7">
        <f t="shared" si="60"/>
        <v>20</v>
      </c>
      <c r="V191" s="18" t="str">
        <f t="shared" si="61"/>
        <v>15N41.1-589</v>
      </c>
      <c r="W191" s="4"/>
      <c r="X191" s="8">
        <v>188</v>
      </c>
      <c r="Y191" s="9" t="s">
        <v>271</v>
      </c>
      <c r="Z191" s="9" t="s">
        <v>272</v>
      </c>
      <c r="AA191" s="10">
        <v>11.751545910000001</v>
      </c>
      <c r="AB191" s="10">
        <v>76.971999999999994</v>
      </c>
      <c r="AC191" s="10">
        <v>3.7</v>
      </c>
      <c r="AD191" s="10">
        <v>50</v>
      </c>
      <c r="AE191" s="10">
        <v>0.3</v>
      </c>
      <c r="AF191" s="10">
        <v>10.9</v>
      </c>
      <c r="AG191" s="10">
        <v>0.3</v>
      </c>
      <c r="AH191" s="10">
        <v>20</v>
      </c>
      <c r="AI191" s="10">
        <v>34</v>
      </c>
      <c r="AJ191" s="10">
        <v>163</v>
      </c>
      <c r="AK191" s="12">
        <v>1464</v>
      </c>
      <c r="AL191" s="12">
        <v>1304</v>
      </c>
      <c r="AM191" s="11" t="s">
        <v>332</v>
      </c>
      <c r="AN191" s="21">
        <f t="shared" si="62"/>
        <v>1464</v>
      </c>
      <c r="AO191" s="21">
        <f t="shared" si="51"/>
        <v>1304</v>
      </c>
      <c r="AP191" s="14">
        <v>1286</v>
      </c>
    </row>
    <row r="192" spans="1:42" ht="12" customHeight="1" x14ac:dyDescent="0.25">
      <c r="A192" s="14" t="s">
        <v>133</v>
      </c>
      <c r="B192" s="14">
        <v>589</v>
      </c>
      <c r="C192" s="14" t="s">
        <v>199</v>
      </c>
      <c r="D192" s="14" t="s">
        <v>53</v>
      </c>
      <c r="E192" s="14" t="s">
        <v>52</v>
      </c>
      <c r="F192" s="58">
        <v>177.926920153</v>
      </c>
      <c r="G192" s="13">
        <v>13.896209544</v>
      </c>
      <c r="H192" s="13">
        <v>14.7142543793</v>
      </c>
      <c r="I192" s="58">
        <v>14.142135620099999</v>
      </c>
      <c r="J192" s="2"/>
      <c r="K192" s="7" t="s">
        <v>199</v>
      </c>
      <c r="L192" s="7" t="str">
        <f t="shared" si="53"/>
        <v>N</v>
      </c>
      <c r="M192" s="7" t="s">
        <v>216</v>
      </c>
      <c r="N192" s="7">
        <f t="shared" si="54"/>
        <v>13.896209544</v>
      </c>
      <c r="O192" s="15">
        <f t="shared" si="55"/>
        <v>140</v>
      </c>
      <c r="P192" s="7">
        <f t="shared" si="56"/>
        <v>3.7</v>
      </c>
      <c r="Q192" s="7">
        <v>50</v>
      </c>
      <c r="R192" s="7">
        <f t="shared" si="57"/>
        <v>7.4</v>
      </c>
      <c r="S192" s="63">
        <f t="shared" si="58"/>
        <v>14.7142543793</v>
      </c>
      <c r="T192" s="7">
        <f t="shared" si="59"/>
        <v>6.7421356200999991</v>
      </c>
      <c r="U192" s="7">
        <f t="shared" si="60"/>
        <v>20</v>
      </c>
      <c r="V192" s="18" t="str">
        <f t="shared" si="61"/>
        <v>15N41.1-589</v>
      </c>
      <c r="W192" s="4"/>
      <c r="X192" s="8">
        <v>189</v>
      </c>
      <c r="Y192" s="9" t="s">
        <v>271</v>
      </c>
      <c r="Z192" s="9" t="s">
        <v>272</v>
      </c>
      <c r="AA192" s="10">
        <v>13.896209539999999</v>
      </c>
      <c r="AB192" s="10">
        <v>140</v>
      </c>
      <c r="AC192" s="10">
        <v>3.7</v>
      </c>
      <c r="AD192" s="10">
        <v>50</v>
      </c>
      <c r="AE192" s="10">
        <v>7.4</v>
      </c>
      <c r="AF192" s="10">
        <v>14.7</v>
      </c>
      <c r="AG192" s="10">
        <v>6.74213562</v>
      </c>
      <c r="AH192" s="10">
        <v>20</v>
      </c>
      <c r="AI192" s="10">
        <v>17</v>
      </c>
      <c r="AJ192" s="10">
        <v>70</v>
      </c>
      <c r="AK192" s="12">
        <v>5161</v>
      </c>
      <c r="AL192" s="12">
        <v>1287</v>
      </c>
      <c r="AM192" s="11" t="s">
        <v>332</v>
      </c>
      <c r="AN192" s="21">
        <f t="shared" si="62"/>
        <v>6559.1488207830926</v>
      </c>
      <c r="AO192" s="21">
        <f t="shared" si="51"/>
        <v>1635.6567588350786</v>
      </c>
      <c r="AP192" s="14">
        <v>1302</v>
      </c>
    </row>
    <row r="193" spans="1:42" ht="12" customHeight="1" x14ac:dyDescent="0.25">
      <c r="A193" s="14" t="s">
        <v>133</v>
      </c>
      <c r="B193" s="14">
        <v>589</v>
      </c>
      <c r="C193" s="14" t="s">
        <v>199</v>
      </c>
      <c r="D193" s="14" t="s">
        <v>53</v>
      </c>
      <c r="E193" s="14" t="s">
        <v>52</v>
      </c>
      <c r="F193" s="58">
        <v>235.37678536999999</v>
      </c>
      <c r="G193" s="13">
        <v>11.946852424599999</v>
      </c>
      <c r="H193" s="13">
        <v>47.776519775399997</v>
      </c>
      <c r="I193" s="58">
        <v>84.852813720699999</v>
      </c>
      <c r="J193" s="2"/>
      <c r="K193" s="7" t="s">
        <v>199</v>
      </c>
      <c r="L193" s="7" t="str">
        <f t="shared" si="53"/>
        <v>N</v>
      </c>
      <c r="M193" s="7" t="s">
        <v>216</v>
      </c>
      <c r="N193" s="7">
        <f t="shared" si="54"/>
        <v>11.946852424599999</v>
      </c>
      <c r="O193" s="15">
        <f t="shared" si="55"/>
        <v>140</v>
      </c>
      <c r="P193" s="7">
        <f t="shared" si="56"/>
        <v>3.7</v>
      </c>
      <c r="Q193" s="7">
        <v>50</v>
      </c>
      <c r="R193" s="7">
        <f t="shared" si="57"/>
        <v>7.4</v>
      </c>
      <c r="S193" s="63">
        <f t="shared" si="58"/>
        <v>47.776519775399997</v>
      </c>
      <c r="T193" s="7">
        <f t="shared" si="59"/>
        <v>77.452813720699993</v>
      </c>
      <c r="U193" s="7">
        <f t="shared" si="60"/>
        <v>20</v>
      </c>
      <c r="V193" s="18" t="str">
        <f t="shared" si="61"/>
        <v>15N41.1-589</v>
      </c>
      <c r="W193" s="4"/>
      <c r="X193" s="8">
        <v>190</v>
      </c>
      <c r="Y193" s="9" t="s">
        <v>271</v>
      </c>
      <c r="Z193" s="9" t="s">
        <v>272</v>
      </c>
      <c r="AA193" s="10">
        <v>11.946852420000001</v>
      </c>
      <c r="AB193" s="10">
        <v>140</v>
      </c>
      <c r="AC193" s="10">
        <v>3.7</v>
      </c>
      <c r="AD193" s="10">
        <v>50</v>
      </c>
      <c r="AE193" s="10">
        <v>7.4</v>
      </c>
      <c r="AF193" s="10">
        <v>47.8</v>
      </c>
      <c r="AG193" s="10">
        <v>77.452813719999995</v>
      </c>
      <c r="AH193" s="10">
        <v>20</v>
      </c>
      <c r="AI193" s="10">
        <v>7</v>
      </c>
      <c r="AJ193" s="10">
        <v>9</v>
      </c>
      <c r="AK193" s="12">
        <v>4525</v>
      </c>
      <c r="AL193" s="10">
        <v>551</v>
      </c>
      <c r="AM193" s="11" t="s">
        <v>332</v>
      </c>
      <c r="AN193" s="21">
        <f t="shared" si="62"/>
        <v>7607.7139557089286</v>
      </c>
      <c r="AO193" s="21">
        <f t="shared" si="51"/>
        <v>926.37577670621431</v>
      </c>
      <c r="AP193" s="14">
        <v>1289</v>
      </c>
    </row>
    <row r="194" spans="1:42" ht="12" customHeight="1" x14ac:dyDescent="0.25">
      <c r="A194" s="14" t="s">
        <v>133</v>
      </c>
      <c r="B194" s="14">
        <v>589</v>
      </c>
      <c r="C194" s="14" t="s">
        <v>199</v>
      </c>
      <c r="D194" s="14" t="s">
        <v>53</v>
      </c>
      <c r="E194" s="14" t="s">
        <v>52</v>
      </c>
      <c r="F194" s="58">
        <v>150.13289026699999</v>
      </c>
      <c r="G194" s="13">
        <v>10.712189382</v>
      </c>
      <c r="H194" s="13">
        <v>29.652812957799998</v>
      </c>
      <c r="I194" s="58">
        <v>0</v>
      </c>
      <c r="J194" s="2"/>
      <c r="K194" s="7" t="s">
        <v>199</v>
      </c>
      <c r="L194" s="7" t="str">
        <f t="shared" si="53"/>
        <v>N</v>
      </c>
      <c r="M194" s="7" t="s">
        <v>216</v>
      </c>
      <c r="N194" s="7">
        <f t="shared" si="54"/>
        <v>10.712189382</v>
      </c>
      <c r="O194" s="15">
        <f t="shared" si="55"/>
        <v>140</v>
      </c>
      <c r="P194" s="7">
        <f t="shared" si="56"/>
        <v>3.7</v>
      </c>
      <c r="Q194" s="7">
        <v>50</v>
      </c>
      <c r="R194" s="7">
        <f t="shared" si="57"/>
        <v>0.3</v>
      </c>
      <c r="S194" s="63">
        <f t="shared" si="58"/>
        <v>29.652812957799998</v>
      </c>
      <c r="T194" s="7">
        <f t="shared" si="59"/>
        <v>0.3</v>
      </c>
      <c r="U194" s="7">
        <f t="shared" si="60"/>
        <v>20</v>
      </c>
      <c r="V194" s="18" t="str">
        <f t="shared" si="61"/>
        <v>15N41.1-589</v>
      </c>
      <c r="W194" s="4"/>
      <c r="X194" s="8">
        <v>191</v>
      </c>
      <c r="Y194" s="9" t="s">
        <v>271</v>
      </c>
      <c r="Z194" s="9" t="s">
        <v>272</v>
      </c>
      <c r="AA194" s="10">
        <v>10.71218938</v>
      </c>
      <c r="AB194" s="10">
        <v>140</v>
      </c>
      <c r="AC194" s="10">
        <v>3.7</v>
      </c>
      <c r="AD194" s="10">
        <v>50</v>
      </c>
      <c r="AE194" s="10">
        <v>0.3</v>
      </c>
      <c r="AF194" s="10">
        <v>29.7</v>
      </c>
      <c r="AG194" s="10">
        <v>0.3</v>
      </c>
      <c r="AH194" s="10">
        <v>20</v>
      </c>
      <c r="AI194" s="10">
        <v>34</v>
      </c>
      <c r="AJ194" s="10">
        <v>172</v>
      </c>
      <c r="AK194" s="12">
        <v>4677</v>
      </c>
      <c r="AL194" s="12">
        <v>4506</v>
      </c>
      <c r="AM194" s="11" t="s">
        <v>332</v>
      </c>
      <c r="AN194" s="21">
        <f t="shared" si="62"/>
        <v>5015.5109127054211</v>
      </c>
      <c r="AO194" s="21">
        <f t="shared" si="51"/>
        <v>4832.1343110221569</v>
      </c>
      <c r="AP194" s="14">
        <v>1294</v>
      </c>
    </row>
    <row r="195" spans="1:42" ht="12" customHeight="1" x14ac:dyDescent="0.25">
      <c r="A195" s="14" t="s">
        <v>133</v>
      </c>
      <c r="B195" s="14">
        <v>589</v>
      </c>
      <c r="C195" s="14" t="s">
        <v>199</v>
      </c>
      <c r="D195" s="14" t="s">
        <v>53</v>
      </c>
      <c r="E195" s="14" t="s">
        <v>52</v>
      </c>
      <c r="F195" s="58">
        <v>168.055223251</v>
      </c>
      <c r="G195" s="13">
        <v>8.9156135704399997</v>
      </c>
      <c r="H195" s="13">
        <v>15.1168298721</v>
      </c>
      <c r="I195" s="58">
        <v>203.84776306200001</v>
      </c>
      <c r="J195" s="2"/>
      <c r="K195" s="7" t="s">
        <v>199</v>
      </c>
      <c r="L195" s="7" t="str">
        <f t="shared" si="53"/>
        <v>N</v>
      </c>
      <c r="M195" s="7" t="s">
        <v>216</v>
      </c>
      <c r="N195" s="7">
        <f t="shared" si="54"/>
        <v>8.9156135704399997</v>
      </c>
      <c r="O195" s="15">
        <f t="shared" si="55"/>
        <v>140</v>
      </c>
      <c r="P195" s="7">
        <f t="shared" si="56"/>
        <v>3.7</v>
      </c>
      <c r="Q195" s="7">
        <v>50</v>
      </c>
      <c r="R195" s="7">
        <f t="shared" si="57"/>
        <v>7.4</v>
      </c>
      <c r="S195" s="63">
        <f t="shared" si="58"/>
        <v>15.1168298721</v>
      </c>
      <c r="T195" s="7">
        <f t="shared" si="59"/>
        <v>196.44776306200001</v>
      </c>
      <c r="U195" s="7">
        <f t="shared" si="60"/>
        <v>20</v>
      </c>
      <c r="V195" s="18" t="str">
        <f t="shared" si="61"/>
        <v>15N41.1-589</v>
      </c>
      <c r="W195" s="4"/>
      <c r="X195" s="8">
        <v>192</v>
      </c>
      <c r="Y195" s="9" t="s">
        <v>271</v>
      </c>
      <c r="Z195" s="9" t="s">
        <v>272</v>
      </c>
      <c r="AA195" s="10">
        <v>8.9156135699999997</v>
      </c>
      <c r="AB195" s="10">
        <v>140</v>
      </c>
      <c r="AC195" s="10">
        <v>3.7</v>
      </c>
      <c r="AD195" s="10">
        <v>50</v>
      </c>
      <c r="AE195" s="10">
        <v>7.4</v>
      </c>
      <c r="AF195" s="10">
        <v>15.1</v>
      </c>
      <c r="AG195" s="10">
        <v>196.4477631</v>
      </c>
      <c r="AH195" s="10">
        <v>20</v>
      </c>
      <c r="AI195" s="10">
        <v>1</v>
      </c>
      <c r="AJ195" s="10">
        <v>4</v>
      </c>
      <c r="AK195" s="12">
        <v>3191</v>
      </c>
      <c r="AL195" s="10">
        <v>46</v>
      </c>
      <c r="AM195" s="11" t="s">
        <v>332</v>
      </c>
      <c r="AN195" s="21">
        <f t="shared" si="62"/>
        <v>3830.4586956710068</v>
      </c>
      <c r="AO195" s="21">
        <f t="shared" si="51"/>
        <v>55.218144782471427</v>
      </c>
      <c r="AP195" s="14">
        <v>1299</v>
      </c>
    </row>
    <row r="196" spans="1:42" ht="12" customHeight="1" x14ac:dyDescent="0.25">
      <c r="A196" s="14" t="s">
        <v>133</v>
      </c>
      <c r="B196" s="14">
        <v>589</v>
      </c>
      <c r="C196" s="14" t="s">
        <v>199</v>
      </c>
      <c r="D196" s="14" t="s">
        <v>53</v>
      </c>
      <c r="E196" s="14" t="s">
        <v>52</v>
      </c>
      <c r="F196" s="58">
        <v>239.27923889300001</v>
      </c>
      <c r="G196" s="13">
        <v>8.2455881092199999</v>
      </c>
      <c r="H196" s="13">
        <v>17.195421218900002</v>
      </c>
      <c r="I196" s="58">
        <v>118.99494934099999</v>
      </c>
      <c r="J196" s="2"/>
      <c r="K196" s="7" t="s">
        <v>199</v>
      </c>
      <c r="L196" s="7" t="str">
        <f t="shared" ref="L196:L259" si="63">IF(E196="AC - Asphalt","P",IF(E196="BST - bituminous surface","P",IF(E196="P - paved","P","N")))</f>
        <v>N</v>
      </c>
      <c r="M196" s="7" t="s">
        <v>216</v>
      </c>
      <c r="N196" s="7">
        <f t="shared" si="54"/>
        <v>8.2455881092199999</v>
      </c>
      <c r="O196" s="15">
        <f t="shared" si="55"/>
        <v>140</v>
      </c>
      <c r="P196" s="7">
        <f t="shared" ref="P196:P259" si="64">IF(D196="0 - not maintained",3.7,IF(D196="1 - Basic custodial care (closed)",3.7,IF(D196="2 - High clearance vehicles",3.7,IF(D196="3 - Suitable for passenger cars",5.5,IF(D196="4 - Moderate degree of user comfort",7.3,7.3)))))</f>
        <v>3.7</v>
      </c>
      <c r="Q196" s="7">
        <v>50</v>
      </c>
      <c r="R196" s="7">
        <f t="shared" si="57"/>
        <v>7.4</v>
      </c>
      <c r="S196" s="63">
        <f t="shared" si="58"/>
        <v>17.195421218900002</v>
      </c>
      <c r="T196" s="7">
        <f t="shared" si="59"/>
        <v>111.59494934099999</v>
      </c>
      <c r="U196" s="7">
        <f t="shared" ref="U196:U259" si="65">IF(L196="g",50,20)</f>
        <v>20</v>
      </c>
      <c r="V196" s="18" t="str">
        <f t="shared" ref="V196:V259" si="66">A196&amp;"-"&amp;B196</f>
        <v>15N41.1-589</v>
      </c>
      <c r="W196" s="4"/>
      <c r="X196" s="8">
        <v>193</v>
      </c>
      <c r="Y196" s="9" t="s">
        <v>271</v>
      </c>
      <c r="Z196" s="9" t="s">
        <v>272</v>
      </c>
      <c r="AA196" s="10">
        <v>8.2455881089999998</v>
      </c>
      <c r="AB196" s="10">
        <v>140</v>
      </c>
      <c r="AC196" s="10">
        <v>3.7</v>
      </c>
      <c r="AD196" s="10">
        <v>50</v>
      </c>
      <c r="AE196" s="10">
        <v>7.4</v>
      </c>
      <c r="AF196" s="10">
        <v>17.2</v>
      </c>
      <c r="AG196" s="10">
        <v>111.5949493</v>
      </c>
      <c r="AH196" s="10">
        <v>20</v>
      </c>
      <c r="AI196" s="10">
        <v>2</v>
      </c>
      <c r="AJ196" s="10">
        <v>6</v>
      </c>
      <c r="AK196" s="12">
        <v>2627</v>
      </c>
      <c r="AL196" s="10">
        <v>74</v>
      </c>
      <c r="AM196" s="11" t="s">
        <v>332</v>
      </c>
      <c r="AN196" s="21">
        <f t="shared" si="62"/>
        <v>4489.9040040850787</v>
      </c>
      <c r="AO196" s="21">
        <f t="shared" si="51"/>
        <v>126.47616912915714</v>
      </c>
      <c r="AP196" s="14">
        <v>1301</v>
      </c>
    </row>
    <row r="197" spans="1:42" ht="12" customHeight="1" x14ac:dyDescent="0.25">
      <c r="A197" s="14" t="s">
        <v>133</v>
      </c>
      <c r="B197" s="14">
        <v>589</v>
      </c>
      <c r="C197" s="14" t="s">
        <v>199</v>
      </c>
      <c r="D197" s="14" t="s">
        <v>53</v>
      </c>
      <c r="E197" s="14" t="s">
        <v>52</v>
      </c>
      <c r="F197" s="58">
        <v>49.215397081900001</v>
      </c>
      <c r="G197" s="13">
        <v>2.2754526152299999</v>
      </c>
      <c r="H197" s="13">
        <v>26.1474018097</v>
      </c>
      <c r="I197" s="58">
        <v>486.27420043900003</v>
      </c>
      <c r="J197" s="2"/>
      <c r="K197" s="7" t="s">
        <v>199</v>
      </c>
      <c r="L197" s="7" t="str">
        <f t="shared" si="63"/>
        <v>N</v>
      </c>
      <c r="M197" s="7" t="s">
        <v>216</v>
      </c>
      <c r="N197" s="7">
        <f t="shared" ref="N197:N260" si="67">IF(G197&lt;0.3,0.3,G197)</f>
        <v>2.2754526152299999</v>
      </c>
      <c r="O197" s="15">
        <f t="shared" ref="O197:O260" si="68">IF(F197&gt;140,140,F197)</f>
        <v>49.215397081900001</v>
      </c>
      <c r="P197" s="7">
        <f t="shared" si="64"/>
        <v>3.7</v>
      </c>
      <c r="Q197" s="7">
        <v>50</v>
      </c>
      <c r="R197" s="7">
        <f t="shared" ref="R197:R260" si="69">IF(I197&lt;0.3,0.3,(IF((I197-0.3)&lt;P197*2,(I197-0.3),P197*2)))</f>
        <v>7.4</v>
      </c>
      <c r="S197" s="63">
        <f t="shared" ref="S197:S260" si="70">H197</f>
        <v>26.1474018097</v>
      </c>
      <c r="T197" s="7">
        <f t="shared" ref="T197:T260" si="71">IF((I197-R197)&lt;0.3,0.3,IF(I197&gt;300,300,I197-R197))</f>
        <v>300</v>
      </c>
      <c r="U197" s="7">
        <f t="shared" si="65"/>
        <v>20</v>
      </c>
      <c r="V197" s="18" t="str">
        <f t="shared" si="66"/>
        <v>15N41.1-589</v>
      </c>
      <c r="W197" s="4"/>
      <c r="X197" s="8">
        <v>194</v>
      </c>
      <c r="Y197" s="9" t="s">
        <v>271</v>
      </c>
      <c r="Z197" s="9" t="s">
        <v>272</v>
      </c>
      <c r="AA197" s="10">
        <v>2.2754526149999998</v>
      </c>
      <c r="AB197" s="10">
        <v>49.215000000000003</v>
      </c>
      <c r="AC197" s="10">
        <v>3.7</v>
      </c>
      <c r="AD197" s="10">
        <v>50</v>
      </c>
      <c r="AE197" s="10">
        <v>7.4</v>
      </c>
      <c r="AF197" s="10">
        <v>26.1</v>
      </c>
      <c r="AG197" s="10">
        <v>300</v>
      </c>
      <c r="AH197" s="10">
        <v>20</v>
      </c>
      <c r="AI197" s="10">
        <v>0</v>
      </c>
      <c r="AJ197" s="10">
        <v>4</v>
      </c>
      <c r="AK197" s="10">
        <v>27</v>
      </c>
      <c r="AL197" s="10">
        <v>6</v>
      </c>
      <c r="AM197" s="11" t="s">
        <v>332</v>
      </c>
      <c r="AN197" s="21">
        <f t="shared" si="62"/>
        <v>27</v>
      </c>
      <c r="AO197" s="21">
        <f t="shared" si="51"/>
        <v>6</v>
      </c>
      <c r="AP197" s="14">
        <v>1297</v>
      </c>
    </row>
    <row r="198" spans="1:42" ht="12" customHeight="1" x14ac:dyDescent="0.25">
      <c r="A198" s="14" t="s">
        <v>133</v>
      </c>
      <c r="B198" s="14">
        <v>589</v>
      </c>
      <c r="C198" s="14" t="s">
        <v>199</v>
      </c>
      <c r="D198" s="14" t="s">
        <v>53</v>
      </c>
      <c r="E198" s="14" t="s">
        <v>52</v>
      </c>
      <c r="F198" s="58">
        <v>235.45347999399999</v>
      </c>
      <c r="G198" s="13">
        <v>7.4235487666599997</v>
      </c>
      <c r="H198" s="13">
        <v>21.811094284100001</v>
      </c>
      <c r="I198" s="58">
        <v>34.142135620099999</v>
      </c>
      <c r="J198" s="2"/>
      <c r="K198" s="7" t="s">
        <v>199</v>
      </c>
      <c r="L198" s="7" t="str">
        <f t="shared" si="63"/>
        <v>N</v>
      </c>
      <c r="M198" s="7" t="s">
        <v>216</v>
      </c>
      <c r="N198" s="7">
        <f t="shared" si="67"/>
        <v>7.4235487666599997</v>
      </c>
      <c r="O198" s="15">
        <f t="shared" si="68"/>
        <v>140</v>
      </c>
      <c r="P198" s="7">
        <f t="shared" si="64"/>
        <v>3.7</v>
      </c>
      <c r="Q198" s="7">
        <v>50</v>
      </c>
      <c r="R198" s="7">
        <f t="shared" si="69"/>
        <v>7.4</v>
      </c>
      <c r="S198" s="63">
        <f t="shared" si="70"/>
        <v>21.811094284100001</v>
      </c>
      <c r="T198" s="7">
        <f t="shared" si="71"/>
        <v>26.742135620100001</v>
      </c>
      <c r="U198" s="7">
        <f t="shared" si="65"/>
        <v>20</v>
      </c>
      <c r="V198" s="18" t="str">
        <f t="shared" si="66"/>
        <v>15N41.1-589</v>
      </c>
      <c r="W198" s="4"/>
      <c r="X198" s="8">
        <v>195</v>
      </c>
      <c r="Y198" s="9" t="s">
        <v>271</v>
      </c>
      <c r="Z198" s="9" t="s">
        <v>272</v>
      </c>
      <c r="AA198" s="10">
        <v>7.4235487669999998</v>
      </c>
      <c r="AB198" s="10">
        <v>140</v>
      </c>
      <c r="AC198" s="10">
        <v>3.7</v>
      </c>
      <c r="AD198" s="10">
        <v>50</v>
      </c>
      <c r="AE198" s="10">
        <v>7.4</v>
      </c>
      <c r="AF198" s="10">
        <v>21.8</v>
      </c>
      <c r="AG198" s="10">
        <v>26.742135619999999</v>
      </c>
      <c r="AH198" s="10">
        <v>20</v>
      </c>
      <c r="AI198" s="10">
        <v>9</v>
      </c>
      <c r="AJ198" s="10">
        <v>27</v>
      </c>
      <c r="AK198" s="12">
        <v>1862</v>
      </c>
      <c r="AL198" s="10">
        <v>485</v>
      </c>
      <c r="AM198" s="11" t="s">
        <v>332</v>
      </c>
      <c r="AN198" s="21">
        <f t="shared" si="62"/>
        <v>3131.5312839202002</v>
      </c>
      <c r="AO198" s="21">
        <f t="shared" ref="AO198:AO261" si="72">F198/O198*AL198</f>
        <v>815.67812712207149</v>
      </c>
      <c r="AP198" s="14">
        <v>1293</v>
      </c>
    </row>
    <row r="199" spans="1:42" ht="12" customHeight="1" x14ac:dyDescent="0.25">
      <c r="A199" s="14" t="s">
        <v>133</v>
      </c>
      <c r="B199" s="14">
        <v>589</v>
      </c>
      <c r="C199" s="14" t="s">
        <v>199</v>
      </c>
      <c r="D199" s="14" t="s">
        <v>53</v>
      </c>
      <c r="E199" s="14" t="s">
        <v>52</v>
      </c>
      <c r="F199" s="58">
        <v>109.071012303</v>
      </c>
      <c r="G199" s="13">
        <v>10.5138194356</v>
      </c>
      <c r="H199" s="13">
        <v>35.399684905999997</v>
      </c>
      <c r="I199" s="58">
        <v>355.26922607400002</v>
      </c>
      <c r="J199" s="2"/>
      <c r="K199" s="7" t="s">
        <v>199</v>
      </c>
      <c r="L199" s="7" t="str">
        <f t="shared" si="63"/>
        <v>N</v>
      </c>
      <c r="M199" s="7" t="s">
        <v>216</v>
      </c>
      <c r="N199" s="7">
        <f t="shared" si="67"/>
        <v>10.5138194356</v>
      </c>
      <c r="O199" s="15">
        <f t="shared" si="68"/>
        <v>109.071012303</v>
      </c>
      <c r="P199" s="7">
        <f t="shared" si="64"/>
        <v>3.7</v>
      </c>
      <c r="Q199" s="7">
        <v>50</v>
      </c>
      <c r="R199" s="7">
        <f t="shared" si="69"/>
        <v>7.4</v>
      </c>
      <c r="S199" s="63">
        <f t="shared" si="70"/>
        <v>35.399684905999997</v>
      </c>
      <c r="T199" s="7">
        <f t="shared" si="71"/>
        <v>300</v>
      </c>
      <c r="U199" s="7">
        <f t="shared" si="65"/>
        <v>20</v>
      </c>
      <c r="V199" s="18" t="str">
        <f t="shared" si="66"/>
        <v>15N41.1-589</v>
      </c>
      <c r="W199" s="4"/>
      <c r="X199" s="8">
        <v>196</v>
      </c>
      <c r="Y199" s="9" t="s">
        <v>271</v>
      </c>
      <c r="Z199" s="9" t="s">
        <v>272</v>
      </c>
      <c r="AA199" s="10">
        <v>10.513819440000001</v>
      </c>
      <c r="AB199" s="10">
        <v>109.071</v>
      </c>
      <c r="AC199" s="10">
        <v>3.7</v>
      </c>
      <c r="AD199" s="10">
        <v>50</v>
      </c>
      <c r="AE199" s="10">
        <v>7.4</v>
      </c>
      <c r="AF199" s="10">
        <v>35.4</v>
      </c>
      <c r="AG199" s="10">
        <v>300</v>
      </c>
      <c r="AH199" s="10">
        <v>20</v>
      </c>
      <c r="AI199" s="10">
        <v>2</v>
      </c>
      <c r="AJ199" s="10">
        <v>4</v>
      </c>
      <c r="AK199" s="12">
        <v>2757</v>
      </c>
      <c r="AL199" s="10">
        <v>79</v>
      </c>
      <c r="AM199" s="11" t="s">
        <v>332</v>
      </c>
      <c r="AN199" s="21">
        <f t="shared" si="62"/>
        <v>2757</v>
      </c>
      <c r="AO199" s="21">
        <f t="shared" si="72"/>
        <v>79</v>
      </c>
      <c r="AP199" s="14">
        <v>1288</v>
      </c>
    </row>
    <row r="200" spans="1:42" ht="12" customHeight="1" x14ac:dyDescent="0.25">
      <c r="A200" s="14" t="s">
        <v>133</v>
      </c>
      <c r="B200" s="14">
        <v>589</v>
      </c>
      <c r="C200" s="14" t="s">
        <v>199</v>
      </c>
      <c r="D200" s="14" t="s">
        <v>53</v>
      </c>
      <c r="E200" s="14" t="s">
        <v>52</v>
      </c>
      <c r="F200" s="58">
        <v>111.62201969900001</v>
      </c>
      <c r="G200" s="13">
        <v>6.9914118209299998</v>
      </c>
      <c r="H200" s="13">
        <v>44.005790710399999</v>
      </c>
      <c r="I200" s="58">
        <v>66.5685424805</v>
      </c>
      <c r="J200" s="2"/>
      <c r="K200" s="7" t="s">
        <v>199</v>
      </c>
      <c r="L200" s="7" t="str">
        <f t="shared" si="63"/>
        <v>N</v>
      </c>
      <c r="M200" s="7" t="s">
        <v>216</v>
      </c>
      <c r="N200" s="7">
        <f t="shared" si="67"/>
        <v>6.9914118209299998</v>
      </c>
      <c r="O200" s="15">
        <f t="shared" si="68"/>
        <v>111.62201969900001</v>
      </c>
      <c r="P200" s="7">
        <f t="shared" si="64"/>
        <v>3.7</v>
      </c>
      <c r="Q200" s="7">
        <v>50</v>
      </c>
      <c r="R200" s="7">
        <f t="shared" si="69"/>
        <v>7.4</v>
      </c>
      <c r="S200" s="63">
        <f t="shared" si="70"/>
        <v>44.005790710399999</v>
      </c>
      <c r="T200" s="7">
        <f t="shared" si="71"/>
        <v>59.168542480500001</v>
      </c>
      <c r="U200" s="7">
        <f t="shared" si="65"/>
        <v>20</v>
      </c>
      <c r="V200" s="18" t="str">
        <f t="shared" si="66"/>
        <v>15N41.1-589</v>
      </c>
      <c r="W200" s="4"/>
      <c r="X200" s="8">
        <v>197</v>
      </c>
      <c r="Y200" s="9" t="s">
        <v>271</v>
      </c>
      <c r="Z200" s="9" t="s">
        <v>272</v>
      </c>
      <c r="AA200" s="10">
        <v>6.9914118209999998</v>
      </c>
      <c r="AB200" s="10">
        <v>111.622</v>
      </c>
      <c r="AC200" s="10">
        <v>3.7</v>
      </c>
      <c r="AD200" s="10">
        <v>50</v>
      </c>
      <c r="AE200" s="10">
        <v>7.4</v>
      </c>
      <c r="AF200" s="10">
        <v>44</v>
      </c>
      <c r="AG200" s="10">
        <v>59.168542479999999</v>
      </c>
      <c r="AH200" s="10">
        <v>20</v>
      </c>
      <c r="AI200" s="10">
        <v>7</v>
      </c>
      <c r="AJ200" s="10">
        <v>9</v>
      </c>
      <c r="AK200" s="12">
        <v>1184</v>
      </c>
      <c r="AL200" s="10">
        <v>285</v>
      </c>
      <c r="AM200" s="11" t="s">
        <v>332</v>
      </c>
      <c r="AN200" s="21">
        <f t="shared" si="62"/>
        <v>1184</v>
      </c>
      <c r="AO200" s="21">
        <f t="shared" si="72"/>
        <v>285</v>
      </c>
      <c r="AP200" s="14">
        <v>1291</v>
      </c>
    </row>
    <row r="201" spans="1:42" ht="12" customHeight="1" x14ac:dyDescent="0.25">
      <c r="A201" s="14" t="s">
        <v>133</v>
      </c>
      <c r="B201" s="14">
        <v>589</v>
      </c>
      <c r="C201" s="14" t="s">
        <v>199</v>
      </c>
      <c r="D201" s="14" t="s">
        <v>53</v>
      </c>
      <c r="E201" s="14" t="s">
        <v>52</v>
      </c>
      <c r="F201" s="58">
        <v>340.66048051799999</v>
      </c>
      <c r="G201" s="13">
        <v>10.604973337400001</v>
      </c>
      <c r="H201" s="13">
        <v>34.079261779799999</v>
      </c>
      <c r="I201" s="58">
        <v>84.852813720699999</v>
      </c>
      <c r="J201" s="2"/>
      <c r="K201" s="7" t="s">
        <v>199</v>
      </c>
      <c r="L201" s="7" t="str">
        <f t="shared" si="63"/>
        <v>N</v>
      </c>
      <c r="M201" s="7" t="s">
        <v>216</v>
      </c>
      <c r="N201" s="7">
        <f t="shared" si="67"/>
        <v>10.604973337400001</v>
      </c>
      <c r="O201" s="15">
        <f t="shared" si="68"/>
        <v>140</v>
      </c>
      <c r="P201" s="7">
        <f t="shared" si="64"/>
        <v>3.7</v>
      </c>
      <c r="Q201" s="7">
        <v>50</v>
      </c>
      <c r="R201" s="7">
        <f t="shared" si="69"/>
        <v>7.4</v>
      </c>
      <c r="S201" s="63">
        <f t="shared" si="70"/>
        <v>34.079261779799999</v>
      </c>
      <c r="T201" s="7">
        <f t="shared" si="71"/>
        <v>77.452813720699993</v>
      </c>
      <c r="U201" s="7">
        <f t="shared" si="65"/>
        <v>20</v>
      </c>
      <c r="V201" s="18" t="str">
        <f t="shared" si="66"/>
        <v>15N41.1-589</v>
      </c>
      <c r="W201" s="4"/>
      <c r="X201" s="8">
        <v>198</v>
      </c>
      <c r="Y201" s="9" t="s">
        <v>271</v>
      </c>
      <c r="Z201" s="9" t="s">
        <v>272</v>
      </c>
      <c r="AA201" s="10">
        <v>10.604973340000001</v>
      </c>
      <c r="AB201" s="10">
        <v>140</v>
      </c>
      <c r="AC201" s="10">
        <v>3.7</v>
      </c>
      <c r="AD201" s="10">
        <v>50</v>
      </c>
      <c r="AE201" s="10">
        <v>7.4</v>
      </c>
      <c r="AF201" s="10">
        <v>34.1</v>
      </c>
      <c r="AG201" s="10">
        <v>77.452813719999995</v>
      </c>
      <c r="AH201" s="10">
        <v>20</v>
      </c>
      <c r="AI201" s="10">
        <v>6</v>
      </c>
      <c r="AJ201" s="10">
        <v>9</v>
      </c>
      <c r="AK201" s="12">
        <v>4124</v>
      </c>
      <c r="AL201" s="10">
        <v>391</v>
      </c>
      <c r="AM201" s="11" t="s">
        <v>332</v>
      </c>
      <c r="AN201" s="21">
        <f t="shared" si="62"/>
        <v>10034.884440401656</v>
      </c>
      <c r="AO201" s="21">
        <f t="shared" si="72"/>
        <v>951.41605630384277</v>
      </c>
      <c r="AP201" s="14">
        <v>1292</v>
      </c>
    </row>
    <row r="202" spans="1:42" ht="12" customHeight="1" x14ac:dyDescent="0.25">
      <c r="A202" s="14" t="s">
        <v>133</v>
      </c>
      <c r="B202" s="14">
        <v>589</v>
      </c>
      <c r="C202" s="14" t="s">
        <v>199</v>
      </c>
      <c r="D202" s="14" t="s">
        <v>53</v>
      </c>
      <c r="E202" s="14" t="s">
        <v>52</v>
      </c>
      <c r="F202" s="58">
        <v>142.14096896699999</v>
      </c>
      <c r="G202" s="13">
        <v>10.2698443356</v>
      </c>
      <c r="H202" s="13">
        <v>27.3171386719</v>
      </c>
      <c r="I202" s="58">
        <v>441.12707519499997</v>
      </c>
      <c r="J202" s="2"/>
      <c r="K202" s="7" t="s">
        <v>199</v>
      </c>
      <c r="L202" s="7" t="str">
        <f t="shared" si="63"/>
        <v>N</v>
      </c>
      <c r="M202" s="7" t="s">
        <v>216</v>
      </c>
      <c r="N202" s="7">
        <f t="shared" si="67"/>
        <v>10.2698443356</v>
      </c>
      <c r="O202" s="15">
        <f t="shared" si="68"/>
        <v>140</v>
      </c>
      <c r="P202" s="7">
        <f t="shared" si="64"/>
        <v>3.7</v>
      </c>
      <c r="Q202" s="7">
        <v>50</v>
      </c>
      <c r="R202" s="7">
        <f t="shared" si="69"/>
        <v>7.4</v>
      </c>
      <c r="S202" s="63">
        <f t="shared" si="70"/>
        <v>27.3171386719</v>
      </c>
      <c r="T202" s="7">
        <f t="shared" si="71"/>
        <v>300</v>
      </c>
      <c r="U202" s="7">
        <f t="shared" si="65"/>
        <v>20</v>
      </c>
      <c r="V202" s="18" t="str">
        <f t="shared" si="66"/>
        <v>15N41.1-589</v>
      </c>
      <c r="W202" s="4"/>
      <c r="X202" s="8">
        <v>199</v>
      </c>
      <c r="Y202" s="9" t="s">
        <v>271</v>
      </c>
      <c r="Z202" s="9" t="s">
        <v>272</v>
      </c>
      <c r="AA202" s="10">
        <v>10.269844340000001</v>
      </c>
      <c r="AB202" s="10">
        <v>140</v>
      </c>
      <c r="AC202" s="10">
        <v>3.7</v>
      </c>
      <c r="AD202" s="10">
        <v>50</v>
      </c>
      <c r="AE202" s="10">
        <v>7.4</v>
      </c>
      <c r="AF202" s="10">
        <v>27.3</v>
      </c>
      <c r="AG202" s="10">
        <v>300</v>
      </c>
      <c r="AH202" s="10">
        <v>20</v>
      </c>
      <c r="AI202" s="10">
        <v>1</v>
      </c>
      <c r="AJ202" s="10">
        <v>4</v>
      </c>
      <c r="AK202" s="12">
        <v>3822</v>
      </c>
      <c r="AL202" s="10">
        <v>83</v>
      </c>
      <c r="AM202" s="11" t="s">
        <v>332</v>
      </c>
      <c r="AN202" s="21">
        <f t="shared" si="62"/>
        <v>3880.4484527990999</v>
      </c>
      <c r="AO202" s="21">
        <f t="shared" si="72"/>
        <v>84.269288744721422</v>
      </c>
      <c r="AP202" s="14">
        <v>1303</v>
      </c>
    </row>
    <row r="203" spans="1:42" ht="12" customHeight="1" x14ac:dyDescent="0.25">
      <c r="A203" s="14" t="s">
        <v>133</v>
      </c>
      <c r="B203" s="14">
        <v>589</v>
      </c>
      <c r="C203" s="14" t="s">
        <v>199</v>
      </c>
      <c r="D203" s="14" t="s">
        <v>53</v>
      </c>
      <c r="E203" s="14" t="s">
        <v>52</v>
      </c>
      <c r="F203" s="58">
        <v>112.13003529</v>
      </c>
      <c r="G203" s="13">
        <v>7.6055234870300001</v>
      </c>
      <c r="H203" s="13">
        <v>33.514785766599999</v>
      </c>
      <c r="I203" s="58">
        <v>42.4264068604</v>
      </c>
      <c r="J203" s="2"/>
      <c r="K203" s="7" t="s">
        <v>199</v>
      </c>
      <c r="L203" s="7" t="str">
        <f t="shared" si="63"/>
        <v>N</v>
      </c>
      <c r="M203" s="7" t="s">
        <v>216</v>
      </c>
      <c r="N203" s="7">
        <f t="shared" si="67"/>
        <v>7.6055234870300001</v>
      </c>
      <c r="O203" s="15">
        <f t="shared" si="68"/>
        <v>112.13003529</v>
      </c>
      <c r="P203" s="7">
        <f t="shared" si="64"/>
        <v>3.7</v>
      </c>
      <c r="Q203" s="7">
        <v>50</v>
      </c>
      <c r="R203" s="7">
        <f t="shared" si="69"/>
        <v>7.4</v>
      </c>
      <c r="S203" s="63">
        <f t="shared" si="70"/>
        <v>33.514785766599999</v>
      </c>
      <c r="T203" s="7">
        <f t="shared" si="71"/>
        <v>35.026406860400002</v>
      </c>
      <c r="U203" s="7">
        <f t="shared" si="65"/>
        <v>20</v>
      </c>
      <c r="V203" s="18" t="str">
        <f t="shared" si="66"/>
        <v>15N41.1-589</v>
      </c>
      <c r="W203" s="4"/>
      <c r="X203" s="8">
        <v>200</v>
      </c>
      <c r="Y203" s="9" t="s">
        <v>271</v>
      </c>
      <c r="Z203" s="9" t="s">
        <v>272</v>
      </c>
      <c r="AA203" s="10">
        <v>7.6055234870000001</v>
      </c>
      <c r="AB203" s="10">
        <v>112.13</v>
      </c>
      <c r="AC203" s="10">
        <v>3.7</v>
      </c>
      <c r="AD203" s="10">
        <v>50</v>
      </c>
      <c r="AE203" s="10">
        <v>7.4</v>
      </c>
      <c r="AF203" s="10">
        <v>33.5</v>
      </c>
      <c r="AG203" s="10">
        <v>35.026406860000002</v>
      </c>
      <c r="AH203" s="10">
        <v>20</v>
      </c>
      <c r="AI203" s="10">
        <v>9</v>
      </c>
      <c r="AJ203" s="10">
        <v>18</v>
      </c>
      <c r="AK203" s="12">
        <v>1449</v>
      </c>
      <c r="AL203" s="10">
        <v>448</v>
      </c>
      <c r="AM203" s="11" t="s">
        <v>332</v>
      </c>
      <c r="AN203" s="21">
        <f t="shared" si="62"/>
        <v>1449</v>
      </c>
      <c r="AO203" s="21">
        <f t="shared" si="72"/>
        <v>448</v>
      </c>
      <c r="AP203" s="14">
        <v>1287</v>
      </c>
    </row>
    <row r="204" spans="1:42" ht="12" customHeight="1" x14ac:dyDescent="0.25">
      <c r="A204" s="14" t="s">
        <v>133</v>
      </c>
      <c r="B204" s="14">
        <v>589</v>
      </c>
      <c r="C204" s="14" t="s">
        <v>199</v>
      </c>
      <c r="D204" s="14" t="s">
        <v>53</v>
      </c>
      <c r="E204" s="14" t="s">
        <v>52</v>
      </c>
      <c r="F204" s="58">
        <v>94.867896070399993</v>
      </c>
      <c r="G204" s="13">
        <v>8.8020733523699999</v>
      </c>
      <c r="H204" s="13">
        <v>27.772687911999999</v>
      </c>
      <c r="I204" s="58">
        <v>24.142135620099999</v>
      </c>
      <c r="J204" s="2"/>
      <c r="K204" s="7" t="s">
        <v>199</v>
      </c>
      <c r="L204" s="7" t="str">
        <f t="shared" si="63"/>
        <v>N</v>
      </c>
      <c r="M204" s="7" t="s">
        <v>216</v>
      </c>
      <c r="N204" s="7">
        <f t="shared" si="67"/>
        <v>8.8020733523699999</v>
      </c>
      <c r="O204" s="15">
        <f t="shared" si="68"/>
        <v>94.867896070399993</v>
      </c>
      <c r="P204" s="7">
        <f t="shared" si="64"/>
        <v>3.7</v>
      </c>
      <c r="Q204" s="7">
        <v>50</v>
      </c>
      <c r="R204" s="7">
        <f t="shared" si="69"/>
        <v>7.4</v>
      </c>
      <c r="S204" s="63">
        <f t="shared" si="70"/>
        <v>27.772687911999999</v>
      </c>
      <c r="T204" s="7">
        <f t="shared" si="71"/>
        <v>16.742135620100001</v>
      </c>
      <c r="U204" s="7">
        <f t="shared" si="65"/>
        <v>20</v>
      </c>
      <c r="V204" s="18" t="str">
        <f t="shared" si="66"/>
        <v>15N41.1-589</v>
      </c>
      <c r="W204" s="4"/>
      <c r="X204" s="8">
        <v>201</v>
      </c>
      <c r="Y204" s="9" t="s">
        <v>271</v>
      </c>
      <c r="Z204" s="9" t="s">
        <v>272</v>
      </c>
      <c r="AA204" s="10">
        <v>8.8020733520000007</v>
      </c>
      <c r="AB204" s="10">
        <v>94.867999999999995</v>
      </c>
      <c r="AC204" s="10">
        <v>3.7</v>
      </c>
      <c r="AD204" s="10">
        <v>50</v>
      </c>
      <c r="AE204" s="10">
        <v>7.4</v>
      </c>
      <c r="AF204" s="10">
        <v>27.8</v>
      </c>
      <c r="AG204" s="10">
        <v>16.742135619999999</v>
      </c>
      <c r="AH204" s="10">
        <v>20</v>
      </c>
      <c r="AI204" s="10">
        <v>12</v>
      </c>
      <c r="AJ204" s="10">
        <v>29</v>
      </c>
      <c r="AK204" s="12">
        <v>1243</v>
      </c>
      <c r="AL204" s="10">
        <v>454</v>
      </c>
      <c r="AM204" s="11" t="s">
        <v>332</v>
      </c>
      <c r="AN204" s="21">
        <f t="shared" si="62"/>
        <v>1243</v>
      </c>
      <c r="AO204" s="21">
        <f t="shared" si="72"/>
        <v>454</v>
      </c>
      <c r="AP204" s="14">
        <v>1296</v>
      </c>
    </row>
    <row r="205" spans="1:42" ht="12" customHeight="1" x14ac:dyDescent="0.25">
      <c r="A205" s="14" t="s">
        <v>136</v>
      </c>
      <c r="B205" s="14">
        <v>591</v>
      </c>
      <c r="C205" s="14" t="s">
        <v>199</v>
      </c>
      <c r="D205" s="14" t="s">
        <v>53</v>
      </c>
      <c r="E205" s="14" t="s">
        <v>52</v>
      </c>
      <c r="F205" s="58">
        <v>209.69909223600001</v>
      </c>
      <c r="G205" s="13">
        <v>5.0115988714800004</v>
      </c>
      <c r="H205" s="13">
        <v>13.2534103394</v>
      </c>
      <c r="I205" s="58">
        <v>0</v>
      </c>
      <c r="J205" s="2"/>
      <c r="K205" s="7" t="s">
        <v>199</v>
      </c>
      <c r="L205" s="7" t="str">
        <f t="shared" si="63"/>
        <v>N</v>
      </c>
      <c r="M205" s="7" t="s">
        <v>216</v>
      </c>
      <c r="N205" s="7">
        <f t="shared" si="67"/>
        <v>5.0115988714800004</v>
      </c>
      <c r="O205" s="15">
        <f t="shared" si="68"/>
        <v>140</v>
      </c>
      <c r="P205" s="7">
        <f t="shared" si="64"/>
        <v>3.7</v>
      </c>
      <c r="Q205" s="7">
        <v>50</v>
      </c>
      <c r="R205" s="7">
        <f t="shared" si="69"/>
        <v>0.3</v>
      </c>
      <c r="S205" s="63">
        <f t="shared" si="70"/>
        <v>13.2534103394</v>
      </c>
      <c r="T205" s="7">
        <f t="shared" si="71"/>
        <v>0.3</v>
      </c>
      <c r="U205" s="7">
        <f t="shared" si="65"/>
        <v>20</v>
      </c>
      <c r="V205" s="18" t="str">
        <f t="shared" si="66"/>
        <v>15N41.2A-591</v>
      </c>
      <c r="W205" s="4"/>
      <c r="X205" s="8">
        <v>202</v>
      </c>
      <c r="Y205" s="9" t="s">
        <v>271</v>
      </c>
      <c r="Z205" s="9" t="s">
        <v>272</v>
      </c>
      <c r="AA205" s="10">
        <v>5.0115988710000003</v>
      </c>
      <c r="AB205" s="10">
        <v>140</v>
      </c>
      <c r="AC205" s="10">
        <v>3.7</v>
      </c>
      <c r="AD205" s="10">
        <v>50</v>
      </c>
      <c r="AE205" s="10">
        <v>0.3</v>
      </c>
      <c r="AF205" s="10">
        <v>13.3</v>
      </c>
      <c r="AG205" s="10">
        <v>0.3</v>
      </c>
      <c r="AH205" s="10">
        <v>20</v>
      </c>
      <c r="AI205" s="10">
        <v>30</v>
      </c>
      <c r="AJ205" s="10">
        <v>171</v>
      </c>
      <c r="AK205" s="12">
        <v>1232</v>
      </c>
      <c r="AL205" s="12">
        <v>1223</v>
      </c>
      <c r="AM205" s="11" t="s">
        <v>393</v>
      </c>
      <c r="AN205" s="21">
        <f t="shared" si="62"/>
        <v>1845.3520116768002</v>
      </c>
      <c r="AO205" s="21">
        <f t="shared" si="72"/>
        <v>1831.8713557473432</v>
      </c>
      <c r="AP205" s="14">
        <v>1123</v>
      </c>
    </row>
    <row r="206" spans="1:42" ht="12" customHeight="1" x14ac:dyDescent="0.25">
      <c r="A206" s="14" t="s">
        <v>136</v>
      </c>
      <c r="B206" s="14">
        <v>591</v>
      </c>
      <c r="C206" s="14" t="s">
        <v>199</v>
      </c>
      <c r="D206" s="14" t="s">
        <v>53</v>
      </c>
      <c r="E206" s="14" t="s">
        <v>52</v>
      </c>
      <c r="F206" s="58">
        <v>60.280534357599997</v>
      </c>
      <c r="G206" s="13">
        <v>2.3810384982800001</v>
      </c>
      <c r="H206" s="13">
        <v>38.953819274899999</v>
      </c>
      <c r="I206" s="58">
        <v>24.142135620099999</v>
      </c>
      <c r="J206" s="2"/>
      <c r="K206" s="7" t="s">
        <v>199</v>
      </c>
      <c r="L206" s="7" t="str">
        <f t="shared" si="63"/>
        <v>N</v>
      </c>
      <c r="M206" s="7" t="s">
        <v>216</v>
      </c>
      <c r="N206" s="7">
        <f t="shared" si="67"/>
        <v>2.3810384982800001</v>
      </c>
      <c r="O206" s="15">
        <f t="shared" si="68"/>
        <v>60.280534357599997</v>
      </c>
      <c r="P206" s="7">
        <f t="shared" si="64"/>
        <v>3.7</v>
      </c>
      <c r="Q206" s="7">
        <v>50</v>
      </c>
      <c r="R206" s="7">
        <f t="shared" si="69"/>
        <v>7.4</v>
      </c>
      <c r="S206" s="63">
        <f t="shared" si="70"/>
        <v>38.953819274899999</v>
      </c>
      <c r="T206" s="7">
        <f t="shared" si="71"/>
        <v>16.742135620100001</v>
      </c>
      <c r="U206" s="7">
        <f t="shared" si="65"/>
        <v>20</v>
      </c>
      <c r="V206" s="18" t="str">
        <f t="shared" si="66"/>
        <v>15N41.2A-591</v>
      </c>
      <c r="W206" s="4"/>
      <c r="X206" s="8">
        <v>203</v>
      </c>
      <c r="Y206" s="9" t="s">
        <v>271</v>
      </c>
      <c r="Z206" s="9" t="s">
        <v>272</v>
      </c>
      <c r="AA206" s="10">
        <v>2.3810384980000001</v>
      </c>
      <c r="AB206" s="10">
        <v>60.280999999999999</v>
      </c>
      <c r="AC206" s="10">
        <v>3.7</v>
      </c>
      <c r="AD206" s="10">
        <v>50</v>
      </c>
      <c r="AE206" s="10">
        <v>7.4</v>
      </c>
      <c r="AF206" s="10">
        <v>39</v>
      </c>
      <c r="AG206" s="10">
        <v>16.742135619999999</v>
      </c>
      <c r="AH206" s="10">
        <v>20</v>
      </c>
      <c r="AI206" s="10">
        <v>11</v>
      </c>
      <c r="AJ206" s="10">
        <v>17</v>
      </c>
      <c r="AK206" s="10">
        <v>43</v>
      </c>
      <c r="AL206" s="10">
        <v>59</v>
      </c>
      <c r="AM206" s="11" t="s">
        <v>393</v>
      </c>
      <c r="AN206" s="21">
        <f t="shared" si="62"/>
        <v>43</v>
      </c>
      <c r="AO206" s="21">
        <f t="shared" si="72"/>
        <v>59</v>
      </c>
      <c r="AP206" s="14">
        <v>1124</v>
      </c>
    </row>
    <row r="207" spans="1:42" ht="12" customHeight="1" x14ac:dyDescent="0.25">
      <c r="A207" s="14" t="s">
        <v>137</v>
      </c>
      <c r="B207" s="14">
        <v>592</v>
      </c>
      <c r="C207" s="14" t="s">
        <v>199</v>
      </c>
      <c r="D207" s="14" t="s">
        <v>53</v>
      </c>
      <c r="E207" s="14" t="s">
        <v>52</v>
      </c>
      <c r="F207" s="58">
        <v>37.862630417699997</v>
      </c>
      <c r="G207" s="13">
        <v>1.9827793835600001</v>
      </c>
      <c r="H207" s="13">
        <v>26.377178192100001</v>
      </c>
      <c r="I207" s="58">
        <v>100</v>
      </c>
      <c r="J207" s="2"/>
      <c r="K207" s="7" t="s">
        <v>199</v>
      </c>
      <c r="L207" s="7" t="str">
        <f t="shared" si="63"/>
        <v>N</v>
      </c>
      <c r="M207" s="7" t="s">
        <v>216</v>
      </c>
      <c r="N207" s="7">
        <f t="shared" si="67"/>
        <v>1.9827793835600001</v>
      </c>
      <c r="O207" s="15">
        <f t="shared" si="68"/>
        <v>37.862630417699997</v>
      </c>
      <c r="P207" s="7">
        <f t="shared" si="64"/>
        <v>3.7</v>
      </c>
      <c r="Q207" s="7">
        <v>50</v>
      </c>
      <c r="R207" s="7">
        <f t="shared" si="69"/>
        <v>7.4</v>
      </c>
      <c r="S207" s="63">
        <f t="shared" si="70"/>
        <v>26.377178192100001</v>
      </c>
      <c r="T207" s="7">
        <f t="shared" si="71"/>
        <v>92.6</v>
      </c>
      <c r="U207" s="7">
        <f t="shared" si="65"/>
        <v>20</v>
      </c>
      <c r="V207" s="18" t="str">
        <f t="shared" si="66"/>
        <v>15N41.2B-592</v>
      </c>
      <c r="W207" s="4"/>
      <c r="X207" s="8">
        <v>204</v>
      </c>
      <c r="Y207" s="9" t="s">
        <v>271</v>
      </c>
      <c r="Z207" s="9" t="s">
        <v>272</v>
      </c>
      <c r="AA207" s="10">
        <v>1.9827793840000001</v>
      </c>
      <c r="AB207" s="10">
        <v>37.863</v>
      </c>
      <c r="AC207" s="10">
        <v>3.7</v>
      </c>
      <c r="AD207" s="10">
        <v>50</v>
      </c>
      <c r="AE207" s="10">
        <v>7.4</v>
      </c>
      <c r="AF207" s="10">
        <v>26.4</v>
      </c>
      <c r="AG207" s="10">
        <v>92.6</v>
      </c>
      <c r="AH207" s="10">
        <v>20</v>
      </c>
      <c r="AI207" s="10">
        <v>1</v>
      </c>
      <c r="AJ207" s="10">
        <v>4</v>
      </c>
      <c r="AK207" s="10">
        <v>20</v>
      </c>
      <c r="AL207" s="10">
        <v>5</v>
      </c>
      <c r="AM207" s="11" t="s">
        <v>394</v>
      </c>
      <c r="AN207" s="21">
        <f t="shared" si="62"/>
        <v>20</v>
      </c>
      <c r="AO207" s="21">
        <f t="shared" si="72"/>
        <v>5</v>
      </c>
      <c r="AP207" s="14">
        <v>672</v>
      </c>
    </row>
    <row r="208" spans="1:42" ht="12" customHeight="1" x14ac:dyDescent="0.25">
      <c r="A208" s="14" t="s">
        <v>137</v>
      </c>
      <c r="B208" s="14">
        <v>592</v>
      </c>
      <c r="C208" s="14" t="s">
        <v>199</v>
      </c>
      <c r="D208" s="14" t="s">
        <v>53</v>
      </c>
      <c r="E208" s="14" t="s">
        <v>52</v>
      </c>
      <c r="F208" s="58">
        <v>39.426061900900002</v>
      </c>
      <c r="G208" s="13">
        <v>9.60188349401</v>
      </c>
      <c r="H208" s="13">
        <v>24.822134017900002</v>
      </c>
      <c r="I208" s="58">
        <v>20</v>
      </c>
      <c r="J208" s="2"/>
      <c r="K208" s="7" t="s">
        <v>199</v>
      </c>
      <c r="L208" s="7" t="str">
        <f t="shared" si="63"/>
        <v>N</v>
      </c>
      <c r="M208" s="7" t="s">
        <v>216</v>
      </c>
      <c r="N208" s="7">
        <f t="shared" si="67"/>
        <v>9.60188349401</v>
      </c>
      <c r="O208" s="15">
        <f t="shared" si="68"/>
        <v>39.426061900900002</v>
      </c>
      <c r="P208" s="7">
        <f t="shared" si="64"/>
        <v>3.7</v>
      </c>
      <c r="Q208" s="7">
        <v>50</v>
      </c>
      <c r="R208" s="7">
        <f t="shared" si="69"/>
        <v>7.4</v>
      </c>
      <c r="S208" s="63">
        <f t="shared" si="70"/>
        <v>24.822134017900002</v>
      </c>
      <c r="T208" s="7">
        <f t="shared" si="71"/>
        <v>12.6</v>
      </c>
      <c r="U208" s="7">
        <f t="shared" si="65"/>
        <v>20</v>
      </c>
      <c r="V208" s="18" t="str">
        <f t="shared" si="66"/>
        <v>15N41.2B-592</v>
      </c>
      <c r="W208" s="4"/>
      <c r="X208" s="8">
        <v>205</v>
      </c>
      <c r="Y208" s="9" t="s">
        <v>271</v>
      </c>
      <c r="Z208" s="9" t="s">
        <v>272</v>
      </c>
      <c r="AA208" s="10">
        <v>9.6018834940000009</v>
      </c>
      <c r="AB208" s="10">
        <v>39.426000000000002</v>
      </c>
      <c r="AC208" s="10">
        <v>3.7</v>
      </c>
      <c r="AD208" s="10">
        <v>50</v>
      </c>
      <c r="AE208" s="10">
        <v>7.4</v>
      </c>
      <c r="AF208" s="10">
        <v>24.8</v>
      </c>
      <c r="AG208" s="10">
        <v>12.6</v>
      </c>
      <c r="AH208" s="10">
        <v>20</v>
      </c>
      <c r="AI208" s="10">
        <v>8</v>
      </c>
      <c r="AJ208" s="10">
        <v>12</v>
      </c>
      <c r="AK208" s="10">
        <v>218</v>
      </c>
      <c r="AL208" s="10">
        <v>84</v>
      </c>
      <c r="AM208" s="11" t="s">
        <v>394</v>
      </c>
      <c r="AN208" s="21">
        <f t="shared" si="62"/>
        <v>218</v>
      </c>
      <c r="AO208" s="21">
        <f t="shared" si="72"/>
        <v>84</v>
      </c>
      <c r="AP208" s="14">
        <v>671</v>
      </c>
    </row>
    <row r="209" spans="1:42" ht="12" customHeight="1" x14ac:dyDescent="0.25">
      <c r="A209" s="14" t="s">
        <v>137</v>
      </c>
      <c r="B209" s="14">
        <v>592</v>
      </c>
      <c r="C209" s="14" t="s">
        <v>199</v>
      </c>
      <c r="D209" s="14" t="s">
        <v>53</v>
      </c>
      <c r="E209" s="14" t="s">
        <v>52</v>
      </c>
      <c r="F209" s="58">
        <v>62.581310733700001</v>
      </c>
      <c r="G209" s="13">
        <v>2.4101457165200002</v>
      </c>
      <c r="H209" s="13">
        <v>24.822134017900002</v>
      </c>
      <c r="I209" s="58">
        <v>20</v>
      </c>
      <c r="J209" s="2"/>
      <c r="K209" s="7" t="s">
        <v>199</v>
      </c>
      <c r="L209" s="7" t="str">
        <f t="shared" si="63"/>
        <v>N</v>
      </c>
      <c r="M209" s="7" t="s">
        <v>216</v>
      </c>
      <c r="N209" s="7">
        <f t="shared" si="67"/>
        <v>2.4101457165200002</v>
      </c>
      <c r="O209" s="15">
        <f t="shared" si="68"/>
        <v>62.581310733700001</v>
      </c>
      <c r="P209" s="7">
        <f t="shared" si="64"/>
        <v>3.7</v>
      </c>
      <c r="Q209" s="7">
        <v>50</v>
      </c>
      <c r="R209" s="7">
        <f t="shared" si="69"/>
        <v>7.4</v>
      </c>
      <c r="S209" s="63">
        <f t="shared" si="70"/>
        <v>24.822134017900002</v>
      </c>
      <c r="T209" s="7">
        <f t="shared" si="71"/>
        <v>12.6</v>
      </c>
      <c r="U209" s="7">
        <f t="shared" si="65"/>
        <v>20</v>
      </c>
      <c r="V209" s="18" t="str">
        <f t="shared" si="66"/>
        <v>15N41.2B-592</v>
      </c>
      <c r="W209" s="4"/>
      <c r="X209" s="8">
        <v>206</v>
      </c>
      <c r="Y209" s="9" t="s">
        <v>271</v>
      </c>
      <c r="Z209" s="9" t="s">
        <v>272</v>
      </c>
      <c r="AA209" s="10">
        <v>2.4101457169999998</v>
      </c>
      <c r="AB209" s="10">
        <v>62.581000000000003</v>
      </c>
      <c r="AC209" s="10">
        <v>3.7</v>
      </c>
      <c r="AD209" s="10">
        <v>50</v>
      </c>
      <c r="AE209" s="10">
        <v>7.4</v>
      </c>
      <c r="AF209" s="10">
        <v>24.8</v>
      </c>
      <c r="AG209" s="10">
        <v>12.6</v>
      </c>
      <c r="AH209" s="10">
        <v>20</v>
      </c>
      <c r="AI209" s="10">
        <v>10</v>
      </c>
      <c r="AJ209" s="10">
        <v>22</v>
      </c>
      <c r="AK209" s="10">
        <v>45</v>
      </c>
      <c r="AL209" s="10">
        <v>59</v>
      </c>
      <c r="AM209" s="11" t="s">
        <v>394</v>
      </c>
      <c r="AN209" s="21">
        <f t="shared" si="62"/>
        <v>45</v>
      </c>
      <c r="AO209" s="21">
        <f t="shared" si="72"/>
        <v>59</v>
      </c>
      <c r="AP209" s="14">
        <v>673</v>
      </c>
    </row>
    <row r="210" spans="1:42" ht="12" customHeight="1" x14ac:dyDescent="0.25">
      <c r="A210" s="14" t="s">
        <v>60</v>
      </c>
      <c r="B210" s="14">
        <v>30</v>
      </c>
      <c r="C210" s="14" t="s">
        <v>199</v>
      </c>
      <c r="D210" s="14" t="s">
        <v>51</v>
      </c>
      <c r="E210" s="14" t="s">
        <v>52</v>
      </c>
      <c r="F210" s="58">
        <v>182.895846186</v>
      </c>
      <c r="G210" s="13">
        <v>3.7991493382199999</v>
      </c>
      <c r="H210" s="13">
        <v>2.0395331382799999</v>
      </c>
      <c r="I210" s="58">
        <v>0</v>
      </c>
      <c r="J210" s="2"/>
      <c r="K210" s="7" t="s">
        <v>199</v>
      </c>
      <c r="L210" s="7" t="str">
        <f t="shared" si="63"/>
        <v>N</v>
      </c>
      <c r="M210" s="7" t="s">
        <v>216</v>
      </c>
      <c r="N210" s="7">
        <f t="shared" si="67"/>
        <v>3.7991493382199999</v>
      </c>
      <c r="O210" s="15">
        <f t="shared" si="68"/>
        <v>140</v>
      </c>
      <c r="P210" s="7">
        <f t="shared" si="64"/>
        <v>3.7</v>
      </c>
      <c r="Q210" s="7">
        <v>50</v>
      </c>
      <c r="R210" s="7">
        <f t="shared" si="69"/>
        <v>0.3</v>
      </c>
      <c r="S210" s="63">
        <f t="shared" si="70"/>
        <v>2.0395331382799999</v>
      </c>
      <c r="T210" s="7">
        <f t="shared" si="71"/>
        <v>0.3</v>
      </c>
      <c r="U210" s="7">
        <f t="shared" si="65"/>
        <v>20</v>
      </c>
      <c r="V210" s="18" t="str">
        <f t="shared" si="66"/>
        <v>15N60-30</v>
      </c>
      <c r="W210" s="4"/>
      <c r="X210" s="8">
        <v>207</v>
      </c>
      <c r="Y210" s="9" t="s">
        <v>271</v>
      </c>
      <c r="Z210" s="9" t="s">
        <v>272</v>
      </c>
      <c r="AA210" s="10">
        <v>3.7991493379999999</v>
      </c>
      <c r="AB210" s="10">
        <v>140</v>
      </c>
      <c r="AC210" s="10">
        <v>3.7</v>
      </c>
      <c r="AD210" s="10">
        <v>50</v>
      </c>
      <c r="AE210" s="10">
        <v>0.3</v>
      </c>
      <c r="AF210" s="10">
        <v>2</v>
      </c>
      <c r="AG210" s="10">
        <v>0.3</v>
      </c>
      <c r="AH210" s="10">
        <v>20</v>
      </c>
      <c r="AI210" s="10">
        <v>30</v>
      </c>
      <c r="AJ210" s="10">
        <v>172</v>
      </c>
      <c r="AK210" s="10">
        <v>684</v>
      </c>
      <c r="AL210" s="10">
        <v>634</v>
      </c>
      <c r="AM210" s="11" t="s">
        <v>333</v>
      </c>
      <c r="AN210" s="21">
        <f t="shared" si="62"/>
        <v>893.57684850874296</v>
      </c>
      <c r="AO210" s="21">
        <f t="shared" si="72"/>
        <v>828.2569034423143</v>
      </c>
      <c r="AP210" s="14">
        <v>838</v>
      </c>
    </row>
    <row r="211" spans="1:42" ht="12" customHeight="1" x14ac:dyDescent="0.25">
      <c r="A211" s="14" t="s">
        <v>60</v>
      </c>
      <c r="B211" s="14">
        <v>30</v>
      </c>
      <c r="C211" s="14" t="s">
        <v>199</v>
      </c>
      <c r="D211" s="14" t="s">
        <v>51</v>
      </c>
      <c r="E211" s="14" t="s">
        <v>52</v>
      </c>
      <c r="F211" s="58">
        <v>62.5828771539</v>
      </c>
      <c r="G211" s="13">
        <v>1.6489852607</v>
      </c>
      <c r="H211" s="13">
        <v>13.7163934708</v>
      </c>
      <c r="I211" s="58">
        <v>68.284271240199999</v>
      </c>
      <c r="J211" s="2"/>
      <c r="K211" s="7" t="s">
        <v>199</v>
      </c>
      <c r="L211" s="7" t="str">
        <f t="shared" si="63"/>
        <v>N</v>
      </c>
      <c r="M211" s="7" t="s">
        <v>216</v>
      </c>
      <c r="N211" s="7">
        <f t="shared" si="67"/>
        <v>1.6489852607</v>
      </c>
      <c r="O211" s="15">
        <f t="shared" si="68"/>
        <v>62.5828771539</v>
      </c>
      <c r="P211" s="7">
        <f t="shared" si="64"/>
        <v>3.7</v>
      </c>
      <c r="Q211" s="7">
        <v>50</v>
      </c>
      <c r="R211" s="7">
        <f t="shared" si="69"/>
        <v>7.4</v>
      </c>
      <c r="S211" s="63">
        <f t="shared" si="70"/>
        <v>13.7163934708</v>
      </c>
      <c r="T211" s="7">
        <f t="shared" si="71"/>
        <v>60.8842712402</v>
      </c>
      <c r="U211" s="7">
        <f t="shared" si="65"/>
        <v>20</v>
      </c>
      <c r="V211" s="18" t="str">
        <f t="shared" si="66"/>
        <v>15N60-30</v>
      </c>
      <c r="W211" s="4"/>
      <c r="X211" s="8">
        <v>208</v>
      </c>
      <c r="Y211" s="9" t="s">
        <v>271</v>
      </c>
      <c r="Z211" s="9" t="s">
        <v>272</v>
      </c>
      <c r="AA211" s="10">
        <v>1.648985261</v>
      </c>
      <c r="AB211" s="10">
        <v>62.582999999999998</v>
      </c>
      <c r="AC211" s="10">
        <v>3.7</v>
      </c>
      <c r="AD211" s="10">
        <v>50</v>
      </c>
      <c r="AE211" s="10">
        <v>7.4</v>
      </c>
      <c r="AF211" s="10">
        <v>13.7</v>
      </c>
      <c r="AG211" s="10">
        <v>60.884271239999997</v>
      </c>
      <c r="AH211" s="10">
        <v>20</v>
      </c>
      <c r="AI211" s="10">
        <v>1</v>
      </c>
      <c r="AJ211" s="10">
        <v>5</v>
      </c>
      <c r="AK211" s="10">
        <v>39</v>
      </c>
      <c r="AL211" s="10">
        <v>5</v>
      </c>
      <c r="AM211" s="11" t="s">
        <v>333</v>
      </c>
      <c r="AN211" s="21">
        <f t="shared" si="62"/>
        <v>39</v>
      </c>
      <c r="AO211" s="21">
        <f t="shared" si="72"/>
        <v>5</v>
      </c>
      <c r="AP211" s="14">
        <v>841</v>
      </c>
    </row>
    <row r="212" spans="1:42" ht="12" customHeight="1" x14ac:dyDescent="0.25">
      <c r="A212" s="14" t="s">
        <v>60</v>
      </c>
      <c r="B212" s="14">
        <v>30</v>
      </c>
      <c r="C212" s="14" t="s">
        <v>199</v>
      </c>
      <c r="D212" s="14" t="s">
        <v>51</v>
      </c>
      <c r="E212" s="14" t="s">
        <v>52</v>
      </c>
      <c r="F212" s="58">
        <v>210.94424167</v>
      </c>
      <c r="G212" s="13">
        <v>6.7951531962100002</v>
      </c>
      <c r="H212" s="13">
        <v>9.7093582153300009</v>
      </c>
      <c r="I212" s="58">
        <v>0</v>
      </c>
      <c r="J212" s="2"/>
      <c r="K212" s="7" t="s">
        <v>199</v>
      </c>
      <c r="L212" s="7" t="str">
        <f t="shared" si="63"/>
        <v>N</v>
      </c>
      <c r="M212" s="7" t="s">
        <v>216</v>
      </c>
      <c r="N212" s="7">
        <f t="shared" si="67"/>
        <v>6.7951531962100002</v>
      </c>
      <c r="O212" s="15">
        <f t="shared" si="68"/>
        <v>140</v>
      </c>
      <c r="P212" s="7">
        <f t="shared" si="64"/>
        <v>3.7</v>
      </c>
      <c r="Q212" s="7">
        <v>50</v>
      </c>
      <c r="R212" s="7">
        <f t="shared" si="69"/>
        <v>0.3</v>
      </c>
      <c r="S212" s="63">
        <f t="shared" si="70"/>
        <v>9.7093582153300009</v>
      </c>
      <c r="T212" s="7">
        <f t="shared" si="71"/>
        <v>0.3</v>
      </c>
      <c r="U212" s="7">
        <f t="shared" si="65"/>
        <v>20</v>
      </c>
      <c r="V212" s="18" t="str">
        <f t="shared" si="66"/>
        <v>15N60-30</v>
      </c>
      <c r="W212" s="4"/>
      <c r="X212" s="8">
        <v>209</v>
      </c>
      <c r="Y212" s="9" t="s">
        <v>271</v>
      </c>
      <c r="Z212" s="9" t="s">
        <v>272</v>
      </c>
      <c r="AA212" s="10">
        <v>6.7951531960000002</v>
      </c>
      <c r="AB212" s="10">
        <v>140</v>
      </c>
      <c r="AC212" s="10">
        <v>3.7</v>
      </c>
      <c r="AD212" s="10">
        <v>50</v>
      </c>
      <c r="AE212" s="10">
        <v>0.3</v>
      </c>
      <c r="AF212" s="10">
        <v>9.6999999999999993</v>
      </c>
      <c r="AG212" s="10">
        <v>0.3</v>
      </c>
      <c r="AH212" s="10">
        <v>20</v>
      </c>
      <c r="AI212" s="10">
        <v>33</v>
      </c>
      <c r="AJ212" s="10">
        <v>171</v>
      </c>
      <c r="AK212" s="12">
        <v>2244</v>
      </c>
      <c r="AL212" s="12">
        <v>2111</v>
      </c>
      <c r="AM212" s="11" t="s">
        <v>333</v>
      </c>
      <c r="AN212" s="21">
        <f t="shared" si="62"/>
        <v>3381.1348450534288</v>
      </c>
      <c r="AO212" s="21">
        <f t="shared" si="72"/>
        <v>3180.7378154669286</v>
      </c>
      <c r="AP212" s="14">
        <v>839</v>
      </c>
    </row>
    <row r="213" spans="1:42" ht="12" customHeight="1" x14ac:dyDescent="0.25">
      <c r="A213" s="14" t="s">
        <v>60</v>
      </c>
      <c r="B213" s="14">
        <v>30</v>
      </c>
      <c r="C213" s="14" t="s">
        <v>199</v>
      </c>
      <c r="D213" s="14" t="s">
        <v>51</v>
      </c>
      <c r="E213" s="14" t="s">
        <v>52</v>
      </c>
      <c r="F213" s="58">
        <v>236.97213339699999</v>
      </c>
      <c r="G213" s="13">
        <v>6.5634598095200003</v>
      </c>
      <c r="H213" s="13">
        <v>5.5983576774600001</v>
      </c>
      <c r="I213" s="58">
        <v>0</v>
      </c>
      <c r="J213" s="2"/>
      <c r="K213" s="7" t="s">
        <v>199</v>
      </c>
      <c r="L213" s="7" t="str">
        <f t="shared" si="63"/>
        <v>N</v>
      </c>
      <c r="M213" s="7" t="s">
        <v>216</v>
      </c>
      <c r="N213" s="7">
        <f t="shared" si="67"/>
        <v>6.5634598095200003</v>
      </c>
      <c r="O213" s="15">
        <f t="shared" si="68"/>
        <v>140</v>
      </c>
      <c r="P213" s="7">
        <f t="shared" si="64"/>
        <v>3.7</v>
      </c>
      <c r="Q213" s="7">
        <v>50</v>
      </c>
      <c r="R213" s="7">
        <f t="shared" si="69"/>
        <v>0.3</v>
      </c>
      <c r="S213" s="63">
        <f t="shared" si="70"/>
        <v>5.5983576774600001</v>
      </c>
      <c r="T213" s="7">
        <f t="shared" si="71"/>
        <v>0.3</v>
      </c>
      <c r="U213" s="7">
        <f t="shared" si="65"/>
        <v>20</v>
      </c>
      <c r="V213" s="18" t="str">
        <f t="shared" si="66"/>
        <v>15N60-30</v>
      </c>
      <c r="W213" s="4"/>
      <c r="X213" s="8">
        <v>210</v>
      </c>
      <c r="Y213" s="9" t="s">
        <v>271</v>
      </c>
      <c r="Z213" s="9" t="s">
        <v>272</v>
      </c>
      <c r="AA213" s="10">
        <v>6.5634598100000003</v>
      </c>
      <c r="AB213" s="10">
        <v>140</v>
      </c>
      <c r="AC213" s="10">
        <v>3.7</v>
      </c>
      <c r="AD213" s="10">
        <v>50</v>
      </c>
      <c r="AE213" s="10">
        <v>0.3</v>
      </c>
      <c r="AF213" s="10">
        <v>5.6</v>
      </c>
      <c r="AG213" s="10">
        <v>0.3</v>
      </c>
      <c r="AH213" s="10">
        <v>20</v>
      </c>
      <c r="AI213" s="10">
        <v>33</v>
      </c>
      <c r="AJ213" s="10">
        <v>172</v>
      </c>
      <c r="AK213" s="12">
        <v>2217</v>
      </c>
      <c r="AL213" s="12">
        <v>2024</v>
      </c>
      <c r="AM213" s="11" t="s">
        <v>333</v>
      </c>
      <c r="AN213" s="21">
        <f t="shared" si="62"/>
        <v>3752.6229981510642</v>
      </c>
      <c r="AO213" s="21">
        <f t="shared" si="72"/>
        <v>3425.9399856823429</v>
      </c>
      <c r="AP213" s="14">
        <v>835</v>
      </c>
    </row>
    <row r="214" spans="1:42" ht="12" customHeight="1" x14ac:dyDescent="0.25">
      <c r="A214" s="14" t="s">
        <v>60</v>
      </c>
      <c r="B214" s="14">
        <v>30</v>
      </c>
      <c r="C214" s="14" t="s">
        <v>199</v>
      </c>
      <c r="D214" s="14" t="s">
        <v>51</v>
      </c>
      <c r="E214" s="14" t="s">
        <v>52</v>
      </c>
      <c r="F214" s="58">
        <v>236.59623223599999</v>
      </c>
      <c r="G214" s="13">
        <v>6.6259541252399998</v>
      </c>
      <c r="H214" s="13">
        <v>5.5579757690399996</v>
      </c>
      <c r="I214" s="58">
        <v>0</v>
      </c>
      <c r="J214" s="2"/>
      <c r="K214" s="7" t="s">
        <v>199</v>
      </c>
      <c r="L214" s="7" t="str">
        <f t="shared" si="63"/>
        <v>N</v>
      </c>
      <c r="M214" s="7" t="s">
        <v>216</v>
      </c>
      <c r="N214" s="7">
        <f t="shared" si="67"/>
        <v>6.6259541252399998</v>
      </c>
      <c r="O214" s="15">
        <f t="shared" si="68"/>
        <v>140</v>
      </c>
      <c r="P214" s="7">
        <f t="shared" si="64"/>
        <v>3.7</v>
      </c>
      <c r="Q214" s="7">
        <v>50</v>
      </c>
      <c r="R214" s="7">
        <f t="shared" si="69"/>
        <v>0.3</v>
      </c>
      <c r="S214" s="63">
        <f t="shared" si="70"/>
        <v>5.5579757690399996</v>
      </c>
      <c r="T214" s="7">
        <f t="shared" si="71"/>
        <v>0.3</v>
      </c>
      <c r="U214" s="7">
        <f t="shared" si="65"/>
        <v>20</v>
      </c>
      <c r="V214" s="18" t="str">
        <f t="shared" si="66"/>
        <v>15N60-30</v>
      </c>
      <c r="W214" s="4"/>
      <c r="X214" s="8">
        <v>211</v>
      </c>
      <c r="Y214" s="9" t="s">
        <v>271</v>
      </c>
      <c r="Z214" s="9" t="s">
        <v>272</v>
      </c>
      <c r="AA214" s="10">
        <v>6.6259541249999998</v>
      </c>
      <c r="AB214" s="10">
        <v>140</v>
      </c>
      <c r="AC214" s="10">
        <v>3.7</v>
      </c>
      <c r="AD214" s="10">
        <v>50</v>
      </c>
      <c r="AE214" s="10">
        <v>0.3</v>
      </c>
      <c r="AF214" s="10">
        <v>5.6</v>
      </c>
      <c r="AG214" s="10">
        <v>0.3</v>
      </c>
      <c r="AH214" s="10">
        <v>20</v>
      </c>
      <c r="AI214" s="10">
        <v>33</v>
      </c>
      <c r="AJ214" s="10">
        <v>172</v>
      </c>
      <c r="AK214" s="12">
        <v>2217</v>
      </c>
      <c r="AL214" s="12">
        <v>2024</v>
      </c>
      <c r="AM214" s="11" t="s">
        <v>333</v>
      </c>
      <c r="AN214" s="21">
        <f t="shared" si="62"/>
        <v>3746.6703347657995</v>
      </c>
      <c r="AO214" s="21">
        <f t="shared" si="72"/>
        <v>3420.5055288975996</v>
      </c>
      <c r="AP214" s="14">
        <v>837</v>
      </c>
    </row>
    <row r="215" spans="1:42" ht="12" customHeight="1" x14ac:dyDescent="0.25">
      <c r="A215" s="14" t="s">
        <v>60</v>
      </c>
      <c r="B215" s="14">
        <v>30</v>
      </c>
      <c r="C215" s="14" t="s">
        <v>199</v>
      </c>
      <c r="D215" s="14" t="s">
        <v>51</v>
      </c>
      <c r="E215" s="14" t="s">
        <v>52</v>
      </c>
      <c r="F215" s="58">
        <v>71.325358831299994</v>
      </c>
      <c r="G215" s="13">
        <v>1.56392975556</v>
      </c>
      <c r="H215" s="13">
        <v>5.5579757690399996</v>
      </c>
      <c r="I215" s="58">
        <v>0</v>
      </c>
      <c r="J215" s="2"/>
      <c r="K215" s="7" t="s">
        <v>199</v>
      </c>
      <c r="L215" s="7" t="str">
        <f t="shared" si="63"/>
        <v>N</v>
      </c>
      <c r="M215" s="7" t="s">
        <v>216</v>
      </c>
      <c r="N215" s="7">
        <f t="shared" si="67"/>
        <v>1.56392975556</v>
      </c>
      <c r="O215" s="15">
        <f t="shared" si="68"/>
        <v>71.325358831299994</v>
      </c>
      <c r="P215" s="7">
        <f t="shared" si="64"/>
        <v>3.7</v>
      </c>
      <c r="Q215" s="7">
        <v>50</v>
      </c>
      <c r="R215" s="7">
        <f t="shared" si="69"/>
        <v>0.3</v>
      </c>
      <c r="S215" s="63">
        <f t="shared" si="70"/>
        <v>5.5579757690399996</v>
      </c>
      <c r="T215" s="7">
        <f t="shared" si="71"/>
        <v>0.3</v>
      </c>
      <c r="U215" s="7">
        <f t="shared" si="65"/>
        <v>20</v>
      </c>
      <c r="V215" s="18" t="str">
        <f t="shared" si="66"/>
        <v>15N60-30</v>
      </c>
      <c r="W215" s="4"/>
      <c r="X215" s="8">
        <v>212</v>
      </c>
      <c r="Y215" s="9" t="s">
        <v>271</v>
      </c>
      <c r="Z215" s="9" t="s">
        <v>272</v>
      </c>
      <c r="AA215" s="10">
        <v>1.5639297560000001</v>
      </c>
      <c r="AB215" s="10">
        <v>71.325000000000003</v>
      </c>
      <c r="AC215" s="10">
        <v>3.7</v>
      </c>
      <c r="AD215" s="10">
        <v>50</v>
      </c>
      <c r="AE215" s="10">
        <v>0.3</v>
      </c>
      <c r="AF215" s="10">
        <v>5.6</v>
      </c>
      <c r="AG215" s="10">
        <v>0.3</v>
      </c>
      <c r="AH215" s="10">
        <v>20</v>
      </c>
      <c r="AI215" s="10">
        <v>29</v>
      </c>
      <c r="AJ215" s="10">
        <v>160</v>
      </c>
      <c r="AK215" s="10">
        <v>42</v>
      </c>
      <c r="AL215" s="10">
        <v>42</v>
      </c>
      <c r="AM215" s="11" t="s">
        <v>333</v>
      </c>
      <c r="AN215" s="21">
        <f t="shared" si="62"/>
        <v>42</v>
      </c>
      <c r="AO215" s="21">
        <f t="shared" si="72"/>
        <v>42</v>
      </c>
      <c r="AP215" s="14">
        <v>836</v>
      </c>
    </row>
    <row r="216" spans="1:42" ht="12" customHeight="1" x14ac:dyDescent="0.25">
      <c r="A216" s="14" t="s">
        <v>60</v>
      </c>
      <c r="B216" s="14">
        <v>30</v>
      </c>
      <c r="C216" s="14" t="s">
        <v>199</v>
      </c>
      <c r="D216" s="14" t="s">
        <v>51</v>
      </c>
      <c r="E216" s="14" t="s">
        <v>52</v>
      </c>
      <c r="F216" s="58">
        <v>247.968939103</v>
      </c>
      <c r="G216" s="13">
        <v>5.9768779241500001</v>
      </c>
      <c r="H216" s="13">
        <v>9.7093582153300009</v>
      </c>
      <c r="I216" s="58">
        <v>0</v>
      </c>
      <c r="J216" s="2"/>
      <c r="K216" s="7" t="s">
        <v>199</v>
      </c>
      <c r="L216" s="7" t="str">
        <f t="shared" si="63"/>
        <v>N</v>
      </c>
      <c r="M216" s="7" t="s">
        <v>216</v>
      </c>
      <c r="N216" s="7">
        <f t="shared" si="67"/>
        <v>5.9768779241500001</v>
      </c>
      <c r="O216" s="15">
        <f t="shared" si="68"/>
        <v>140</v>
      </c>
      <c r="P216" s="7">
        <f t="shared" si="64"/>
        <v>3.7</v>
      </c>
      <c r="Q216" s="7">
        <v>50</v>
      </c>
      <c r="R216" s="7">
        <f t="shared" si="69"/>
        <v>0.3</v>
      </c>
      <c r="S216" s="63">
        <f t="shared" si="70"/>
        <v>9.7093582153300009</v>
      </c>
      <c r="T216" s="7">
        <f t="shared" si="71"/>
        <v>0.3</v>
      </c>
      <c r="U216" s="7">
        <f t="shared" si="65"/>
        <v>20</v>
      </c>
      <c r="V216" s="18" t="str">
        <f t="shared" si="66"/>
        <v>15N60-30</v>
      </c>
      <c r="W216" s="4"/>
      <c r="X216" s="8">
        <v>213</v>
      </c>
      <c r="Y216" s="9" t="s">
        <v>271</v>
      </c>
      <c r="Z216" s="9" t="s">
        <v>272</v>
      </c>
      <c r="AA216" s="10">
        <v>5.9768779240000001</v>
      </c>
      <c r="AB216" s="10">
        <v>140</v>
      </c>
      <c r="AC216" s="10">
        <v>3.7</v>
      </c>
      <c r="AD216" s="10">
        <v>50</v>
      </c>
      <c r="AE216" s="10">
        <v>0.3</v>
      </c>
      <c r="AF216" s="10">
        <v>9.6999999999999993</v>
      </c>
      <c r="AG216" s="10">
        <v>0.3</v>
      </c>
      <c r="AH216" s="10">
        <v>20</v>
      </c>
      <c r="AI216" s="10">
        <v>31</v>
      </c>
      <c r="AJ216" s="10">
        <v>172</v>
      </c>
      <c r="AK216" s="12">
        <v>1724</v>
      </c>
      <c r="AL216" s="12">
        <v>1654</v>
      </c>
      <c r="AM216" s="11" t="s">
        <v>333</v>
      </c>
      <c r="AN216" s="21">
        <f t="shared" si="62"/>
        <v>3053.5603643826571</v>
      </c>
      <c r="AO216" s="21">
        <f t="shared" si="72"/>
        <v>2929.5758948311573</v>
      </c>
      <c r="AP216" s="14">
        <v>840</v>
      </c>
    </row>
    <row r="217" spans="1:42" ht="12" customHeight="1" x14ac:dyDescent="0.25">
      <c r="A217" s="14" t="s">
        <v>61</v>
      </c>
      <c r="B217" s="14">
        <v>31</v>
      </c>
      <c r="C217" s="14" t="s">
        <v>199</v>
      </c>
      <c r="D217" s="14" t="s">
        <v>51</v>
      </c>
      <c r="E217" s="14" t="s">
        <v>52</v>
      </c>
      <c r="F217" s="58">
        <v>178.641204832</v>
      </c>
      <c r="G217" s="13">
        <v>3.6751899052599999</v>
      </c>
      <c r="H217" s="13">
        <v>5.9991464614899996</v>
      </c>
      <c r="I217" s="58">
        <v>0</v>
      </c>
      <c r="J217" s="2"/>
      <c r="K217" s="7" t="s">
        <v>199</v>
      </c>
      <c r="L217" s="7" t="str">
        <f t="shared" si="63"/>
        <v>N</v>
      </c>
      <c r="M217" s="7" t="s">
        <v>216</v>
      </c>
      <c r="N217" s="7">
        <f t="shared" si="67"/>
        <v>3.6751899052599999</v>
      </c>
      <c r="O217" s="15">
        <f t="shared" si="68"/>
        <v>140</v>
      </c>
      <c r="P217" s="7">
        <f t="shared" si="64"/>
        <v>3.7</v>
      </c>
      <c r="Q217" s="7">
        <v>50</v>
      </c>
      <c r="R217" s="7">
        <f t="shared" si="69"/>
        <v>0.3</v>
      </c>
      <c r="S217" s="63">
        <f t="shared" si="70"/>
        <v>5.9991464614899996</v>
      </c>
      <c r="T217" s="7">
        <f t="shared" si="71"/>
        <v>0.3</v>
      </c>
      <c r="U217" s="7">
        <f t="shared" si="65"/>
        <v>20</v>
      </c>
      <c r="V217" s="18" t="str">
        <f t="shared" si="66"/>
        <v>15N60A-31</v>
      </c>
      <c r="W217" s="4"/>
      <c r="X217" s="8">
        <v>214</v>
      </c>
      <c r="Y217" s="9" t="s">
        <v>271</v>
      </c>
      <c r="Z217" s="9" t="s">
        <v>272</v>
      </c>
      <c r="AA217" s="10">
        <v>3.6751899049999999</v>
      </c>
      <c r="AB217" s="10">
        <v>140</v>
      </c>
      <c r="AC217" s="10">
        <v>3.7</v>
      </c>
      <c r="AD217" s="10">
        <v>50</v>
      </c>
      <c r="AE217" s="10">
        <v>0.3</v>
      </c>
      <c r="AF217" s="10">
        <v>6</v>
      </c>
      <c r="AG217" s="10">
        <v>0.3</v>
      </c>
      <c r="AH217" s="10">
        <v>20</v>
      </c>
      <c r="AI217" s="10">
        <v>29</v>
      </c>
      <c r="AJ217" s="10">
        <v>172</v>
      </c>
      <c r="AK217" s="10">
        <v>733</v>
      </c>
      <c r="AL217" s="10">
        <v>716</v>
      </c>
      <c r="AM217" s="11" t="s">
        <v>337</v>
      </c>
      <c r="AN217" s="21">
        <f t="shared" si="62"/>
        <v>935.31430815611418</v>
      </c>
      <c r="AO217" s="21">
        <f t="shared" si="72"/>
        <v>913.62216185508566</v>
      </c>
      <c r="AP217" s="14">
        <v>670</v>
      </c>
    </row>
    <row r="218" spans="1:42" ht="12" customHeight="1" x14ac:dyDescent="0.25">
      <c r="A218" s="14" t="s">
        <v>104</v>
      </c>
      <c r="B218" s="14">
        <v>273</v>
      </c>
      <c r="C218" s="14" t="s">
        <v>199</v>
      </c>
      <c r="D218" s="14" t="s">
        <v>51</v>
      </c>
      <c r="E218" s="14" t="s">
        <v>52</v>
      </c>
      <c r="F218" s="58">
        <v>141.68941265500001</v>
      </c>
      <c r="G218" s="13">
        <v>5.8606743612000001</v>
      </c>
      <c r="H218" s="13">
        <v>22.221530914300001</v>
      </c>
      <c r="I218" s="58">
        <v>10</v>
      </c>
      <c r="J218" s="2"/>
      <c r="K218" s="7" t="s">
        <v>199</v>
      </c>
      <c r="L218" s="7" t="str">
        <f t="shared" si="63"/>
        <v>N</v>
      </c>
      <c r="M218" s="7" t="s">
        <v>216</v>
      </c>
      <c r="N218" s="7">
        <f t="shared" si="67"/>
        <v>5.8606743612000001</v>
      </c>
      <c r="O218" s="15">
        <f t="shared" si="68"/>
        <v>140</v>
      </c>
      <c r="P218" s="7">
        <f t="shared" si="64"/>
        <v>3.7</v>
      </c>
      <c r="Q218" s="7">
        <v>50</v>
      </c>
      <c r="R218" s="7">
        <f t="shared" si="69"/>
        <v>7.4</v>
      </c>
      <c r="S218" s="63">
        <f t="shared" si="70"/>
        <v>22.221530914300001</v>
      </c>
      <c r="T218" s="7">
        <f t="shared" si="71"/>
        <v>2.5999999999999996</v>
      </c>
      <c r="U218" s="7">
        <f t="shared" si="65"/>
        <v>20</v>
      </c>
      <c r="V218" s="18" t="str">
        <f t="shared" si="66"/>
        <v>15N62-273</v>
      </c>
      <c r="W218" s="4"/>
      <c r="X218" s="8">
        <v>215</v>
      </c>
      <c r="Y218" s="9" t="s">
        <v>271</v>
      </c>
      <c r="Z218" s="9" t="s">
        <v>272</v>
      </c>
      <c r="AA218" s="10">
        <v>5.8606743610000001</v>
      </c>
      <c r="AB218" s="10">
        <v>140</v>
      </c>
      <c r="AC218" s="10">
        <v>3.7</v>
      </c>
      <c r="AD218" s="10">
        <v>50</v>
      </c>
      <c r="AE218" s="10">
        <v>7.4</v>
      </c>
      <c r="AF218" s="10">
        <v>22.2</v>
      </c>
      <c r="AG218" s="10">
        <v>2.6</v>
      </c>
      <c r="AH218" s="10">
        <v>20</v>
      </c>
      <c r="AI218" s="10">
        <v>21</v>
      </c>
      <c r="AJ218" s="10">
        <v>93</v>
      </c>
      <c r="AK218" s="12">
        <v>1702</v>
      </c>
      <c r="AL218" s="12">
        <v>1507</v>
      </c>
      <c r="AM218" s="11" t="s">
        <v>338</v>
      </c>
      <c r="AN218" s="21">
        <f t="shared" si="62"/>
        <v>1722.5384309915</v>
      </c>
      <c r="AO218" s="21">
        <f t="shared" si="72"/>
        <v>1525.18532050775</v>
      </c>
      <c r="AP218" s="14">
        <v>571</v>
      </c>
    </row>
    <row r="219" spans="1:42" ht="12" customHeight="1" x14ac:dyDescent="0.25">
      <c r="A219" s="14" t="s">
        <v>104</v>
      </c>
      <c r="B219" s="14">
        <v>273</v>
      </c>
      <c r="C219" s="14" t="s">
        <v>199</v>
      </c>
      <c r="D219" s="14" t="s">
        <v>51</v>
      </c>
      <c r="E219" s="14" t="s">
        <v>52</v>
      </c>
      <c r="F219" s="58">
        <v>71.487427536599995</v>
      </c>
      <c r="G219" s="13">
        <v>4.58962641825</v>
      </c>
      <c r="H219" s="13">
        <v>47.458328247099999</v>
      </c>
      <c r="I219" s="58">
        <v>191.42135620100001</v>
      </c>
      <c r="J219" s="2"/>
      <c r="K219" s="7" t="s">
        <v>199</v>
      </c>
      <c r="L219" s="7" t="str">
        <f t="shared" si="63"/>
        <v>N</v>
      </c>
      <c r="M219" s="7" t="s">
        <v>216</v>
      </c>
      <c r="N219" s="7">
        <f t="shared" si="67"/>
        <v>4.58962641825</v>
      </c>
      <c r="O219" s="15">
        <f t="shared" si="68"/>
        <v>71.487427536599995</v>
      </c>
      <c r="P219" s="7">
        <f t="shared" si="64"/>
        <v>3.7</v>
      </c>
      <c r="Q219" s="7">
        <v>50</v>
      </c>
      <c r="R219" s="7">
        <f t="shared" si="69"/>
        <v>7.4</v>
      </c>
      <c r="S219" s="63">
        <f t="shared" si="70"/>
        <v>47.458328247099999</v>
      </c>
      <c r="T219" s="7">
        <f t="shared" si="71"/>
        <v>184.021356201</v>
      </c>
      <c r="U219" s="7">
        <f t="shared" si="65"/>
        <v>20</v>
      </c>
      <c r="V219" s="18" t="str">
        <f t="shared" si="66"/>
        <v>15N62-273</v>
      </c>
      <c r="W219" s="4"/>
      <c r="X219" s="8">
        <v>216</v>
      </c>
      <c r="Y219" s="9" t="s">
        <v>271</v>
      </c>
      <c r="Z219" s="9" t="s">
        <v>272</v>
      </c>
      <c r="AA219" s="10">
        <v>4.5896264179999999</v>
      </c>
      <c r="AB219" s="10">
        <v>71.486999999999995</v>
      </c>
      <c r="AC219" s="10">
        <v>3.7</v>
      </c>
      <c r="AD219" s="10">
        <v>50</v>
      </c>
      <c r="AE219" s="10">
        <v>7.4</v>
      </c>
      <c r="AF219" s="10">
        <v>47.5</v>
      </c>
      <c r="AG219" s="10">
        <v>184.02135620000001</v>
      </c>
      <c r="AH219" s="10">
        <v>20</v>
      </c>
      <c r="AI219" s="10">
        <v>2</v>
      </c>
      <c r="AJ219" s="10">
        <v>4</v>
      </c>
      <c r="AK219" s="10">
        <v>258</v>
      </c>
      <c r="AL219" s="10">
        <v>35</v>
      </c>
      <c r="AM219" s="11" t="s">
        <v>338</v>
      </c>
      <c r="AN219" s="21">
        <f t="shared" si="62"/>
        <v>258</v>
      </c>
      <c r="AO219" s="21">
        <f t="shared" si="72"/>
        <v>35</v>
      </c>
      <c r="AP219" s="14">
        <v>575</v>
      </c>
    </row>
    <row r="220" spans="1:42" ht="12" customHeight="1" x14ac:dyDescent="0.25">
      <c r="A220" s="14" t="s">
        <v>104</v>
      </c>
      <c r="B220" s="14">
        <v>273</v>
      </c>
      <c r="C220" s="14" t="s">
        <v>199</v>
      </c>
      <c r="D220" s="14" t="s">
        <v>51</v>
      </c>
      <c r="E220" s="14" t="s">
        <v>52</v>
      </c>
      <c r="F220" s="58">
        <v>77.6021741279</v>
      </c>
      <c r="G220" s="13">
        <v>8.4644581080400005</v>
      </c>
      <c r="H220" s="13">
        <v>26.900018692</v>
      </c>
      <c r="I220" s="58">
        <v>48.284271240199999</v>
      </c>
      <c r="J220" s="2"/>
      <c r="K220" s="7" t="s">
        <v>199</v>
      </c>
      <c r="L220" s="7" t="str">
        <f t="shared" si="63"/>
        <v>N</v>
      </c>
      <c r="M220" s="7" t="s">
        <v>216</v>
      </c>
      <c r="N220" s="7">
        <f t="shared" si="67"/>
        <v>8.4644581080400005</v>
      </c>
      <c r="O220" s="15">
        <f t="shared" si="68"/>
        <v>77.6021741279</v>
      </c>
      <c r="P220" s="7">
        <f t="shared" si="64"/>
        <v>3.7</v>
      </c>
      <c r="Q220" s="7">
        <v>50</v>
      </c>
      <c r="R220" s="7">
        <f t="shared" si="69"/>
        <v>7.4</v>
      </c>
      <c r="S220" s="63">
        <f t="shared" si="70"/>
        <v>26.900018692</v>
      </c>
      <c r="T220" s="7">
        <f t="shared" si="71"/>
        <v>40.8842712402</v>
      </c>
      <c r="U220" s="7">
        <f t="shared" si="65"/>
        <v>20</v>
      </c>
      <c r="V220" s="18" t="str">
        <f t="shared" si="66"/>
        <v>15N62-273</v>
      </c>
      <c r="W220" s="4"/>
      <c r="X220" s="8">
        <v>217</v>
      </c>
      <c r="Y220" s="9" t="s">
        <v>271</v>
      </c>
      <c r="Z220" s="9" t="s">
        <v>272</v>
      </c>
      <c r="AA220" s="10">
        <v>8.4644581080000005</v>
      </c>
      <c r="AB220" s="10">
        <v>77.602000000000004</v>
      </c>
      <c r="AC220" s="10">
        <v>3.7</v>
      </c>
      <c r="AD220" s="10">
        <v>50</v>
      </c>
      <c r="AE220" s="10">
        <v>7.4</v>
      </c>
      <c r="AF220" s="10">
        <v>26.9</v>
      </c>
      <c r="AG220" s="10">
        <v>40.884271239999997</v>
      </c>
      <c r="AH220" s="10">
        <v>20</v>
      </c>
      <c r="AI220" s="10">
        <v>5</v>
      </c>
      <c r="AJ220" s="10">
        <v>8</v>
      </c>
      <c r="AK220" s="10">
        <v>672</v>
      </c>
      <c r="AL220" s="10">
        <v>90</v>
      </c>
      <c r="AM220" s="11" t="s">
        <v>338</v>
      </c>
      <c r="AN220" s="21">
        <f t="shared" si="62"/>
        <v>672</v>
      </c>
      <c r="AO220" s="21">
        <f t="shared" si="72"/>
        <v>90</v>
      </c>
      <c r="AP220" s="14">
        <v>573</v>
      </c>
    </row>
    <row r="221" spans="1:42" ht="12" customHeight="1" x14ac:dyDescent="0.25">
      <c r="A221" s="14" t="s">
        <v>104</v>
      </c>
      <c r="B221" s="14">
        <v>273</v>
      </c>
      <c r="C221" s="14" t="s">
        <v>199</v>
      </c>
      <c r="D221" s="14" t="s">
        <v>51</v>
      </c>
      <c r="E221" s="14" t="s">
        <v>52</v>
      </c>
      <c r="F221" s="58">
        <v>99.412106958799995</v>
      </c>
      <c r="G221" s="13">
        <v>5.1118392573199998</v>
      </c>
      <c r="H221" s="13">
        <v>25.830215454099999</v>
      </c>
      <c r="I221" s="58">
        <v>123.137084961</v>
      </c>
      <c r="J221" s="2"/>
      <c r="K221" s="7" t="s">
        <v>199</v>
      </c>
      <c r="L221" s="7" t="str">
        <f t="shared" si="63"/>
        <v>N</v>
      </c>
      <c r="M221" s="7" t="s">
        <v>216</v>
      </c>
      <c r="N221" s="7">
        <f t="shared" si="67"/>
        <v>5.1118392573199998</v>
      </c>
      <c r="O221" s="15">
        <f t="shared" si="68"/>
        <v>99.412106958799995</v>
      </c>
      <c r="P221" s="7">
        <f t="shared" si="64"/>
        <v>3.7</v>
      </c>
      <c r="Q221" s="7">
        <v>50</v>
      </c>
      <c r="R221" s="7">
        <f t="shared" si="69"/>
        <v>7.4</v>
      </c>
      <c r="S221" s="63">
        <f t="shared" si="70"/>
        <v>25.830215454099999</v>
      </c>
      <c r="T221" s="7">
        <f t="shared" si="71"/>
        <v>115.73708496099999</v>
      </c>
      <c r="U221" s="7">
        <f t="shared" si="65"/>
        <v>20</v>
      </c>
      <c r="V221" s="18" t="str">
        <f t="shared" si="66"/>
        <v>15N62-273</v>
      </c>
      <c r="W221" s="4"/>
      <c r="X221" s="8">
        <v>218</v>
      </c>
      <c r="Y221" s="9" t="s">
        <v>271</v>
      </c>
      <c r="Z221" s="9" t="s">
        <v>272</v>
      </c>
      <c r="AA221" s="10">
        <v>5.1118392569999997</v>
      </c>
      <c r="AB221" s="10">
        <v>99.412000000000006</v>
      </c>
      <c r="AC221" s="10">
        <v>3.7</v>
      </c>
      <c r="AD221" s="10">
        <v>50</v>
      </c>
      <c r="AE221" s="10">
        <v>7.4</v>
      </c>
      <c r="AF221" s="10">
        <v>25.8</v>
      </c>
      <c r="AG221" s="10">
        <v>115.73708499999999</v>
      </c>
      <c r="AH221" s="10">
        <v>20</v>
      </c>
      <c r="AI221" s="10">
        <v>2</v>
      </c>
      <c r="AJ221" s="10">
        <v>4</v>
      </c>
      <c r="AK221" s="10">
        <v>559</v>
      </c>
      <c r="AL221" s="10">
        <v>26</v>
      </c>
      <c r="AM221" s="11" t="s">
        <v>338</v>
      </c>
      <c r="AN221" s="21">
        <f t="shared" si="62"/>
        <v>559</v>
      </c>
      <c r="AO221" s="21">
        <f t="shared" si="72"/>
        <v>26</v>
      </c>
      <c r="AP221" s="14">
        <v>570</v>
      </c>
    </row>
    <row r="222" spans="1:42" ht="12" customHeight="1" x14ac:dyDescent="0.25">
      <c r="A222" s="14" t="s">
        <v>104</v>
      </c>
      <c r="B222" s="14">
        <v>273</v>
      </c>
      <c r="C222" s="14" t="s">
        <v>199</v>
      </c>
      <c r="D222" s="14" t="s">
        <v>51</v>
      </c>
      <c r="E222" s="14" t="s">
        <v>52</v>
      </c>
      <c r="F222" s="58">
        <v>52.037242081400002</v>
      </c>
      <c r="G222" s="13">
        <v>4.5443340103700001</v>
      </c>
      <c r="H222" s="13">
        <v>19.9521827698</v>
      </c>
      <c r="I222" s="58">
        <v>10</v>
      </c>
      <c r="J222" s="2"/>
      <c r="K222" s="7" t="s">
        <v>199</v>
      </c>
      <c r="L222" s="7" t="str">
        <f t="shared" si="63"/>
        <v>N</v>
      </c>
      <c r="M222" s="7" t="s">
        <v>216</v>
      </c>
      <c r="N222" s="7">
        <f t="shared" si="67"/>
        <v>4.5443340103700001</v>
      </c>
      <c r="O222" s="15">
        <f t="shared" si="68"/>
        <v>52.037242081400002</v>
      </c>
      <c r="P222" s="7">
        <f t="shared" si="64"/>
        <v>3.7</v>
      </c>
      <c r="Q222" s="7">
        <v>50</v>
      </c>
      <c r="R222" s="7">
        <f t="shared" si="69"/>
        <v>7.4</v>
      </c>
      <c r="S222" s="63">
        <f t="shared" si="70"/>
        <v>19.9521827698</v>
      </c>
      <c r="T222" s="7">
        <f t="shared" si="71"/>
        <v>2.5999999999999996</v>
      </c>
      <c r="U222" s="7">
        <f t="shared" si="65"/>
        <v>20</v>
      </c>
      <c r="V222" s="18" t="str">
        <f t="shared" si="66"/>
        <v>15N62-273</v>
      </c>
      <c r="W222" s="4"/>
      <c r="X222" s="8">
        <v>219</v>
      </c>
      <c r="Y222" s="9" t="s">
        <v>271</v>
      </c>
      <c r="Z222" s="9" t="s">
        <v>272</v>
      </c>
      <c r="AA222" s="10">
        <v>4.54433401</v>
      </c>
      <c r="AB222" s="10">
        <v>52.036999999999999</v>
      </c>
      <c r="AC222" s="10">
        <v>3.7</v>
      </c>
      <c r="AD222" s="10">
        <v>50</v>
      </c>
      <c r="AE222" s="10">
        <v>7.4</v>
      </c>
      <c r="AF222" s="10">
        <v>20</v>
      </c>
      <c r="AG222" s="10">
        <v>2.6</v>
      </c>
      <c r="AH222" s="10">
        <v>20</v>
      </c>
      <c r="AI222" s="10">
        <v>17</v>
      </c>
      <c r="AJ222" s="10">
        <v>51</v>
      </c>
      <c r="AK222" s="10">
        <v>140</v>
      </c>
      <c r="AL222" s="10">
        <v>142</v>
      </c>
      <c r="AM222" s="11" t="s">
        <v>338</v>
      </c>
      <c r="AN222" s="21">
        <f t="shared" si="62"/>
        <v>140</v>
      </c>
      <c r="AO222" s="21">
        <f t="shared" si="72"/>
        <v>142</v>
      </c>
      <c r="AP222" s="14">
        <v>569</v>
      </c>
    </row>
    <row r="223" spans="1:42" ht="12" customHeight="1" x14ac:dyDescent="0.25">
      <c r="A223" s="14" t="s">
        <v>104</v>
      </c>
      <c r="B223" s="14">
        <v>273</v>
      </c>
      <c r="C223" s="14" t="s">
        <v>199</v>
      </c>
      <c r="D223" s="14" t="s">
        <v>51</v>
      </c>
      <c r="E223" s="14" t="s">
        <v>52</v>
      </c>
      <c r="F223" s="58">
        <v>243.85133962399999</v>
      </c>
      <c r="G223" s="13">
        <v>6.0572773447900001</v>
      </c>
      <c r="H223" s="13">
        <v>29.903255462600001</v>
      </c>
      <c r="I223" s="58">
        <v>14.142135620099999</v>
      </c>
      <c r="J223" s="2"/>
      <c r="K223" s="7" t="s">
        <v>199</v>
      </c>
      <c r="L223" s="7" t="str">
        <f t="shared" si="63"/>
        <v>N</v>
      </c>
      <c r="M223" s="7" t="s">
        <v>216</v>
      </c>
      <c r="N223" s="7">
        <f t="shared" si="67"/>
        <v>6.0572773447900001</v>
      </c>
      <c r="O223" s="15">
        <f t="shared" si="68"/>
        <v>140</v>
      </c>
      <c r="P223" s="7">
        <f t="shared" si="64"/>
        <v>3.7</v>
      </c>
      <c r="Q223" s="7">
        <v>50</v>
      </c>
      <c r="R223" s="7">
        <f t="shared" si="69"/>
        <v>7.4</v>
      </c>
      <c r="S223" s="63">
        <f t="shared" si="70"/>
        <v>29.903255462600001</v>
      </c>
      <c r="T223" s="7">
        <f t="shared" si="71"/>
        <v>6.7421356200999991</v>
      </c>
      <c r="U223" s="7">
        <f t="shared" si="65"/>
        <v>20</v>
      </c>
      <c r="V223" s="18" t="str">
        <f t="shared" si="66"/>
        <v>15N62-273</v>
      </c>
      <c r="W223" s="4"/>
      <c r="X223" s="8">
        <v>220</v>
      </c>
      <c r="Y223" s="9" t="s">
        <v>271</v>
      </c>
      <c r="Z223" s="9" t="s">
        <v>272</v>
      </c>
      <c r="AA223" s="10">
        <v>6.0572773450000001</v>
      </c>
      <c r="AB223" s="10">
        <v>140</v>
      </c>
      <c r="AC223" s="10">
        <v>3.7</v>
      </c>
      <c r="AD223" s="10">
        <v>50</v>
      </c>
      <c r="AE223" s="10">
        <v>7.4</v>
      </c>
      <c r="AF223" s="10">
        <v>29.9</v>
      </c>
      <c r="AG223" s="10">
        <v>6.74213562</v>
      </c>
      <c r="AH223" s="10">
        <v>20</v>
      </c>
      <c r="AI223" s="10">
        <v>17</v>
      </c>
      <c r="AJ223" s="10">
        <v>70</v>
      </c>
      <c r="AK223" s="12">
        <v>1680</v>
      </c>
      <c r="AL223" s="12">
        <v>1390</v>
      </c>
      <c r="AM223" s="11" t="s">
        <v>338</v>
      </c>
      <c r="AN223" s="21">
        <f t="shared" si="62"/>
        <v>2926.2160754880001</v>
      </c>
      <c r="AO223" s="21">
        <f t="shared" si="72"/>
        <v>2421.0954434097143</v>
      </c>
      <c r="AP223" s="14">
        <v>572</v>
      </c>
    </row>
    <row r="224" spans="1:42" ht="12" customHeight="1" x14ac:dyDescent="0.25">
      <c r="A224" s="14" t="s">
        <v>104</v>
      </c>
      <c r="B224" s="14">
        <v>273</v>
      </c>
      <c r="C224" s="14" t="s">
        <v>199</v>
      </c>
      <c r="D224" s="14" t="s">
        <v>51</v>
      </c>
      <c r="E224" s="14" t="s">
        <v>52</v>
      </c>
      <c r="F224" s="58">
        <v>147.492339394</v>
      </c>
      <c r="G224" s="13">
        <v>4.3762204033899996</v>
      </c>
      <c r="H224" s="13">
        <v>10.703930854799999</v>
      </c>
      <c r="I224" s="58">
        <v>122.42640686</v>
      </c>
      <c r="J224" s="2"/>
      <c r="K224" s="7" t="s">
        <v>199</v>
      </c>
      <c r="L224" s="7" t="str">
        <f t="shared" si="63"/>
        <v>N</v>
      </c>
      <c r="M224" s="7" t="s">
        <v>216</v>
      </c>
      <c r="N224" s="7">
        <f t="shared" si="67"/>
        <v>4.3762204033899996</v>
      </c>
      <c r="O224" s="15">
        <f t="shared" si="68"/>
        <v>140</v>
      </c>
      <c r="P224" s="7">
        <f t="shared" si="64"/>
        <v>3.7</v>
      </c>
      <c r="Q224" s="7">
        <v>50</v>
      </c>
      <c r="R224" s="7">
        <f t="shared" si="69"/>
        <v>7.4</v>
      </c>
      <c r="S224" s="63">
        <f t="shared" si="70"/>
        <v>10.703930854799999</v>
      </c>
      <c r="T224" s="7">
        <f t="shared" si="71"/>
        <v>115.02640685999999</v>
      </c>
      <c r="U224" s="7">
        <f t="shared" si="65"/>
        <v>20</v>
      </c>
      <c r="V224" s="18" t="str">
        <f t="shared" si="66"/>
        <v>15N62-273</v>
      </c>
      <c r="W224" s="4"/>
      <c r="X224" s="8">
        <v>221</v>
      </c>
      <c r="Y224" s="9" t="s">
        <v>271</v>
      </c>
      <c r="Z224" s="9" t="s">
        <v>272</v>
      </c>
      <c r="AA224" s="10">
        <v>4.3762204029999996</v>
      </c>
      <c r="AB224" s="10">
        <v>140</v>
      </c>
      <c r="AC224" s="10">
        <v>3.7</v>
      </c>
      <c r="AD224" s="10">
        <v>50</v>
      </c>
      <c r="AE224" s="10">
        <v>7.4</v>
      </c>
      <c r="AF224" s="10">
        <v>10.7</v>
      </c>
      <c r="AG224" s="10">
        <v>115.0264069</v>
      </c>
      <c r="AH224" s="10">
        <v>20</v>
      </c>
      <c r="AI224" s="10">
        <v>1</v>
      </c>
      <c r="AJ224" s="10">
        <v>6</v>
      </c>
      <c r="AK224" s="10">
        <v>757</v>
      </c>
      <c r="AL224" s="10">
        <v>25</v>
      </c>
      <c r="AM224" s="11" t="s">
        <v>338</v>
      </c>
      <c r="AN224" s="21">
        <f t="shared" si="62"/>
        <v>797.51214943755701</v>
      </c>
      <c r="AO224" s="21">
        <f t="shared" si="72"/>
        <v>26.337917748928568</v>
      </c>
      <c r="AP224" s="14">
        <v>568</v>
      </c>
    </row>
    <row r="225" spans="1:42" ht="12" customHeight="1" x14ac:dyDescent="0.25">
      <c r="A225" s="14" t="s">
        <v>104</v>
      </c>
      <c r="B225" s="14">
        <v>273</v>
      </c>
      <c r="C225" s="14" t="s">
        <v>199</v>
      </c>
      <c r="D225" s="14" t="s">
        <v>51</v>
      </c>
      <c r="E225" s="14" t="s">
        <v>52</v>
      </c>
      <c r="F225" s="58">
        <v>99.600037764999996</v>
      </c>
      <c r="G225" s="13">
        <v>6.3704500945499998</v>
      </c>
      <c r="H225" s="13">
        <v>44.5840797424</v>
      </c>
      <c r="I225" s="58">
        <v>14.142135620099999</v>
      </c>
      <c r="J225" s="2"/>
      <c r="K225" s="7" t="s">
        <v>199</v>
      </c>
      <c r="L225" s="7" t="str">
        <f t="shared" si="63"/>
        <v>N</v>
      </c>
      <c r="M225" s="7" t="s">
        <v>216</v>
      </c>
      <c r="N225" s="7">
        <f t="shared" si="67"/>
        <v>6.3704500945499998</v>
      </c>
      <c r="O225" s="15">
        <f t="shared" si="68"/>
        <v>99.600037764999996</v>
      </c>
      <c r="P225" s="7">
        <f t="shared" si="64"/>
        <v>3.7</v>
      </c>
      <c r="Q225" s="7">
        <v>50</v>
      </c>
      <c r="R225" s="7">
        <f t="shared" si="69"/>
        <v>7.4</v>
      </c>
      <c r="S225" s="63">
        <f t="shared" si="70"/>
        <v>44.5840797424</v>
      </c>
      <c r="T225" s="7">
        <f t="shared" si="71"/>
        <v>6.7421356200999991</v>
      </c>
      <c r="U225" s="7">
        <f t="shared" si="65"/>
        <v>20</v>
      </c>
      <c r="V225" s="18" t="str">
        <f t="shared" si="66"/>
        <v>15N62-273</v>
      </c>
      <c r="W225" s="4"/>
      <c r="X225" s="8">
        <v>222</v>
      </c>
      <c r="Y225" s="9" t="s">
        <v>271</v>
      </c>
      <c r="Z225" s="9" t="s">
        <v>272</v>
      </c>
      <c r="AA225" s="10">
        <v>6.3704500949999998</v>
      </c>
      <c r="AB225" s="10">
        <v>99.6</v>
      </c>
      <c r="AC225" s="10">
        <v>3.7</v>
      </c>
      <c r="AD225" s="10">
        <v>50</v>
      </c>
      <c r="AE225" s="10">
        <v>7.4</v>
      </c>
      <c r="AF225" s="10">
        <v>44.6</v>
      </c>
      <c r="AG225" s="10">
        <v>6.74213562</v>
      </c>
      <c r="AH225" s="10">
        <v>20</v>
      </c>
      <c r="AI225" s="10">
        <v>18</v>
      </c>
      <c r="AJ225" s="10">
        <v>55</v>
      </c>
      <c r="AK225" s="10">
        <v>828</v>
      </c>
      <c r="AL225" s="10">
        <v>746</v>
      </c>
      <c r="AM225" s="11" t="s">
        <v>338</v>
      </c>
      <c r="AN225" s="21">
        <f t="shared" si="62"/>
        <v>828</v>
      </c>
      <c r="AO225" s="21">
        <f t="shared" si="72"/>
        <v>746</v>
      </c>
      <c r="AP225" s="14">
        <v>574</v>
      </c>
    </row>
    <row r="226" spans="1:42" ht="12" customHeight="1" x14ac:dyDescent="0.25">
      <c r="A226" s="14" t="s">
        <v>104</v>
      </c>
      <c r="B226" s="14">
        <v>273</v>
      </c>
      <c r="C226" s="14" t="s">
        <v>199</v>
      </c>
      <c r="D226" s="14" t="s">
        <v>51</v>
      </c>
      <c r="E226" s="14" t="s">
        <v>52</v>
      </c>
      <c r="F226" s="58">
        <v>3.83507425669</v>
      </c>
      <c r="G226" s="13">
        <v>2.3313786359000002</v>
      </c>
      <c r="H226" s="13">
        <v>29.225576400800001</v>
      </c>
      <c r="I226" s="58">
        <v>10</v>
      </c>
      <c r="J226" s="2"/>
      <c r="K226" s="7" t="s">
        <v>199</v>
      </c>
      <c r="L226" s="7" t="str">
        <f t="shared" si="63"/>
        <v>N</v>
      </c>
      <c r="M226" s="7" t="s">
        <v>216</v>
      </c>
      <c r="N226" s="7">
        <f t="shared" si="67"/>
        <v>2.3313786359000002</v>
      </c>
      <c r="O226" s="15">
        <f t="shared" si="68"/>
        <v>3.83507425669</v>
      </c>
      <c r="P226" s="7">
        <f t="shared" si="64"/>
        <v>3.7</v>
      </c>
      <c r="Q226" s="7">
        <v>50</v>
      </c>
      <c r="R226" s="7">
        <f t="shared" si="69"/>
        <v>7.4</v>
      </c>
      <c r="S226" s="63">
        <f t="shared" si="70"/>
        <v>29.225576400800001</v>
      </c>
      <c r="T226" s="7">
        <f t="shared" si="71"/>
        <v>2.5999999999999996</v>
      </c>
      <c r="U226" s="7">
        <f t="shared" si="65"/>
        <v>20</v>
      </c>
      <c r="V226" s="18" t="str">
        <f t="shared" si="66"/>
        <v>15N62-273</v>
      </c>
      <c r="W226" s="4"/>
      <c r="X226" s="8">
        <v>223</v>
      </c>
      <c r="Y226" s="9" t="s">
        <v>271</v>
      </c>
      <c r="Z226" s="9" t="s">
        <v>272</v>
      </c>
      <c r="AA226" s="10">
        <v>2.3313786360000002</v>
      </c>
      <c r="AB226" s="10">
        <v>3.835</v>
      </c>
      <c r="AC226" s="10">
        <v>3.7</v>
      </c>
      <c r="AD226" s="10">
        <v>50</v>
      </c>
      <c r="AE226" s="10">
        <v>7.4</v>
      </c>
      <c r="AF226" s="10">
        <v>29.2</v>
      </c>
      <c r="AG226" s="10">
        <v>2.6</v>
      </c>
      <c r="AH226" s="10">
        <v>20</v>
      </c>
      <c r="AI226" s="10">
        <v>6</v>
      </c>
      <c r="AJ226" s="10">
        <v>3</v>
      </c>
      <c r="AK226" s="10">
        <v>2</v>
      </c>
      <c r="AL226" s="10">
        <v>1</v>
      </c>
      <c r="AM226" s="11" t="s">
        <v>338</v>
      </c>
      <c r="AN226" s="21">
        <f t="shared" si="62"/>
        <v>2</v>
      </c>
      <c r="AO226" s="21">
        <f t="shared" si="72"/>
        <v>1</v>
      </c>
      <c r="AP226" s="14">
        <v>577</v>
      </c>
    </row>
    <row r="227" spans="1:42" ht="12" customHeight="1" x14ac:dyDescent="0.25">
      <c r="A227" s="14" t="s">
        <v>62</v>
      </c>
      <c r="B227" s="14">
        <v>33</v>
      </c>
      <c r="C227" s="14" t="s">
        <v>199</v>
      </c>
      <c r="D227" s="14" t="s">
        <v>55</v>
      </c>
      <c r="E227" s="14" t="s">
        <v>52</v>
      </c>
      <c r="F227" s="58">
        <v>60.472253924500002</v>
      </c>
      <c r="G227" s="13">
        <v>2.8196040487</v>
      </c>
      <c r="H227" s="13">
        <v>40.040214538599997</v>
      </c>
      <c r="I227" s="58">
        <v>203.137084961</v>
      </c>
      <c r="J227" s="2"/>
      <c r="K227" s="7" t="s">
        <v>199</v>
      </c>
      <c r="L227" s="7" t="str">
        <f t="shared" si="63"/>
        <v>N</v>
      </c>
      <c r="M227" s="7" t="s">
        <v>216</v>
      </c>
      <c r="N227" s="7">
        <f t="shared" si="67"/>
        <v>2.8196040487</v>
      </c>
      <c r="O227" s="15">
        <f t="shared" si="68"/>
        <v>60.472253924500002</v>
      </c>
      <c r="P227" s="7">
        <f t="shared" si="64"/>
        <v>3.7</v>
      </c>
      <c r="Q227" s="7">
        <v>50</v>
      </c>
      <c r="R227" s="7">
        <f t="shared" si="69"/>
        <v>7.4</v>
      </c>
      <c r="S227" s="63">
        <f t="shared" si="70"/>
        <v>40.040214538599997</v>
      </c>
      <c r="T227" s="7">
        <f t="shared" si="71"/>
        <v>195.73708496099999</v>
      </c>
      <c r="U227" s="7">
        <f t="shared" si="65"/>
        <v>20</v>
      </c>
      <c r="V227" s="18" t="str">
        <f t="shared" si="66"/>
        <v>15N62A-33</v>
      </c>
      <c r="W227" s="4"/>
      <c r="X227" s="8">
        <v>224</v>
      </c>
      <c r="Y227" s="9" t="s">
        <v>271</v>
      </c>
      <c r="Z227" s="9" t="s">
        <v>272</v>
      </c>
      <c r="AA227" s="10">
        <v>2.8196040490000001</v>
      </c>
      <c r="AB227" s="10">
        <v>60.472000000000001</v>
      </c>
      <c r="AC227" s="10">
        <v>3.7</v>
      </c>
      <c r="AD227" s="10">
        <v>50</v>
      </c>
      <c r="AE227" s="10">
        <v>7.4</v>
      </c>
      <c r="AF227" s="10">
        <v>40</v>
      </c>
      <c r="AG227" s="10">
        <v>195.73708500000001</v>
      </c>
      <c r="AH227" s="10">
        <v>20</v>
      </c>
      <c r="AI227" s="10">
        <v>2</v>
      </c>
      <c r="AJ227" s="10">
        <v>4</v>
      </c>
      <c r="AK227" s="10">
        <v>61</v>
      </c>
      <c r="AL227" s="10">
        <v>22</v>
      </c>
      <c r="AM227" s="11" t="s">
        <v>339</v>
      </c>
      <c r="AN227" s="21">
        <f t="shared" si="62"/>
        <v>61</v>
      </c>
      <c r="AO227" s="21">
        <f t="shared" si="72"/>
        <v>22</v>
      </c>
      <c r="AP227" s="14">
        <v>1116</v>
      </c>
    </row>
    <row r="228" spans="1:42" ht="12" customHeight="1" x14ac:dyDescent="0.25">
      <c r="A228" s="14" t="s">
        <v>62</v>
      </c>
      <c r="B228" s="14">
        <v>33</v>
      </c>
      <c r="C228" s="14" t="s">
        <v>199</v>
      </c>
      <c r="D228" s="14" t="s">
        <v>55</v>
      </c>
      <c r="E228" s="14" t="s">
        <v>52</v>
      </c>
      <c r="F228" s="58">
        <v>24.374876024500001</v>
      </c>
      <c r="G228" s="13">
        <v>6.5328942435000004</v>
      </c>
      <c r="H228" s="13">
        <v>47.824546814000001</v>
      </c>
      <c r="I228" s="58">
        <v>100</v>
      </c>
      <c r="J228" s="2"/>
      <c r="K228" s="7" t="s">
        <v>199</v>
      </c>
      <c r="L228" s="7" t="str">
        <f t="shared" si="63"/>
        <v>N</v>
      </c>
      <c r="M228" s="7" t="s">
        <v>216</v>
      </c>
      <c r="N228" s="7">
        <f t="shared" si="67"/>
        <v>6.5328942435000004</v>
      </c>
      <c r="O228" s="15">
        <f t="shared" si="68"/>
        <v>24.374876024500001</v>
      </c>
      <c r="P228" s="7">
        <f t="shared" si="64"/>
        <v>3.7</v>
      </c>
      <c r="Q228" s="7">
        <v>50</v>
      </c>
      <c r="R228" s="7">
        <f t="shared" si="69"/>
        <v>7.4</v>
      </c>
      <c r="S228" s="63">
        <f t="shared" si="70"/>
        <v>47.824546814000001</v>
      </c>
      <c r="T228" s="7">
        <f t="shared" si="71"/>
        <v>92.6</v>
      </c>
      <c r="U228" s="7">
        <f t="shared" si="65"/>
        <v>20</v>
      </c>
      <c r="V228" s="18" t="str">
        <f t="shared" si="66"/>
        <v>15N62A-33</v>
      </c>
      <c r="W228" s="4"/>
      <c r="X228" s="8">
        <v>225</v>
      </c>
      <c r="Y228" s="9" t="s">
        <v>271</v>
      </c>
      <c r="Z228" s="9" t="s">
        <v>272</v>
      </c>
      <c r="AA228" s="10">
        <v>6.5328942440000004</v>
      </c>
      <c r="AB228" s="10">
        <v>24.375</v>
      </c>
      <c r="AC228" s="10">
        <v>3.7</v>
      </c>
      <c r="AD228" s="10">
        <v>50</v>
      </c>
      <c r="AE228" s="10">
        <v>7.4</v>
      </c>
      <c r="AF228" s="10">
        <v>47.8</v>
      </c>
      <c r="AG228" s="10">
        <v>92.6</v>
      </c>
      <c r="AH228" s="10">
        <v>20</v>
      </c>
      <c r="AI228" s="10">
        <v>2</v>
      </c>
      <c r="AJ228" s="10">
        <v>4</v>
      </c>
      <c r="AK228" s="10">
        <v>42</v>
      </c>
      <c r="AL228" s="10">
        <v>13</v>
      </c>
      <c r="AM228" s="11" t="s">
        <v>339</v>
      </c>
      <c r="AN228" s="21">
        <f t="shared" si="62"/>
        <v>42</v>
      </c>
      <c r="AO228" s="21">
        <f t="shared" si="72"/>
        <v>13</v>
      </c>
      <c r="AP228" s="14">
        <v>1117</v>
      </c>
    </row>
    <row r="229" spans="1:42" ht="12" customHeight="1" x14ac:dyDescent="0.25">
      <c r="A229" s="14" t="s">
        <v>62</v>
      </c>
      <c r="B229" s="14">
        <v>33</v>
      </c>
      <c r="C229" s="14" t="s">
        <v>199</v>
      </c>
      <c r="D229" s="14" t="s">
        <v>55</v>
      </c>
      <c r="E229" s="14" t="s">
        <v>52</v>
      </c>
      <c r="F229" s="58">
        <v>9.5715651229500001</v>
      </c>
      <c r="G229" s="13">
        <v>10.190140320399999</v>
      </c>
      <c r="H229" s="13">
        <v>26.975051879900001</v>
      </c>
      <c r="I229" s="58">
        <v>44.142135620099999</v>
      </c>
      <c r="J229" s="2"/>
      <c r="K229" s="7" t="s">
        <v>199</v>
      </c>
      <c r="L229" s="7" t="str">
        <f t="shared" si="63"/>
        <v>N</v>
      </c>
      <c r="M229" s="7" t="s">
        <v>216</v>
      </c>
      <c r="N229" s="7">
        <f t="shared" si="67"/>
        <v>10.190140320399999</v>
      </c>
      <c r="O229" s="15">
        <f t="shared" si="68"/>
        <v>9.5715651229500001</v>
      </c>
      <c r="P229" s="7">
        <f t="shared" si="64"/>
        <v>3.7</v>
      </c>
      <c r="Q229" s="7">
        <v>50</v>
      </c>
      <c r="R229" s="7">
        <f t="shared" si="69"/>
        <v>7.4</v>
      </c>
      <c r="S229" s="63">
        <f t="shared" si="70"/>
        <v>26.975051879900001</v>
      </c>
      <c r="T229" s="7">
        <f t="shared" si="71"/>
        <v>36.742135620100001</v>
      </c>
      <c r="U229" s="7">
        <f t="shared" si="65"/>
        <v>20</v>
      </c>
      <c r="V229" s="18" t="str">
        <f t="shared" si="66"/>
        <v>15N62A-33</v>
      </c>
      <c r="W229" s="4"/>
      <c r="X229" s="8">
        <v>226</v>
      </c>
      <c r="Y229" s="9" t="s">
        <v>271</v>
      </c>
      <c r="Z229" s="9" t="s">
        <v>272</v>
      </c>
      <c r="AA229" s="10">
        <v>10.190140319999999</v>
      </c>
      <c r="AB229" s="10">
        <v>9.5719999999999992</v>
      </c>
      <c r="AC229" s="10">
        <v>3.7</v>
      </c>
      <c r="AD229" s="10">
        <v>50</v>
      </c>
      <c r="AE229" s="10">
        <v>7.4</v>
      </c>
      <c r="AF229" s="10">
        <v>27</v>
      </c>
      <c r="AG229" s="10">
        <v>36.742135619999999</v>
      </c>
      <c r="AH229" s="10">
        <v>20</v>
      </c>
      <c r="AI229" s="10">
        <v>1</v>
      </c>
      <c r="AJ229" s="10">
        <v>3</v>
      </c>
      <c r="AK229" s="10">
        <v>13</v>
      </c>
      <c r="AL229" s="10">
        <v>3</v>
      </c>
      <c r="AM229" s="11" t="s">
        <v>339</v>
      </c>
      <c r="AN229" s="21">
        <f t="shared" si="62"/>
        <v>13</v>
      </c>
      <c r="AO229" s="21">
        <f t="shared" si="72"/>
        <v>3</v>
      </c>
      <c r="AP229" s="14">
        <v>1115</v>
      </c>
    </row>
    <row r="230" spans="1:42" ht="12" customHeight="1" x14ac:dyDescent="0.25">
      <c r="A230" s="14" t="s">
        <v>64</v>
      </c>
      <c r="B230" s="14">
        <v>39</v>
      </c>
      <c r="C230" s="14" t="s">
        <v>199</v>
      </c>
      <c r="D230" s="14" t="s">
        <v>51</v>
      </c>
      <c r="E230" s="14" t="s">
        <v>52</v>
      </c>
      <c r="F230" s="58">
        <v>196.481967325</v>
      </c>
      <c r="G230" s="13">
        <v>2.7927777621100001</v>
      </c>
      <c r="H230" s="13">
        <v>3.9274866580999999</v>
      </c>
      <c r="I230" s="58">
        <v>0</v>
      </c>
      <c r="J230" s="2"/>
      <c r="K230" s="7" t="s">
        <v>199</v>
      </c>
      <c r="L230" s="7" t="str">
        <f t="shared" si="63"/>
        <v>N</v>
      </c>
      <c r="M230" s="7" t="s">
        <v>216</v>
      </c>
      <c r="N230" s="7">
        <f t="shared" si="67"/>
        <v>2.7927777621100001</v>
      </c>
      <c r="O230" s="15">
        <f t="shared" si="68"/>
        <v>140</v>
      </c>
      <c r="P230" s="7">
        <f t="shared" si="64"/>
        <v>3.7</v>
      </c>
      <c r="Q230" s="7">
        <v>50</v>
      </c>
      <c r="R230" s="7">
        <f t="shared" si="69"/>
        <v>0.3</v>
      </c>
      <c r="S230" s="63">
        <f t="shared" si="70"/>
        <v>3.9274866580999999</v>
      </c>
      <c r="T230" s="7">
        <f t="shared" si="71"/>
        <v>0.3</v>
      </c>
      <c r="U230" s="7">
        <f t="shared" si="65"/>
        <v>20</v>
      </c>
      <c r="V230" s="18" t="str">
        <f t="shared" si="66"/>
        <v>16N48-39</v>
      </c>
      <c r="W230" s="4"/>
      <c r="X230" s="8">
        <v>227</v>
      </c>
      <c r="Y230" s="9" t="s">
        <v>271</v>
      </c>
      <c r="Z230" s="9" t="s">
        <v>272</v>
      </c>
      <c r="AA230" s="10">
        <v>2.7927777620000001</v>
      </c>
      <c r="AB230" s="10">
        <v>140</v>
      </c>
      <c r="AC230" s="10">
        <v>3.7</v>
      </c>
      <c r="AD230" s="10">
        <v>50</v>
      </c>
      <c r="AE230" s="10">
        <v>0.3</v>
      </c>
      <c r="AF230" s="10">
        <v>3.9</v>
      </c>
      <c r="AG230" s="10">
        <v>0.3</v>
      </c>
      <c r="AH230" s="10">
        <v>20</v>
      </c>
      <c r="AI230" s="10">
        <v>28</v>
      </c>
      <c r="AJ230" s="10">
        <v>172</v>
      </c>
      <c r="AK230" s="10">
        <v>345</v>
      </c>
      <c r="AL230" s="10">
        <v>340</v>
      </c>
      <c r="AM230" s="11" t="s">
        <v>346</v>
      </c>
      <c r="AN230" s="21">
        <f t="shared" si="62"/>
        <v>484.18770519374999</v>
      </c>
      <c r="AO230" s="21">
        <f t="shared" si="72"/>
        <v>477.17049207499997</v>
      </c>
      <c r="AP230" s="14">
        <v>1029</v>
      </c>
    </row>
    <row r="231" spans="1:42" ht="12" customHeight="1" x14ac:dyDescent="0.25">
      <c r="A231" s="14" t="s">
        <v>64</v>
      </c>
      <c r="B231" s="14">
        <v>39</v>
      </c>
      <c r="C231" s="14" t="s">
        <v>199</v>
      </c>
      <c r="D231" s="14" t="s">
        <v>51</v>
      </c>
      <c r="E231" s="14" t="s">
        <v>52</v>
      </c>
      <c r="F231" s="58">
        <v>59.1512066453</v>
      </c>
      <c r="G231" s="13">
        <v>1.53085225367</v>
      </c>
      <c r="H231" s="13">
        <v>24.883171081499999</v>
      </c>
      <c r="I231" s="58">
        <v>911.12719726600005</v>
      </c>
      <c r="J231" s="2"/>
      <c r="K231" s="7" t="s">
        <v>199</v>
      </c>
      <c r="L231" s="7" t="str">
        <f t="shared" si="63"/>
        <v>N</v>
      </c>
      <c r="M231" s="7" t="s">
        <v>216</v>
      </c>
      <c r="N231" s="7">
        <f t="shared" si="67"/>
        <v>1.53085225367</v>
      </c>
      <c r="O231" s="15">
        <f t="shared" si="68"/>
        <v>59.1512066453</v>
      </c>
      <c r="P231" s="7">
        <f t="shared" si="64"/>
        <v>3.7</v>
      </c>
      <c r="Q231" s="7">
        <v>50</v>
      </c>
      <c r="R231" s="7">
        <f t="shared" si="69"/>
        <v>7.4</v>
      </c>
      <c r="S231" s="63">
        <f t="shared" si="70"/>
        <v>24.883171081499999</v>
      </c>
      <c r="T231" s="7">
        <f t="shared" si="71"/>
        <v>300</v>
      </c>
      <c r="U231" s="7">
        <f t="shared" si="65"/>
        <v>20</v>
      </c>
      <c r="V231" s="18" t="str">
        <f t="shared" si="66"/>
        <v>16N48-39</v>
      </c>
      <c r="W231" s="4"/>
      <c r="X231" s="8">
        <v>228</v>
      </c>
      <c r="Y231" s="9" t="s">
        <v>271</v>
      </c>
      <c r="Z231" s="9" t="s">
        <v>272</v>
      </c>
      <c r="AA231" s="10">
        <v>1.530852254</v>
      </c>
      <c r="AB231" s="10">
        <v>59.151000000000003</v>
      </c>
      <c r="AC231" s="10">
        <v>3.7</v>
      </c>
      <c r="AD231" s="10">
        <v>50</v>
      </c>
      <c r="AE231" s="10">
        <v>7.4</v>
      </c>
      <c r="AF231" s="10">
        <v>24.9</v>
      </c>
      <c r="AG231" s="10">
        <v>300</v>
      </c>
      <c r="AH231" s="10">
        <v>20</v>
      </c>
      <c r="AI231" s="10">
        <v>1</v>
      </c>
      <c r="AJ231" s="10">
        <v>4</v>
      </c>
      <c r="AK231" s="10">
        <v>37</v>
      </c>
      <c r="AL231" s="10">
        <v>8</v>
      </c>
      <c r="AM231" s="11" t="s">
        <v>346</v>
      </c>
      <c r="AN231" s="21">
        <f t="shared" si="62"/>
        <v>37</v>
      </c>
      <c r="AO231" s="21">
        <f t="shared" si="72"/>
        <v>8</v>
      </c>
      <c r="AP231" s="14">
        <v>1044</v>
      </c>
    </row>
    <row r="232" spans="1:42" ht="12" customHeight="1" x14ac:dyDescent="0.25">
      <c r="A232" s="14" t="s">
        <v>64</v>
      </c>
      <c r="B232" s="14">
        <v>39</v>
      </c>
      <c r="C232" s="14" t="s">
        <v>199</v>
      </c>
      <c r="D232" s="14" t="s">
        <v>51</v>
      </c>
      <c r="E232" s="14" t="s">
        <v>52</v>
      </c>
      <c r="F232" s="58">
        <v>688.87227308900003</v>
      </c>
      <c r="G232" s="13">
        <v>4.9542075795100002</v>
      </c>
      <c r="H232" s="13">
        <v>9.5413808822600004</v>
      </c>
      <c r="I232" s="58">
        <v>10</v>
      </c>
      <c r="J232" s="2"/>
      <c r="K232" s="7" t="s">
        <v>199</v>
      </c>
      <c r="L232" s="7" t="str">
        <f t="shared" si="63"/>
        <v>N</v>
      </c>
      <c r="M232" s="7" t="s">
        <v>216</v>
      </c>
      <c r="N232" s="7">
        <f t="shared" si="67"/>
        <v>4.9542075795100002</v>
      </c>
      <c r="O232" s="15">
        <f t="shared" si="68"/>
        <v>140</v>
      </c>
      <c r="P232" s="7">
        <f t="shared" si="64"/>
        <v>3.7</v>
      </c>
      <c r="Q232" s="7">
        <v>50</v>
      </c>
      <c r="R232" s="7">
        <f t="shared" si="69"/>
        <v>7.4</v>
      </c>
      <c r="S232" s="63">
        <f t="shared" si="70"/>
        <v>9.5413808822600004</v>
      </c>
      <c r="T232" s="7">
        <f t="shared" si="71"/>
        <v>2.5999999999999996</v>
      </c>
      <c r="U232" s="7">
        <f t="shared" si="65"/>
        <v>20</v>
      </c>
      <c r="V232" s="18" t="str">
        <f t="shared" si="66"/>
        <v>16N48-39</v>
      </c>
      <c r="W232" s="4"/>
      <c r="X232" s="8">
        <v>229</v>
      </c>
      <c r="Y232" s="9" t="s">
        <v>271</v>
      </c>
      <c r="Z232" s="9" t="s">
        <v>272</v>
      </c>
      <c r="AA232" s="10">
        <v>4.9542075800000003</v>
      </c>
      <c r="AB232" s="10">
        <v>140</v>
      </c>
      <c r="AC232" s="10">
        <v>3.7</v>
      </c>
      <c r="AD232" s="10">
        <v>50</v>
      </c>
      <c r="AE232" s="10">
        <v>7.4</v>
      </c>
      <c r="AF232" s="10">
        <v>9.5</v>
      </c>
      <c r="AG232" s="10">
        <v>2.6</v>
      </c>
      <c r="AH232" s="10">
        <v>20</v>
      </c>
      <c r="AI232" s="10">
        <v>20</v>
      </c>
      <c r="AJ232" s="10">
        <v>92</v>
      </c>
      <c r="AK232" s="12">
        <v>1231</v>
      </c>
      <c r="AL232" s="10">
        <v>893</v>
      </c>
      <c r="AM232" s="11" t="s">
        <v>346</v>
      </c>
      <c r="AN232" s="21">
        <f t="shared" ref="AN232:AN295" si="73">F232/O232*AK232</f>
        <v>6057.15548694685</v>
      </c>
      <c r="AO232" s="21">
        <f t="shared" si="72"/>
        <v>4394.0209990605499</v>
      </c>
      <c r="AP232" s="14">
        <v>1026</v>
      </c>
    </row>
    <row r="233" spans="1:42" ht="12" customHeight="1" x14ac:dyDescent="0.25">
      <c r="A233" s="14" t="s">
        <v>64</v>
      </c>
      <c r="B233" s="14">
        <v>39</v>
      </c>
      <c r="C233" s="14" t="s">
        <v>199</v>
      </c>
      <c r="D233" s="14" t="s">
        <v>51</v>
      </c>
      <c r="E233" s="14" t="s">
        <v>52</v>
      </c>
      <c r="F233" s="58">
        <v>96.795189774799994</v>
      </c>
      <c r="G233" s="13">
        <v>2.9986902208199999</v>
      </c>
      <c r="H233" s="13">
        <v>40.196090698200003</v>
      </c>
      <c r="I233" s="58">
        <v>372.42645263700001</v>
      </c>
      <c r="J233" s="2"/>
      <c r="K233" s="7" t="s">
        <v>199</v>
      </c>
      <c r="L233" s="7" t="str">
        <f t="shared" si="63"/>
        <v>N</v>
      </c>
      <c r="M233" s="7" t="s">
        <v>216</v>
      </c>
      <c r="N233" s="7">
        <f t="shared" si="67"/>
        <v>2.9986902208199999</v>
      </c>
      <c r="O233" s="15">
        <f t="shared" si="68"/>
        <v>96.795189774799994</v>
      </c>
      <c r="P233" s="7">
        <f t="shared" si="64"/>
        <v>3.7</v>
      </c>
      <c r="Q233" s="7">
        <v>50</v>
      </c>
      <c r="R233" s="7">
        <f t="shared" si="69"/>
        <v>7.4</v>
      </c>
      <c r="S233" s="63">
        <f t="shared" si="70"/>
        <v>40.196090698200003</v>
      </c>
      <c r="T233" s="7">
        <f t="shared" si="71"/>
        <v>300</v>
      </c>
      <c r="U233" s="7">
        <f t="shared" si="65"/>
        <v>20</v>
      </c>
      <c r="V233" s="18" t="str">
        <f t="shared" si="66"/>
        <v>16N48-39</v>
      </c>
      <c r="W233" s="4"/>
      <c r="X233" s="8">
        <v>230</v>
      </c>
      <c r="Y233" s="9" t="s">
        <v>271</v>
      </c>
      <c r="Z233" s="9" t="s">
        <v>272</v>
      </c>
      <c r="AA233" s="10">
        <v>2.9986902209999999</v>
      </c>
      <c r="AB233" s="10">
        <v>96.795000000000002</v>
      </c>
      <c r="AC233" s="10">
        <v>3.7</v>
      </c>
      <c r="AD233" s="10">
        <v>50</v>
      </c>
      <c r="AE233" s="10">
        <v>7.4</v>
      </c>
      <c r="AF233" s="10">
        <v>40.200000000000003</v>
      </c>
      <c r="AG233" s="10">
        <v>300</v>
      </c>
      <c r="AH233" s="10">
        <v>20</v>
      </c>
      <c r="AI233" s="10">
        <v>1</v>
      </c>
      <c r="AJ233" s="10">
        <v>4</v>
      </c>
      <c r="AK233" s="10">
        <v>166</v>
      </c>
      <c r="AL233" s="10">
        <v>37</v>
      </c>
      <c r="AM233" s="11" t="s">
        <v>346</v>
      </c>
      <c r="AN233" s="21">
        <f t="shared" si="73"/>
        <v>166</v>
      </c>
      <c r="AO233" s="21">
        <f t="shared" si="72"/>
        <v>37</v>
      </c>
      <c r="AP233" s="14">
        <v>1043</v>
      </c>
    </row>
    <row r="234" spans="1:42" ht="12" customHeight="1" x14ac:dyDescent="0.25">
      <c r="A234" s="14" t="s">
        <v>64</v>
      </c>
      <c r="B234" s="14">
        <v>39</v>
      </c>
      <c r="C234" s="14" t="s">
        <v>199</v>
      </c>
      <c r="D234" s="14" t="s">
        <v>51</v>
      </c>
      <c r="E234" s="14" t="s">
        <v>52</v>
      </c>
      <c r="F234" s="58">
        <v>349.75232539500001</v>
      </c>
      <c r="G234" s="13">
        <v>6.7158992133900002</v>
      </c>
      <c r="H234" s="13">
        <v>28.643724441500002</v>
      </c>
      <c r="I234" s="58">
        <v>110</v>
      </c>
      <c r="J234" s="2"/>
      <c r="K234" s="7" t="s">
        <v>199</v>
      </c>
      <c r="L234" s="7" t="str">
        <f t="shared" si="63"/>
        <v>N</v>
      </c>
      <c r="M234" s="7" t="s">
        <v>216</v>
      </c>
      <c r="N234" s="7">
        <f t="shared" si="67"/>
        <v>6.7158992133900002</v>
      </c>
      <c r="O234" s="15">
        <f t="shared" si="68"/>
        <v>140</v>
      </c>
      <c r="P234" s="7">
        <f t="shared" si="64"/>
        <v>3.7</v>
      </c>
      <c r="Q234" s="7">
        <v>50</v>
      </c>
      <c r="R234" s="7">
        <f t="shared" si="69"/>
        <v>7.4</v>
      </c>
      <c r="S234" s="63">
        <f t="shared" si="70"/>
        <v>28.643724441500002</v>
      </c>
      <c r="T234" s="7">
        <f t="shared" si="71"/>
        <v>102.6</v>
      </c>
      <c r="U234" s="7">
        <f t="shared" si="65"/>
        <v>20</v>
      </c>
      <c r="V234" s="18" t="str">
        <f t="shared" si="66"/>
        <v>16N48-39</v>
      </c>
      <c r="W234" s="4"/>
      <c r="X234" s="8">
        <v>231</v>
      </c>
      <c r="Y234" s="9" t="s">
        <v>271</v>
      </c>
      <c r="Z234" s="9" t="s">
        <v>272</v>
      </c>
      <c r="AA234" s="10">
        <v>6.7158992130000001</v>
      </c>
      <c r="AB234" s="10">
        <v>140</v>
      </c>
      <c r="AC234" s="10">
        <v>3.7</v>
      </c>
      <c r="AD234" s="10">
        <v>50</v>
      </c>
      <c r="AE234" s="10">
        <v>7.4</v>
      </c>
      <c r="AF234" s="10">
        <v>28.6</v>
      </c>
      <c r="AG234" s="10">
        <v>102.6</v>
      </c>
      <c r="AH234" s="10">
        <v>20</v>
      </c>
      <c r="AI234" s="10">
        <v>4</v>
      </c>
      <c r="AJ234" s="10">
        <v>6</v>
      </c>
      <c r="AK234" s="12">
        <v>2092</v>
      </c>
      <c r="AL234" s="10">
        <v>148</v>
      </c>
      <c r="AM234" s="11" t="s">
        <v>346</v>
      </c>
      <c r="AN234" s="21">
        <f t="shared" si="73"/>
        <v>5226.299033759572</v>
      </c>
      <c r="AO234" s="21">
        <f t="shared" si="72"/>
        <v>369.73817256042861</v>
      </c>
      <c r="AP234" s="14">
        <v>1032</v>
      </c>
    </row>
    <row r="235" spans="1:42" ht="12" customHeight="1" x14ac:dyDescent="0.25">
      <c r="A235" s="14" t="s">
        <v>64</v>
      </c>
      <c r="B235" s="14">
        <v>39</v>
      </c>
      <c r="C235" s="14" t="s">
        <v>199</v>
      </c>
      <c r="D235" s="14" t="s">
        <v>51</v>
      </c>
      <c r="E235" s="14" t="s">
        <v>52</v>
      </c>
      <c r="F235" s="58">
        <v>144.908775268</v>
      </c>
      <c r="G235" s="13">
        <v>2.7384550815900002</v>
      </c>
      <c r="H235" s="13">
        <v>14.256861686700001</v>
      </c>
      <c r="I235" s="58">
        <v>10</v>
      </c>
      <c r="J235" s="2"/>
      <c r="K235" s="7" t="s">
        <v>199</v>
      </c>
      <c r="L235" s="7" t="str">
        <f t="shared" si="63"/>
        <v>N</v>
      </c>
      <c r="M235" s="7" t="s">
        <v>216</v>
      </c>
      <c r="N235" s="7">
        <f t="shared" si="67"/>
        <v>2.7384550815900002</v>
      </c>
      <c r="O235" s="15">
        <f t="shared" si="68"/>
        <v>140</v>
      </c>
      <c r="P235" s="7">
        <f t="shared" si="64"/>
        <v>3.7</v>
      </c>
      <c r="Q235" s="7">
        <v>50</v>
      </c>
      <c r="R235" s="7">
        <f t="shared" si="69"/>
        <v>7.4</v>
      </c>
      <c r="S235" s="63">
        <f t="shared" si="70"/>
        <v>14.256861686700001</v>
      </c>
      <c r="T235" s="7">
        <f t="shared" si="71"/>
        <v>2.5999999999999996</v>
      </c>
      <c r="U235" s="7">
        <f t="shared" si="65"/>
        <v>20</v>
      </c>
      <c r="V235" s="18" t="str">
        <f t="shared" si="66"/>
        <v>16N48-39</v>
      </c>
      <c r="W235" s="4"/>
      <c r="X235" s="8">
        <v>232</v>
      </c>
      <c r="Y235" s="9" t="s">
        <v>271</v>
      </c>
      <c r="Z235" s="9" t="s">
        <v>272</v>
      </c>
      <c r="AA235" s="10">
        <v>2.7384550820000002</v>
      </c>
      <c r="AB235" s="10">
        <v>140</v>
      </c>
      <c r="AC235" s="10">
        <v>3.7</v>
      </c>
      <c r="AD235" s="10">
        <v>50</v>
      </c>
      <c r="AE235" s="10">
        <v>7.4</v>
      </c>
      <c r="AF235" s="10">
        <v>14.3</v>
      </c>
      <c r="AG235" s="10">
        <v>2.6</v>
      </c>
      <c r="AH235" s="10">
        <v>20</v>
      </c>
      <c r="AI235" s="10">
        <v>20</v>
      </c>
      <c r="AJ235" s="10">
        <v>92</v>
      </c>
      <c r="AK235" s="10">
        <v>414</v>
      </c>
      <c r="AL235" s="10">
        <v>490</v>
      </c>
      <c r="AM235" s="11" t="s">
        <v>346</v>
      </c>
      <c r="AN235" s="21">
        <f t="shared" si="73"/>
        <v>428.51594972108575</v>
      </c>
      <c r="AO235" s="21">
        <f t="shared" si="72"/>
        <v>507.18071343800005</v>
      </c>
      <c r="AP235" s="14">
        <v>1023</v>
      </c>
    </row>
    <row r="236" spans="1:42" ht="12" customHeight="1" x14ac:dyDescent="0.25">
      <c r="A236" s="14" t="s">
        <v>64</v>
      </c>
      <c r="B236" s="14">
        <v>39</v>
      </c>
      <c r="C236" s="14" t="s">
        <v>199</v>
      </c>
      <c r="D236" s="14" t="s">
        <v>51</v>
      </c>
      <c r="E236" s="14" t="s">
        <v>52</v>
      </c>
      <c r="F236" s="58">
        <v>49.092089937499999</v>
      </c>
      <c r="G236" s="13">
        <v>4.5394596824300004</v>
      </c>
      <c r="H236" s="13">
        <v>40.250682830800002</v>
      </c>
      <c r="I236" s="58">
        <v>0</v>
      </c>
      <c r="J236" s="2"/>
      <c r="K236" s="7" t="s">
        <v>199</v>
      </c>
      <c r="L236" s="7" t="str">
        <f t="shared" si="63"/>
        <v>N</v>
      </c>
      <c r="M236" s="7" t="s">
        <v>216</v>
      </c>
      <c r="N236" s="7">
        <f t="shared" si="67"/>
        <v>4.5394596824300004</v>
      </c>
      <c r="O236" s="15">
        <f t="shared" si="68"/>
        <v>49.092089937499999</v>
      </c>
      <c r="P236" s="7">
        <f t="shared" si="64"/>
        <v>3.7</v>
      </c>
      <c r="Q236" s="7">
        <v>50</v>
      </c>
      <c r="R236" s="7">
        <f t="shared" si="69"/>
        <v>0.3</v>
      </c>
      <c r="S236" s="63">
        <f t="shared" si="70"/>
        <v>40.250682830800002</v>
      </c>
      <c r="T236" s="7">
        <f t="shared" si="71"/>
        <v>0.3</v>
      </c>
      <c r="U236" s="7">
        <f t="shared" si="65"/>
        <v>20</v>
      </c>
      <c r="V236" s="18" t="str">
        <f t="shared" si="66"/>
        <v>16N48-39</v>
      </c>
      <c r="W236" s="4"/>
      <c r="X236" s="8">
        <v>233</v>
      </c>
      <c r="Y236" s="9" t="s">
        <v>271</v>
      </c>
      <c r="Z236" s="9" t="s">
        <v>272</v>
      </c>
      <c r="AA236" s="10">
        <v>4.5394596820000004</v>
      </c>
      <c r="AB236" s="10">
        <v>49.091999999999999</v>
      </c>
      <c r="AC236" s="10">
        <v>3.7</v>
      </c>
      <c r="AD236" s="10">
        <v>50</v>
      </c>
      <c r="AE236" s="10">
        <v>0.3</v>
      </c>
      <c r="AF236" s="10">
        <v>40.299999999999997</v>
      </c>
      <c r="AG236" s="10">
        <v>0.3</v>
      </c>
      <c r="AH236" s="10">
        <v>20</v>
      </c>
      <c r="AI236" s="10">
        <v>27</v>
      </c>
      <c r="AJ236" s="10">
        <v>143</v>
      </c>
      <c r="AK236" s="10">
        <v>102</v>
      </c>
      <c r="AL236" s="10">
        <v>101</v>
      </c>
      <c r="AM236" s="11" t="s">
        <v>346</v>
      </c>
      <c r="AN236" s="21">
        <f t="shared" si="73"/>
        <v>102</v>
      </c>
      <c r="AO236" s="21">
        <f t="shared" si="72"/>
        <v>101</v>
      </c>
      <c r="AP236" s="14">
        <v>1045</v>
      </c>
    </row>
    <row r="237" spans="1:42" ht="12" customHeight="1" x14ac:dyDescent="0.25">
      <c r="A237" s="14" t="s">
        <v>64</v>
      </c>
      <c r="B237" s="14">
        <v>39</v>
      </c>
      <c r="C237" s="14" t="s">
        <v>199</v>
      </c>
      <c r="D237" s="14" t="s">
        <v>51</v>
      </c>
      <c r="E237" s="14" t="s">
        <v>52</v>
      </c>
      <c r="F237" s="58">
        <v>127.963868968</v>
      </c>
      <c r="G237" s="13">
        <v>10.69351685</v>
      </c>
      <c r="H237" s="13">
        <v>12.7485027313</v>
      </c>
      <c r="I237" s="58">
        <v>0</v>
      </c>
      <c r="J237" s="2"/>
      <c r="K237" s="7" t="s">
        <v>199</v>
      </c>
      <c r="L237" s="7" t="str">
        <f t="shared" si="63"/>
        <v>N</v>
      </c>
      <c r="M237" s="7" t="s">
        <v>216</v>
      </c>
      <c r="N237" s="7">
        <f t="shared" si="67"/>
        <v>10.69351685</v>
      </c>
      <c r="O237" s="15">
        <f t="shared" si="68"/>
        <v>127.963868968</v>
      </c>
      <c r="P237" s="7">
        <f t="shared" si="64"/>
        <v>3.7</v>
      </c>
      <c r="Q237" s="7">
        <v>50</v>
      </c>
      <c r="R237" s="7">
        <f t="shared" si="69"/>
        <v>0.3</v>
      </c>
      <c r="S237" s="63">
        <f t="shared" si="70"/>
        <v>12.7485027313</v>
      </c>
      <c r="T237" s="7">
        <f t="shared" si="71"/>
        <v>0.3</v>
      </c>
      <c r="U237" s="7">
        <f t="shared" si="65"/>
        <v>20</v>
      </c>
      <c r="V237" s="18" t="str">
        <f t="shared" si="66"/>
        <v>16N48-39</v>
      </c>
      <c r="W237" s="4"/>
      <c r="X237" s="8">
        <v>234</v>
      </c>
      <c r="Y237" s="9" t="s">
        <v>271</v>
      </c>
      <c r="Z237" s="9" t="s">
        <v>272</v>
      </c>
      <c r="AA237" s="10">
        <v>10.69351685</v>
      </c>
      <c r="AB237" s="10">
        <v>127.964</v>
      </c>
      <c r="AC237" s="10">
        <v>3.7</v>
      </c>
      <c r="AD237" s="10">
        <v>50</v>
      </c>
      <c r="AE237" s="10">
        <v>0.3</v>
      </c>
      <c r="AF237" s="10">
        <v>12.7</v>
      </c>
      <c r="AG237" s="10">
        <v>0.3</v>
      </c>
      <c r="AH237" s="10">
        <v>20</v>
      </c>
      <c r="AI237" s="10">
        <v>35</v>
      </c>
      <c r="AJ237" s="10">
        <v>173</v>
      </c>
      <c r="AK237" s="12">
        <v>3808</v>
      </c>
      <c r="AL237" s="12">
        <v>3436</v>
      </c>
      <c r="AM237" s="11" t="s">
        <v>346</v>
      </c>
      <c r="AN237" s="21">
        <f t="shared" si="73"/>
        <v>3808</v>
      </c>
      <c r="AO237" s="21">
        <f t="shared" si="72"/>
        <v>3436</v>
      </c>
      <c r="AP237" s="14">
        <v>1049</v>
      </c>
    </row>
    <row r="238" spans="1:42" ht="12" customHeight="1" x14ac:dyDescent="0.25">
      <c r="A238" s="14" t="s">
        <v>64</v>
      </c>
      <c r="B238" s="14">
        <v>39</v>
      </c>
      <c r="C238" s="14" t="s">
        <v>199</v>
      </c>
      <c r="D238" s="14" t="s">
        <v>51</v>
      </c>
      <c r="E238" s="14" t="s">
        <v>52</v>
      </c>
      <c r="F238" s="58">
        <v>250.93951756600001</v>
      </c>
      <c r="G238" s="13">
        <v>5.4499289401100004</v>
      </c>
      <c r="H238" s="13">
        <v>7.8551540374800002</v>
      </c>
      <c r="I238" s="58">
        <v>96.5685424805</v>
      </c>
      <c r="J238" s="2"/>
      <c r="K238" s="7" t="s">
        <v>199</v>
      </c>
      <c r="L238" s="7" t="str">
        <f t="shared" si="63"/>
        <v>N</v>
      </c>
      <c r="M238" s="7" t="s">
        <v>216</v>
      </c>
      <c r="N238" s="7">
        <f t="shared" si="67"/>
        <v>5.4499289401100004</v>
      </c>
      <c r="O238" s="15">
        <f t="shared" si="68"/>
        <v>140</v>
      </c>
      <c r="P238" s="7">
        <f t="shared" si="64"/>
        <v>3.7</v>
      </c>
      <c r="Q238" s="7">
        <v>50</v>
      </c>
      <c r="R238" s="7">
        <f t="shared" si="69"/>
        <v>7.4</v>
      </c>
      <c r="S238" s="63">
        <f t="shared" si="70"/>
        <v>7.8551540374800002</v>
      </c>
      <c r="T238" s="7">
        <f t="shared" si="71"/>
        <v>89.168542480499994</v>
      </c>
      <c r="U238" s="7">
        <f t="shared" si="65"/>
        <v>20</v>
      </c>
      <c r="V238" s="18" t="str">
        <f t="shared" si="66"/>
        <v>16N48-39</v>
      </c>
      <c r="W238" s="4"/>
      <c r="X238" s="8">
        <v>235</v>
      </c>
      <c r="Y238" s="9" t="s">
        <v>271</v>
      </c>
      <c r="Z238" s="9" t="s">
        <v>272</v>
      </c>
      <c r="AA238" s="10">
        <v>5.4499289400000004</v>
      </c>
      <c r="AB238" s="10">
        <v>140</v>
      </c>
      <c r="AC238" s="10">
        <v>3.7</v>
      </c>
      <c r="AD238" s="10">
        <v>50</v>
      </c>
      <c r="AE238" s="10">
        <v>7.4</v>
      </c>
      <c r="AF238" s="10">
        <v>7.9</v>
      </c>
      <c r="AG238" s="10">
        <v>89.168542479999999</v>
      </c>
      <c r="AH238" s="10">
        <v>20</v>
      </c>
      <c r="AI238" s="10">
        <v>2</v>
      </c>
      <c r="AJ238" s="10">
        <v>7</v>
      </c>
      <c r="AK238" s="12">
        <v>1122</v>
      </c>
      <c r="AL238" s="10">
        <v>25</v>
      </c>
      <c r="AM238" s="11" t="s">
        <v>346</v>
      </c>
      <c r="AN238" s="21">
        <f t="shared" si="73"/>
        <v>2011.1009907789428</v>
      </c>
      <c r="AO238" s="21">
        <f t="shared" si="72"/>
        <v>44.810628136785709</v>
      </c>
      <c r="AP238" s="14">
        <v>1024</v>
      </c>
    </row>
    <row r="239" spans="1:42" ht="12" customHeight="1" x14ac:dyDescent="0.25">
      <c r="A239" s="14" t="s">
        <v>64</v>
      </c>
      <c r="B239" s="14">
        <v>39</v>
      </c>
      <c r="C239" s="14" t="s">
        <v>199</v>
      </c>
      <c r="D239" s="14" t="s">
        <v>51</v>
      </c>
      <c r="E239" s="14" t="s">
        <v>52</v>
      </c>
      <c r="F239" s="58">
        <v>124.72354228499999</v>
      </c>
      <c r="G239" s="13">
        <v>1.4714183435999999</v>
      </c>
      <c r="H239" s="13">
        <v>21.5398330688</v>
      </c>
      <c r="I239" s="58">
        <v>88.284271240199999</v>
      </c>
      <c r="J239" s="2"/>
      <c r="K239" s="7" t="s">
        <v>199</v>
      </c>
      <c r="L239" s="7" t="str">
        <f t="shared" si="63"/>
        <v>N</v>
      </c>
      <c r="M239" s="7" t="s">
        <v>216</v>
      </c>
      <c r="N239" s="7">
        <f t="shared" si="67"/>
        <v>1.4714183435999999</v>
      </c>
      <c r="O239" s="15">
        <f t="shared" si="68"/>
        <v>124.72354228499999</v>
      </c>
      <c r="P239" s="7">
        <f t="shared" si="64"/>
        <v>3.7</v>
      </c>
      <c r="Q239" s="7">
        <v>50</v>
      </c>
      <c r="R239" s="7">
        <f t="shared" si="69"/>
        <v>7.4</v>
      </c>
      <c r="S239" s="63">
        <f t="shared" si="70"/>
        <v>21.5398330688</v>
      </c>
      <c r="T239" s="7">
        <f t="shared" si="71"/>
        <v>80.884271240199993</v>
      </c>
      <c r="U239" s="7">
        <f t="shared" si="65"/>
        <v>20</v>
      </c>
      <c r="V239" s="18" t="str">
        <f t="shared" si="66"/>
        <v>16N48-39</v>
      </c>
      <c r="W239" s="4"/>
      <c r="X239" s="8">
        <v>236</v>
      </c>
      <c r="Y239" s="9" t="s">
        <v>271</v>
      </c>
      <c r="Z239" s="9" t="s">
        <v>272</v>
      </c>
      <c r="AA239" s="10">
        <v>1.4714183439999999</v>
      </c>
      <c r="AB239" s="10">
        <v>124.724</v>
      </c>
      <c r="AC239" s="10">
        <v>3.7</v>
      </c>
      <c r="AD239" s="10">
        <v>50</v>
      </c>
      <c r="AE239" s="10">
        <v>7.4</v>
      </c>
      <c r="AF239" s="10">
        <v>21.5</v>
      </c>
      <c r="AG239" s="10">
        <v>80.884271240000004</v>
      </c>
      <c r="AH239" s="10">
        <v>20</v>
      </c>
      <c r="AI239" s="10">
        <v>2</v>
      </c>
      <c r="AJ239" s="10">
        <v>7</v>
      </c>
      <c r="AK239" s="10">
        <v>39</v>
      </c>
      <c r="AL239" s="10">
        <v>24</v>
      </c>
      <c r="AM239" s="11" t="s">
        <v>346</v>
      </c>
      <c r="AN239" s="21">
        <f t="shared" si="73"/>
        <v>39</v>
      </c>
      <c r="AO239" s="21">
        <f t="shared" si="72"/>
        <v>24</v>
      </c>
      <c r="AP239" s="14">
        <v>1046</v>
      </c>
    </row>
    <row r="240" spans="1:42" ht="12" customHeight="1" x14ac:dyDescent="0.25">
      <c r="A240" s="14" t="s">
        <v>64</v>
      </c>
      <c r="B240" s="14">
        <v>39</v>
      </c>
      <c r="C240" s="14" t="s">
        <v>199</v>
      </c>
      <c r="D240" s="14" t="s">
        <v>51</v>
      </c>
      <c r="E240" s="14" t="s">
        <v>52</v>
      </c>
      <c r="F240" s="58">
        <v>83.031001013899996</v>
      </c>
      <c r="G240" s="13">
        <v>2.3781591886000002</v>
      </c>
      <c r="H240" s="13">
        <v>3.9274866580999999</v>
      </c>
      <c r="I240" s="58">
        <v>0</v>
      </c>
      <c r="J240" s="2"/>
      <c r="K240" s="7" t="s">
        <v>199</v>
      </c>
      <c r="L240" s="7" t="str">
        <f t="shared" si="63"/>
        <v>N</v>
      </c>
      <c r="M240" s="7" t="s">
        <v>216</v>
      </c>
      <c r="N240" s="7">
        <f t="shared" si="67"/>
        <v>2.3781591886000002</v>
      </c>
      <c r="O240" s="15">
        <f t="shared" si="68"/>
        <v>83.031001013899996</v>
      </c>
      <c r="P240" s="7">
        <f t="shared" si="64"/>
        <v>3.7</v>
      </c>
      <c r="Q240" s="7">
        <v>50</v>
      </c>
      <c r="R240" s="7">
        <f t="shared" si="69"/>
        <v>0.3</v>
      </c>
      <c r="S240" s="63">
        <f t="shared" si="70"/>
        <v>3.9274866580999999</v>
      </c>
      <c r="T240" s="7">
        <f t="shared" si="71"/>
        <v>0.3</v>
      </c>
      <c r="U240" s="7">
        <f t="shared" si="65"/>
        <v>20</v>
      </c>
      <c r="V240" s="18" t="str">
        <f t="shared" si="66"/>
        <v>16N48-39</v>
      </c>
      <c r="W240" s="4"/>
      <c r="X240" s="8">
        <v>237</v>
      </c>
      <c r="Y240" s="9" t="s">
        <v>271</v>
      </c>
      <c r="Z240" s="9" t="s">
        <v>272</v>
      </c>
      <c r="AA240" s="10">
        <v>2.3781591889999998</v>
      </c>
      <c r="AB240" s="10">
        <v>83.031000000000006</v>
      </c>
      <c r="AC240" s="10">
        <v>3.7</v>
      </c>
      <c r="AD240" s="10">
        <v>50</v>
      </c>
      <c r="AE240" s="10">
        <v>0.3</v>
      </c>
      <c r="AF240" s="10">
        <v>3.9</v>
      </c>
      <c r="AG240" s="10">
        <v>0.3</v>
      </c>
      <c r="AH240" s="10">
        <v>20</v>
      </c>
      <c r="AI240" s="10">
        <v>29</v>
      </c>
      <c r="AJ240" s="10">
        <v>163</v>
      </c>
      <c r="AK240" s="10">
        <v>51</v>
      </c>
      <c r="AL240" s="10">
        <v>51</v>
      </c>
      <c r="AM240" s="11" t="s">
        <v>346</v>
      </c>
      <c r="AN240" s="21">
        <f t="shared" si="73"/>
        <v>51</v>
      </c>
      <c r="AO240" s="21">
        <f t="shared" si="72"/>
        <v>51</v>
      </c>
      <c r="AP240" s="14">
        <v>1028</v>
      </c>
    </row>
    <row r="241" spans="1:42" ht="12" customHeight="1" x14ac:dyDescent="0.25">
      <c r="A241" s="14" t="s">
        <v>64</v>
      </c>
      <c r="B241" s="14">
        <v>39</v>
      </c>
      <c r="C241" s="14" t="s">
        <v>199</v>
      </c>
      <c r="D241" s="14" t="s">
        <v>51</v>
      </c>
      <c r="E241" s="14" t="s">
        <v>52</v>
      </c>
      <c r="F241" s="58">
        <v>200.46343880800001</v>
      </c>
      <c r="G241" s="13">
        <v>6.27720254867</v>
      </c>
      <c r="H241" s="13">
        <v>8.9918060302700002</v>
      </c>
      <c r="I241" s="58">
        <v>40</v>
      </c>
      <c r="J241" s="2"/>
      <c r="K241" s="7" t="s">
        <v>199</v>
      </c>
      <c r="L241" s="7" t="str">
        <f t="shared" si="63"/>
        <v>N</v>
      </c>
      <c r="M241" s="7" t="s">
        <v>216</v>
      </c>
      <c r="N241" s="7">
        <f t="shared" si="67"/>
        <v>6.27720254867</v>
      </c>
      <c r="O241" s="15">
        <f t="shared" si="68"/>
        <v>140</v>
      </c>
      <c r="P241" s="7">
        <f t="shared" si="64"/>
        <v>3.7</v>
      </c>
      <c r="Q241" s="7">
        <v>50</v>
      </c>
      <c r="R241" s="7">
        <f t="shared" si="69"/>
        <v>7.4</v>
      </c>
      <c r="S241" s="63">
        <f t="shared" si="70"/>
        <v>8.9918060302700002</v>
      </c>
      <c r="T241" s="7">
        <f t="shared" si="71"/>
        <v>32.6</v>
      </c>
      <c r="U241" s="7">
        <f t="shared" si="65"/>
        <v>20</v>
      </c>
      <c r="V241" s="18" t="str">
        <f t="shared" si="66"/>
        <v>16N48-39</v>
      </c>
      <c r="W241" s="4"/>
      <c r="X241" s="8">
        <v>238</v>
      </c>
      <c r="Y241" s="9" t="s">
        <v>271</v>
      </c>
      <c r="Z241" s="9" t="s">
        <v>272</v>
      </c>
      <c r="AA241" s="10">
        <v>6.2772025490000001</v>
      </c>
      <c r="AB241" s="10">
        <v>140</v>
      </c>
      <c r="AC241" s="10">
        <v>3.7</v>
      </c>
      <c r="AD241" s="10">
        <v>50</v>
      </c>
      <c r="AE241" s="10">
        <v>7.4</v>
      </c>
      <c r="AF241" s="10">
        <v>9</v>
      </c>
      <c r="AG241" s="10">
        <v>32.6</v>
      </c>
      <c r="AH241" s="10">
        <v>20</v>
      </c>
      <c r="AI241" s="10">
        <v>5</v>
      </c>
      <c r="AJ241" s="10">
        <v>21</v>
      </c>
      <c r="AK241" s="12">
        <v>1445</v>
      </c>
      <c r="AL241" s="10">
        <v>138</v>
      </c>
      <c r="AM241" s="11" t="s">
        <v>346</v>
      </c>
      <c r="AN241" s="21">
        <f t="shared" si="73"/>
        <v>2069.0690648397144</v>
      </c>
      <c r="AO241" s="21">
        <f t="shared" si="72"/>
        <v>197.59967539645714</v>
      </c>
      <c r="AP241" s="14">
        <v>1022</v>
      </c>
    </row>
    <row r="242" spans="1:42" ht="12" customHeight="1" x14ac:dyDescent="0.25">
      <c r="A242" s="14" t="s">
        <v>64</v>
      </c>
      <c r="B242" s="14">
        <v>39</v>
      </c>
      <c r="C242" s="14" t="s">
        <v>199</v>
      </c>
      <c r="D242" s="14" t="s">
        <v>51</v>
      </c>
      <c r="E242" s="14" t="s">
        <v>52</v>
      </c>
      <c r="F242" s="58">
        <v>100.285744237</v>
      </c>
      <c r="G242" s="13">
        <v>5.2450224107299999</v>
      </c>
      <c r="H242" s="13">
        <v>25.6637020111</v>
      </c>
      <c r="I242" s="58">
        <v>153.137084961</v>
      </c>
      <c r="J242" s="2"/>
      <c r="K242" s="7" t="s">
        <v>199</v>
      </c>
      <c r="L242" s="7" t="str">
        <f t="shared" si="63"/>
        <v>N</v>
      </c>
      <c r="M242" s="7" t="s">
        <v>216</v>
      </c>
      <c r="N242" s="7">
        <f t="shared" si="67"/>
        <v>5.2450224107299999</v>
      </c>
      <c r="O242" s="15">
        <f t="shared" si="68"/>
        <v>100.285744237</v>
      </c>
      <c r="P242" s="7">
        <f t="shared" si="64"/>
        <v>3.7</v>
      </c>
      <c r="Q242" s="7">
        <v>50</v>
      </c>
      <c r="R242" s="7">
        <f t="shared" si="69"/>
        <v>7.4</v>
      </c>
      <c r="S242" s="63">
        <f t="shared" si="70"/>
        <v>25.6637020111</v>
      </c>
      <c r="T242" s="7">
        <f t="shared" si="71"/>
        <v>145.73708496099999</v>
      </c>
      <c r="U242" s="7">
        <f t="shared" si="65"/>
        <v>20</v>
      </c>
      <c r="V242" s="18" t="str">
        <f t="shared" si="66"/>
        <v>16N48-39</v>
      </c>
      <c r="W242" s="4"/>
      <c r="X242" s="8">
        <v>239</v>
      </c>
      <c r="Y242" s="9" t="s">
        <v>271</v>
      </c>
      <c r="Z242" s="9" t="s">
        <v>272</v>
      </c>
      <c r="AA242" s="10">
        <v>5.2450224109999999</v>
      </c>
      <c r="AB242" s="10">
        <v>100.286</v>
      </c>
      <c r="AC242" s="10">
        <v>3.7</v>
      </c>
      <c r="AD242" s="10">
        <v>50</v>
      </c>
      <c r="AE242" s="10">
        <v>7.4</v>
      </c>
      <c r="AF242" s="10">
        <v>25.7</v>
      </c>
      <c r="AG242" s="10">
        <v>145.73708500000001</v>
      </c>
      <c r="AH242" s="10">
        <v>20</v>
      </c>
      <c r="AI242" s="10">
        <v>1</v>
      </c>
      <c r="AJ242" s="10">
        <v>4</v>
      </c>
      <c r="AK242" s="10">
        <v>588</v>
      </c>
      <c r="AL242" s="10">
        <v>22</v>
      </c>
      <c r="AM242" s="11" t="s">
        <v>346</v>
      </c>
      <c r="AN242" s="21">
        <f t="shared" si="73"/>
        <v>588</v>
      </c>
      <c r="AO242" s="21">
        <f t="shared" si="72"/>
        <v>22</v>
      </c>
      <c r="AP242" s="14">
        <v>1034</v>
      </c>
    </row>
    <row r="243" spans="1:42" ht="12" customHeight="1" x14ac:dyDescent="0.25">
      <c r="A243" s="14" t="s">
        <v>64</v>
      </c>
      <c r="B243" s="14">
        <v>39</v>
      </c>
      <c r="C243" s="14" t="s">
        <v>199</v>
      </c>
      <c r="D243" s="14" t="s">
        <v>51</v>
      </c>
      <c r="E243" s="14" t="s">
        <v>52</v>
      </c>
      <c r="F243" s="58">
        <v>67.090468699499993</v>
      </c>
      <c r="G243" s="13">
        <v>0.44177172368399997</v>
      </c>
      <c r="H243" s="13">
        <v>28.5578594208</v>
      </c>
      <c r="I243" s="58">
        <v>70.710678100600006</v>
      </c>
      <c r="J243" s="2"/>
      <c r="K243" s="7" t="s">
        <v>199</v>
      </c>
      <c r="L243" s="7" t="str">
        <f t="shared" si="63"/>
        <v>N</v>
      </c>
      <c r="M243" s="7" t="s">
        <v>216</v>
      </c>
      <c r="N243" s="7">
        <f t="shared" si="67"/>
        <v>0.44177172368399997</v>
      </c>
      <c r="O243" s="15">
        <f t="shared" si="68"/>
        <v>67.090468699499993</v>
      </c>
      <c r="P243" s="7">
        <f t="shared" si="64"/>
        <v>3.7</v>
      </c>
      <c r="Q243" s="7">
        <v>50</v>
      </c>
      <c r="R243" s="7">
        <f t="shared" si="69"/>
        <v>7.4</v>
      </c>
      <c r="S243" s="63">
        <f t="shared" si="70"/>
        <v>28.5578594208</v>
      </c>
      <c r="T243" s="7">
        <f t="shared" si="71"/>
        <v>63.310678100600008</v>
      </c>
      <c r="U243" s="7">
        <f t="shared" si="65"/>
        <v>20</v>
      </c>
      <c r="V243" s="18" t="str">
        <f t="shared" si="66"/>
        <v>16N48-39</v>
      </c>
      <c r="W243" s="4"/>
      <c r="X243" s="8">
        <v>240</v>
      </c>
      <c r="Y243" s="9" t="s">
        <v>271</v>
      </c>
      <c r="Z243" s="9" t="s">
        <v>272</v>
      </c>
      <c r="AA243" s="10">
        <v>0.44177172399999998</v>
      </c>
      <c r="AB243" s="10">
        <v>67.09</v>
      </c>
      <c r="AC243" s="10">
        <v>3.7</v>
      </c>
      <c r="AD243" s="10">
        <v>50</v>
      </c>
      <c r="AE243" s="10">
        <v>7.4</v>
      </c>
      <c r="AF243" s="10">
        <v>28.6</v>
      </c>
      <c r="AG243" s="10">
        <v>63.310678099999997</v>
      </c>
      <c r="AH243" s="10">
        <v>20</v>
      </c>
      <c r="AI243" s="10">
        <v>3</v>
      </c>
      <c r="AJ243" s="10">
        <v>4</v>
      </c>
      <c r="AK243" s="10">
        <v>15</v>
      </c>
      <c r="AL243" s="10">
        <v>8</v>
      </c>
      <c r="AM243" s="11" t="s">
        <v>346</v>
      </c>
      <c r="AN243" s="21">
        <f t="shared" si="73"/>
        <v>15</v>
      </c>
      <c r="AO243" s="21">
        <f t="shared" si="72"/>
        <v>8</v>
      </c>
      <c r="AP243" s="14">
        <v>1038</v>
      </c>
    </row>
    <row r="244" spans="1:42" ht="12" customHeight="1" x14ac:dyDescent="0.25">
      <c r="A244" s="14" t="s">
        <v>64</v>
      </c>
      <c r="B244" s="14">
        <v>39</v>
      </c>
      <c r="C244" s="14" t="s">
        <v>199</v>
      </c>
      <c r="D244" s="14" t="s">
        <v>51</v>
      </c>
      <c r="E244" s="14" t="s">
        <v>52</v>
      </c>
      <c r="F244" s="58">
        <v>78.757628891600007</v>
      </c>
      <c r="G244" s="13">
        <v>1.6280664845599999</v>
      </c>
      <c r="H244" s="13">
        <v>21.515409469600002</v>
      </c>
      <c r="I244" s="58">
        <v>70.710678100600006</v>
      </c>
      <c r="J244" s="2"/>
      <c r="K244" s="7" t="s">
        <v>199</v>
      </c>
      <c r="L244" s="7" t="str">
        <f t="shared" si="63"/>
        <v>N</v>
      </c>
      <c r="M244" s="7" t="s">
        <v>216</v>
      </c>
      <c r="N244" s="7">
        <f t="shared" si="67"/>
        <v>1.6280664845599999</v>
      </c>
      <c r="O244" s="15">
        <f t="shared" si="68"/>
        <v>78.757628891600007</v>
      </c>
      <c r="P244" s="7">
        <f t="shared" si="64"/>
        <v>3.7</v>
      </c>
      <c r="Q244" s="7">
        <v>50</v>
      </c>
      <c r="R244" s="7">
        <f t="shared" si="69"/>
        <v>7.4</v>
      </c>
      <c r="S244" s="63">
        <f t="shared" si="70"/>
        <v>21.515409469600002</v>
      </c>
      <c r="T244" s="7">
        <f t="shared" si="71"/>
        <v>63.310678100600008</v>
      </c>
      <c r="U244" s="7">
        <f t="shared" si="65"/>
        <v>20</v>
      </c>
      <c r="V244" s="18" t="str">
        <f t="shared" si="66"/>
        <v>16N48-39</v>
      </c>
      <c r="W244" s="4"/>
      <c r="X244" s="8">
        <v>241</v>
      </c>
      <c r="Y244" s="9" t="s">
        <v>271</v>
      </c>
      <c r="Z244" s="9" t="s">
        <v>272</v>
      </c>
      <c r="AA244" s="10">
        <v>1.628066485</v>
      </c>
      <c r="AB244" s="10">
        <v>78.757999999999996</v>
      </c>
      <c r="AC244" s="10">
        <v>3.7</v>
      </c>
      <c r="AD244" s="10">
        <v>50</v>
      </c>
      <c r="AE244" s="10">
        <v>7.4</v>
      </c>
      <c r="AF244" s="10">
        <v>21.5</v>
      </c>
      <c r="AG244" s="10">
        <v>63.310678099999997</v>
      </c>
      <c r="AH244" s="10">
        <v>20</v>
      </c>
      <c r="AI244" s="10">
        <v>2</v>
      </c>
      <c r="AJ244" s="10">
        <v>5</v>
      </c>
      <c r="AK244" s="10">
        <v>55</v>
      </c>
      <c r="AL244" s="10">
        <v>14</v>
      </c>
      <c r="AM244" s="11" t="s">
        <v>346</v>
      </c>
      <c r="AN244" s="21">
        <f t="shared" si="73"/>
        <v>55</v>
      </c>
      <c r="AO244" s="21">
        <f t="shared" si="72"/>
        <v>14</v>
      </c>
      <c r="AP244" s="14">
        <v>1040</v>
      </c>
    </row>
    <row r="245" spans="1:42" ht="12" customHeight="1" x14ac:dyDescent="0.25">
      <c r="A245" s="14" t="s">
        <v>64</v>
      </c>
      <c r="B245" s="14">
        <v>39</v>
      </c>
      <c r="C245" s="14" t="s">
        <v>199</v>
      </c>
      <c r="D245" s="14" t="s">
        <v>51</v>
      </c>
      <c r="E245" s="14" t="s">
        <v>52</v>
      </c>
      <c r="F245" s="58">
        <v>68.885316606299995</v>
      </c>
      <c r="G245" s="13">
        <v>3.5675520576099999</v>
      </c>
      <c r="H245" s="13">
        <v>18.1331615448</v>
      </c>
      <c r="I245" s="58">
        <v>0</v>
      </c>
      <c r="J245" s="2"/>
      <c r="K245" s="7" t="s">
        <v>199</v>
      </c>
      <c r="L245" s="7" t="str">
        <f t="shared" si="63"/>
        <v>N</v>
      </c>
      <c r="M245" s="7" t="s">
        <v>216</v>
      </c>
      <c r="N245" s="7">
        <f t="shared" si="67"/>
        <v>3.5675520576099999</v>
      </c>
      <c r="O245" s="15">
        <f t="shared" si="68"/>
        <v>68.885316606299995</v>
      </c>
      <c r="P245" s="7">
        <f t="shared" si="64"/>
        <v>3.7</v>
      </c>
      <c r="Q245" s="7">
        <v>50</v>
      </c>
      <c r="R245" s="7">
        <f t="shared" si="69"/>
        <v>0.3</v>
      </c>
      <c r="S245" s="63">
        <f t="shared" si="70"/>
        <v>18.1331615448</v>
      </c>
      <c r="T245" s="7">
        <f t="shared" si="71"/>
        <v>0.3</v>
      </c>
      <c r="U245" s="7">
        <f t="shared" si="65"/>
        <v>20</v>
      </c>
      <c r="V245" s="18" t="str">
        <f t="shared" si="66"/>
        <v>16N48-39</v>
      </c>
      <c r="W245" s="4"/>
      <c r="X245" s="8">
        <v>242</v>
      </c>
      <c r="Y245" s="9" t="s">
        <v>271</v>
      </c>
      <c r="Z245" s="9" t="s">
        <v>272</v>
      </c>
      <c r="AA245" s="10">
        <v>3.567552058</v>
      </c>
      <c r="AB245" s="10">
        <v>68.885000000000005</v>
      </c>
      <c r="AC245" s="10">
        <v>3.7</v>
      </c>
      <c r="AD245" s="10">
        <v>50</v>
      </c>
      <c r="AE245" s="10">
        <v>0.3</v>
      </c>
      <c r="AF245" s="10">
        <v>18.100000000000001</v>
      </c>
      <c r="AG245" s="10">
        <v>0.3</v>
      </c>
      <c r="AH245" s="10">
        <v>20</v>
      </c>
      <c r="AI245" s="10">
        <v>29</v>
      </c>
      <c r="AJ245" s="10">
        <v>156</v>
      </c>
      <c r="AK245" s="10">
        <v>134</v>
      </c>
      <c r="AL245" s="10">
        <v>135</v>
      </c>
      <c r="AM245" s="11" t="s">
        <v>346</v>
      </c>
      <c r="AN245" s="21">
        <f t="shared" si="73"/>
        <v>134</v>
      </c>
      <c r="AO245" s="21">
        <f t="shared" si="72"/>
        <v>135</v>
      </c>
      <c r="AP245" s="14">
        <v>1036</v>
      </c>
    </row>
    <row r="246" spans="1:42" ht="12" customHeight="1" x14ac:dyDescent="0.25">
      <c r="A246" s="14" t="s">
        <v>64</v>
      </c>
      <c r="B246" s="14">
        <v>39</v>
      </c>
      <c r="C246" s="14" t="s">
        <v>199</v>
      </c>
      <c r="D246" s="14" t="s">
        <v>51</v>
      </c>
      <c r="E246" s="14" t="s">
        <v>52</v>
      </c>
      <c r="F246" s="58">
        <v>96.576207363099996</v>
      </c>
      <c r="G246" s="13">
        <v>1.8588077322500001</v>
      </c>
      <c r="H246" s="13">
        <v>16.118942260699999</v>
      </c>
      <c r="I246" s="58">
        <v>68.284271240199999</v>
      </c>
      <c r="J246" s="2"/>
      <c r="K246" s="7" t="s">
        <v>199</v>
      </c>
      <c r="L246" s="7" t="str">
        <f t="shared" si="63"/>
        <v>N</v>
      </c>
      <c r="M246" s="7" t="s">
        <v>216</v>
      </c>
      <c r="N246" s="7">
        <f t="shared" si="67"/>
        <v>1.8588077322500001</v>
      </c>
      <c r="O246" s="15">
        <f t="shared" si="68"/>
        <v>96.576207363099996</v>
      </c>
      <c r="P246" s="7">
        <f t="shared" si="64"/>
        <v>3.7</v>
      </c>
      <c r="Q246" s="7">
        <v>50</v>
      </c>
      <c r="R246" s="7">
        <f t="shared" si="69"/>
        <v>7.4</v>
      </c>
      <c r="S246" s="63">
        <f t="shared" si="70"/>
        <v>16.118942260699999</v>
      </c>
      <c r="T246" s="7">
        <f t="shared" si="71"/>
        <v>60.8842712402</v>
      </c>
      <c r="U246" s="7">
        <f t="shared" si="65"/>
        <v>20</v>
      </c>
      <c r="V246" s="18" t="str">
        <f t="shared" si="66"/>
        <v>16N48-39</v>
      </c>
      <c r="W246" s="4"/>
      <c r="X246" s="8">
        <v>243</v>
      </c>
      <c r="Y246" s="9" t="s">
        <v>271</v>
      </c>
      <c r="Z246" s="9" t="s">
        <v>272</v>
      </c>
      <c r="AA246" s="10">
        <v>1.858807732</v>
      </c>
      <c r="AB246" s="10">
        <v>96.575999999999993</v>
      </c>
      <c r="AC246" s="10">
        <v>3.7</v>
      </c>
      <c r="AD246" s="10">
        <v>50</v>
      </c>
      <c r="AE246" s="10">
        <v>7.4</v>
      </c>
      <c r="AF246" s="10">
        <v>16.100000000000001</v>
      </c>
      <c r="AG246" s="10">
        <v>60.884271239999997</v>
      </c>
      <c r="AH246" s="10">
        <v>20</v>
      </c>
      <c r="AI246" s="10">
        <v>2</v>
      </c>
      <c r="AJ246" s="10">
        <v>7</v>
      </c>
      <c r="AK246" s="10">
        <v>70</v>
      </c>
      <c r="AL246" s="10">
        <v>17</v>
      </c>
      <c r="AM246" s="11" t="s">
        <v>346</v>
      </c>
      <c r="AN246" s="21">
        <f t="shared" si="73"/>
        <v>70</v>
      </c>
      <c r="AO246" s="21">
        <f t="shared" si="72"/>
        <v>17</v>
      </c>
      <c r="AP246" s="14">
        <v>1033</v>
      </c>
    </row>
    <row r="247" spans="1:42" ht="12" customHeight="1" x14ac:dyDescent="0.25">
      <c r="A247" s="14" t="s">
        <v>64</v>
      </c>
      <c r="B247" s="14">
        <v>39</v>
      </c>
      <c r="C247" s="14" t="s">
        <v>199</v>
      </c>
      <c r="D247" s="14" t="s">
        <v>51</v>
      </c>
      <c r="E247" s="14" t="s">
        <v>52</v>
      </c>
      <c r="F247" s="58">
        <v>302.021188209</v>
      </c>
      <c r="G247" s="13">
        <v>11.435730809200001</v>
      </c>
      <c r="H247" s="13">
        <v>34.371711730999998</v>
      </c>
      <c r="I247" s="58">
        <v>10</v>
      </c>
      <c r="J247" s="2"/>
      <c r="K247" s="7" t="s">
        <v>199</v>
      </c>
      <c r="L247" s="7" t="str">
        <f t="shared" si="63"/>
        <v>N</v>
      </c>
      <c r="M247" s="7" t="s">
        <v>216</v>
      </c>
      <c r="N247" s="7">
        <f t="shared" si="67"/>
        <v>11.435730809200001</v>
      </c>
      <c r="O247" s="15">
        <f t="shared" si="68"/>
        <v>140</v>
      </c>
      <c r="P247" s="7">
        <f t="shared" si="64"/>
        <v>3.7</v>
      </c>
      <c r="Q247" s="7">
        <v>50</v>
      </c>
      <c r="R247" s="7">
        <f t="shared" si="69"/>
        <v>7.4</v>
      </c>
      <c r="S247" s="63">
        <f t="shared" si="70"/>
        <v>34.371711730999998</v>
      </c>
      <c r="T247" s="7">
        <f t="shared" si="71"/>
        <v>2.5999999999999996</v>
      </c>
      <c r="U247" s="7">
        <f t="shared" si="65"/>
        <v>20</v>
      </c>
      <c r="V247" s="18" t="str">
        <f t="shared" si="66"/>
        <v>16N48-39</v>
      </c>
      <c r="W247" s="4"/>
      <c r="X247" s="8">
        <v>244</v>
      </c>
      <c r="Y247" s="9" t="s">
        <v>271</v>
      </c>
      <c r="Z247" s="9" t="s">
        <v>272</v>
      </c>
      <c r="AA247" s="10">
        <v>11.435730810000001</v>
      </c>
      <c r="AB247" s="10">
        <v>140</v>
      </c>
      <c r="AC247" s="10">
        <v>3.7</v>
      </c>
      <c r="AD247" s="10">
        <v>50</v>
      </c>
      <c r="AE247" s="10">
        <v>7.4</v>
      </c>
      <c r="AF247" s="10">
        <v>34.4</v>
      </c>
      <c r="AG247" s="10">
        <v>2.6</v>
      </c>
      <c r="AH247" s="10">
        <v>20</v>
      </c>
      <c r="AI247" s="10">
        <v>23</v>
      </c>
      <c r="AJ247" s="10">
        <v>96</v>
      </c>
      <c r="AK247" s="12">
        <v>4226</v>
      </c>
      <c r="AL247" s="12">
        <v>2901</v>
      </c>
      <c r="AM247" s="11" t="s">
        <v>346</v>
      </c>
      <c r="AN247" s="21">
        <f t="shared" si="73"/>
        <v>9116.7252955088152</v>
      </c>
      <c r="AO247" s="21">
        <f t="shared" si="72"/>
        <v>6258.3104785307787</v>
      </c>
      <c r="AP247" s="14">
        <v>1047</v>
      </c>
    </row>
    <row r="248" spans="1:42" ht="12" customHeight="1" x14ac:dyDescent="0.25">
      <c r="A248" s="14" t="s">
        <v>64</v>
      </c>
      <c r="B248" s="14">
        <v>39</v>
      </c>
      <c r="C248" s="14" t="s">
        <v>199</v>
      </c>
      <c r="D248" s="14" t="s">
        <v>51</v>
      </c>
      <c r="E248" s="14" t="s">
        <v>52</v>
      </c>
      <c r="F248" s="58">
        <v>78.349233074400004</v>
      </c>
      <c r="G248" s="13">
        <v>2.6143712703299999</v>
      </c>
      <c r="H248" s="13">
        <v>25.8385295868</v>
      </c>
      <c r="I248" s="58">
        <v>42.4264068604</v>
      </c>
      <c r="J248" s="2"/>
      <c r="K248" s="7" t="s">
        <v>199</v>
      </c>
      <c r="L248" s="7" t="str">
        <f t="shared" si="63"/>
        <v>N</v>
      </c>
      <c r="M248" s="7" t="s">
        <v>216</v>
      </c>
      <c r="N248" s="7">
        <f t="shared" si="67"/>
        <v>2.6143712703299999</v>
      </c>
      <c r="O248" s="15">
        <f t="shared" si="68"/>
        <v>78.349233074400004</v>
      </c>
      <c r="P248" s="7">
        <f t="shared" si="64"/>
        <v>3.7</v>
      </c>
      <c r="Q248" s="7">
        <v>50</v>
      </c>
      <c r="R248" s="7">
        <f t="shared" si="69"/>
        <v>7.4</v>
      </c>
      <c r="S248" s="63">
        <f t="shared" si="70"/>
        <v>25.8385295868</v>
      </c>
      <c r="T248" s="7">
        <f t="shared" si="71"/>
        <v>35.026406860400002</v>
      </c>
      <c r="U248" s="7">
        <f t="shared" si="65"/>
        <v>20</v>
      </c>
      <c r="V248" s="18" t="str">
        <f t="shared" si="66"/>
        <v>16N48-39</v>
      </c>
      <c r="W248" s="4"/>
      <c r="X248" s="8">
        <v>245</v>
      </c>
      <c r="Y248" s="9" t="s">
        <v>271</v>
      </c>
      <c r="Z248" s="9" t="s">
        <v>272</v>
      </c>
      <c r="AA248" s="10">
        <v>2.6143712699999999</v>
      </c>
      <c r="AB248" s="10">
        <v>78.349000000000004</v>
      </c>
      <c r="AC248" s="10">
        <v>3.7</v>
      </c>
      <c r="AD248" s="10">
        <v>50</v>
      </c>
      <c r="AE248" s="10">
        <v>7.4</v>
      </c>
      <c r="AF248" s="10">
        <v>25.8</v>
      </c>
      <c r="AG248" s="10">
        <v>35.026406860000002</v>
      </c>
      <c r="AH248" s="10">
        <v>20</v>
      </c>
      <c r="AI248" s="10">
        <v>5</v>
      </c>
      <c r="AJ248" s="10">
        <v>10</v>
      </c>
      <c r="AK248" s="10">
        <v>116</v>
      </c>
      <c r="AL248" s="10">
        <v>57</v>
      </c>
      <c r="AM248" s="11" t="s">
        <v>346</v>
      </c>
      <c r="AN248" s="21">
        <f t="shared" si="73"/>
        <v>116</v>
      </c>
      <c r="AO248" s="21">
        <f t="shared" si="72"/>
        <v>57</v>
      </c>
      <c r="AP248" s="14">
        <v>1039</v>
      </c>
    </row>
    <row r="249" spans="1:42" ht="12" customHeight="1" x14ac:dyDescent="0.25">
      <c r="A249" s="14" t="s">
        <v>64</v>
      </c>
      <c r="B249" s="14">
        <v>39</v>
      </c>
      <c r="C249" s="14" t="s">
        <v>199</v>
      </c>
      <c r="D249" s="14" t="s">
        <v>51</v>
      </c>
      <c r="E249" s="14" t="s">
        <v>52</v>
      </c>
      <c r="F249" s="58">
        <v>57.032259010600001</v>
      </c>
      <c r="G249" s="13">
        <v>1.61555361122</v>
      </c>
      <c r="H249" s="13">
        <v>20.755922317500001</v>
      </c>
      <c r="I249" s="58">
        <v>38.284271240199999</v>
      </c>
      <c r="J249" s="2"/>
      <c r="K249" s="7" t="s">
        <v>199</v>
      </c>
      <c r="L249" s="7" t="str">
        <f t="shared" si="63"/>
        <v>N</v>
      </c>
      <c r="M249" s="7" t="s">
        <v>216</v>
      </c>
      <c r="N249" s="7">
        <f t="shared" si="67"/>
        <v>1.61555361122</v>
      </c>
      <c r="O249" s="15">
        <f t="shared" si="68"/>
        <v>57.032259010600001</v>
      </c>
      <c r="P249" s="7">
        <f t="shared" si="64"/>
        <v>3.7</v>
      </c>
      <c r="Q249" s="7">
        <v>50</v>
      </c>
      <c r="R249" s="7">
        <f t="shared" si="69"/>
        <v>7.4</v>
      </c>
      <c r="S249" s="63">
        <f t="shared" si="70"/>
        <v>20.755922317500001</v>
      </c>
      <c r="T249" s="7">
        <f t="shared" si="71"/>
        <v>30.8842712402</v>
      </c>
      <c r="U249" s="7">
        <f t="shared" si="65"/>
        <v>20</v>
      </c>
      <c r="V249" s="18" t="str">
        <f t="shared" si="66"/>
        <v>16N48-39</v>
      </c>
      <c r="W249" s="4"/>
      <c r="X249" s="8">
        <v>246</v>
      </c>
      <c r="Y249" s="9" t="s">
        <v>271</v>
      </c>
      <c r="Z249" s="9" t="s">
        <v>272</v>
      </c>
      <c r="AA249" s="10">
        <v>1.6155536109999999</v>
      </c>
      <c r="AB249" s="10">
        <v>57.031999999999996</v>
      </c>
      <c r="AC249" s="10">
        <v>3.7</v>
      </c>
      <c r="AD249" s="10">
        <v>50</v>
      </c>
      <c r="AE249" s="10">
        <v>7.4</v>
      </c>
      <c r="AF249" s="10">
        <v>20.8</v>
      </c>
      <c r="AG249" s="10">
        <v>30.88427124</v>
      </c>
      <c r="AH249" s="10">
        <v>20</v>
      </c>
      <c r="AI249" s="10">
        <v>4</v>
      </c>
      <c r="AJ249" s="10">
        <v>7</v>
      </c>
      <c r="AK249" s="10">
        <v>35</v>
      </c>
      <c r="AL249" s="10">
        <v>17</v>
      </c>
      <c r="AM249" s="11" t="s">
        <v>346</v>
      </c>
      <c r="AN249" s="21">
        <f t="shared" si="73"/>
        <v>35</v>
      </c>
      <c r="AO249" s="21">
        <f t="shared" si="72"/>
        <v>17</v>
      </c>
      <c r="AP249" s="14">
        <v>1035</v>
      </c>
    </row>
    <row r="250" spans="1:42" ht="12" customHeight="1" x14ac:dyDescent="0.25">
      <c r="A250" s="14" t="s">
        <v>64</v>
      </c>
      <c r="B250" s="14">
        <v>39</v>
      </c>
      <c r="C250" s="14" t="s">
        <v>199</v>
      </c>
      <c r="D250" s="14" t="s">
        <v>51</v>
      </c>
      <c r="E250" s="14" t="s">
        <v>52</v>
      </c>
      <c r="F250" s="58">
        <v>181.46435964400001</v>
      </c>
      <c r="G250" s="13">
        <v>3.4055897544599998</v>
      </c>
      <c r="H250" s="13">
        <v>44.134761810299999</v>
      </c>
      <c r="I250" s="58">
        <v>466.56857299799998</v>
      </c>
      <c r="J250" s="2"/>
      <c r="K250" s="7" t="s">
        <v>199</v>
      </c>
      <c r="L250" s="7" t="str">
        <f t="shared" si="63"/>
        <v>N</v>
      </c>
      <c r="M250" s="7" t="s">
        <v>216</v>
      </c>
      <c r="N250" s="7">
        <f t="shared" si="67"/>
        <v>3.4055897544599998</v>
      </c>
      <c r="O250" s="15">
        <f t="shared" si="68"/>
        <v>140</v>
      </c>
      <c r="P250" s="7">
        <f t="shared" si="64"/>
        <v>3.7</v>
      </c>
      <c r="Q250" s="7">
        <v>50</v>
      </c>
      <c r="R250" s="7">
        <f t="shared" si="69"/>
        <v>7.4</v>
      </c>
      <c r="S250" s="63">
        <f t="shared" si="70"/>
        <v>44.134761810299999</v>
      </c>
      <c r="T250" s="7">
        <f t="shared" si="71"/>
        <v>300</v>
      </c>
      <c r="U250" s="7">
        <f t="shared" si="65"/>
        <v>20</v>
      </c>
      <c r="V250" s="18" t="str">
        <f t="shared" si="66"/>
        <v>16N48-39</v>
      </c>
      <c r="W250" s="4"/>
      <c r="X250" s="8">
        <v>247</v>
      </c>
      <c r="Y250" s="9" t="s">
        <v>271</v>
      </c>
      <c r="Z250" s="9" t="s">
        <v>272</v>
      </c>
      <c r="AA250" s="10">
        <v>3.4055897540000002</v>
      </c>
      <c r="AB250" s="10">
        <v>140</v>
      </c>
      <c r="AC250" s="10">
        <v>3.7</v>
      </c>
      <c r="AD250" s="10">
        <v>50</v>
      </c>
      <c r="AE250" s="10">
        <v>7.4</v>
      </c>
      <c r="AF250" s="10">
        <v>44.1</v>
      </c>
      <c r="AG250" s="10">
        <v>300</v>
      </c>
      <c r="AH250" s="10">
        <v>20</v>
      </c>
      <c r="AI250" s="10">
        <v>2</v>
      </c>
      <c r="AJ250" s="10">
        <v>4</v>
      </c>
      <c r="AK250" s="10">
        <v>409</v>
      </c>
      <c r="AL250" s="10">
        <v>66</v>
      </c>
      <c r="AM250" s="11" t="s">
        <v>346</v>
      </c>
      <c r="AN250" s="21">
        <f t="shared" si="73"/>
        <v>530.13516495997146</v>
      </c>
      <c r="AO250" s="21">
        <f t="shared" si="72"/>
        <v>85.547483832171437</v>
      </c>
      <c r="AP250" s="14">
        <v>1042</v>
      </c>
    </row>
    <row r="251" spans="1:42" ht="12" customHeight="1" x14ac:dyDescent="0.25">
      <c r="A251" s="14" t="s">
        <v>64</v>
      </c>
      <c r="B251" s="14">
        <v>39</v>
      </c>
      <c r="C251" s="14" t="s">
        <v>199</v>
      </c>
      <c r="D251" s="14" t="s">
        <v>51</v>
      </c>
      <c r="E251" s="14" t="s">
        <v>52</v>
      </c>
      <c r="F251" s="58">
        <v>107.949922161</v>
      </c>
      <c r="G251" s="13">
        <v>6.8311930498000004</v>
      </c>
      <c r="H251" s="13">
        <v>18.1331615448</v>
      </c>
      <c r="I251" s="58">
        <v>0</v>
      </c>
      <c r="J251" s="2"/>
      <c r="K251" s="7" t="s">
        <v>199</v>
      </c>
      <c r="L251" s="7" t="str">
        <f t="shared" si="63"/>
        <v>N</v>
      </c>
      <c r="M251" s="7" t="s">
        <v>216</v>
      </c>
      <c r="N251" s="7">
        <f t="shared" si="67"/>
        <v>6.8311930498000004</v>
      </c>
      <c r="O251" s="15">
        <f t="shared" si="68"/>
        <v>107.949922161</v>
      </c>
      <c r="P251" s="7">
        <f t="shared" si="64"/>
        <v>3.7</v>
      </c>
      <c r="Q251" s="7">
        <v>50</v>
      </c>
      <c r="R251" s="7">
        <f t="shared" si="69"/>
        <v>0.3</v>
      </c>
      <c r="S251" s="63">
        <f t="shared" si="70"/>
        <v>18.1331615448</v>
      </c>
      <c r="T251" s="7">
        <f t="shared" si="71"/>
        <v>0.3</v>
      </c>
      <c r="U251" s="7">
        <f t="shared" si="65"/>
        <v>20</v>
      </c>
      <c r="V251" s="18" t="str">
        <f t="shared" si="66"/>
        <v>16N48-39</v>
      </c>
      <c r="W251" s="4"/>
      <c r="X251" s="8">
        <v>248</v>
      </c>
      <c r="Y251" s="9" t="s">
        <v>271</v>
      </c>
      <c r="Z251" s="9" t="s">
        <v>272</v>
      </c>
      <c r="AA251" s="10">
        <v>6.8311930500000004</v>
      </c>
      <c r="AB251" s="10">
        <v>107.95</v>
      </c>
      <c r="AC251" s="10">
        <v>3.7</v>
      </c>
      <c r="AD251" s="10">
        <v>50</v>
      </c>
      <c r="AE251" s="10">
        <v>0.3</v>
      </c>
      <c r="AF251" s="10">
        <v>18.100000000000001</v>
      </c>
      <c r="AG251" s="10">
        <v>0.3</v>
      </c>
      <c r="AH251" s="10">
        <v>20</v>
      </c>
      <c r="AI251" s="10">
        <v>32</v>
      </c>
      <c r="AJ251" s="10">
        <v>165</v>
      </c>
      <c r="AK251" s="12">
        <v>1277</v>
      </c>
      <c r="AL251" s="12">
        <v>1266</v>
      </c>
      <c r="AM251" s="11" t="s">
        <v>346</v>
      </c>
      <c r="AN251" s="21">
        <f t="shared" si="73"/>
        <v>1277</v>
      </c>
      <c r="AO251" s="21">
        <f t="shared" si="72"/>
        <v>1266</v>
      </c>
      <c r="AP251" s="14">
        <v>1037</v>
      </c>
    </row>
    <row r="252" spans="1:42" ht="12" customHeight="1" x14ac:dyDescent="0.25">
      <c r="A252" s="14" t="s">
        <v>64</v>
      </c>
      <c r="B252" s="14">
        <v>39</v>
      </c>
      <c r="C252" s="14" t="s">
        <v>199</v>
      </c>
      <c r="D252" s="14" t="s">
        <v>51</v>
      </c>
      <c r="E252" s="14" t="s">
        <v>52</v>
      </c>
      <c r="F252" s="58">
        <v>96.619299183400003</v>
      </c>
      <c r="G252" s="13">
        <v>5.0503767997700004</v>
      </c>
      <c r="H252" s="13">
        <v>28.643724441500002</v>
      </c>
      <c r="I252" s="58">
        <v>110</v>
      </c>
      <c r="J252" s="2"/>
      <c r="K252" s="7" t="s">
        <v>199</v>
      </c>
      <c r="L252" s="7" t="str">
        <f t="shared" si="63"/>
        <v>N</v>
      </c>
      <c r="M252" s="7" t="s">
        <v>216</v>
      </c>
      <c r="N252" s="7">
        <f t="shared" si="67"/>
        <v>5.0503767997700004</v>
      </c>
      <c r="O252" s="15">
        <f t="shared" si="68"/>
        <v>96.619299183400003</v>
      </c>
      <c r="P252" s="7">
        <f t="shared" si="64"/>
        <v>3.7</v>
      </c>
      <c r="Q252" s="7">
        <v>50</v>
      </c>
      <c r="R252" s="7">
        <f t="shared" si="69"/>
        <v>7.4</v>
      </c>
      <c r="S252" s="63">
        <f t="shared" si="70"/>
        <v>28.643724441500002</v>
      </c>
      <c r="T252" s="7">
        <f t="shared" si="71"/>
        <v>102.6</v>
      </c>
      <c r="U252" s="7">
        <f t="shared" si="65"/>
        <v>20</v>
      </c>
      <c r="V252" s="18" t="str">
        <f t="shared" si="66"/>
        <v>16N48-39</v>
      </c>
      <c r="W252" s="4"/>
      <c r="X252" s="8">
        <v>249</v>
      </c>
      <c r="Y252" s="9" t="s">
        <v>271</v>
      </c>
      <c r="Z252" s="9" t="s">
        <v>272</v>
      </c>
      <c r="AA252" s="10">
        <v>5.0503768000000004</v>
      </c>
      <c r="AB252" s="10">
        <v>96.619</v>
      </c>
      <c r="AC252" s="10">
        <v>3.7</v>
      </c>
      <c r="AD252" s="10">
        <v>50</v>
      </c>
      <c r="AE252" s="10">
        <v>7.4</v>
      </c>
      <c r="AF252" s="10">
        <v>28.6</v>
      </c>
      <c r="AG252" s="10">
        <v>102.6</v>
      </c>
      <c r="AH252" s="10">
        <v>20</v>
      </c>
      <c r="AI252" s="10">
        <v>2</v>
      </c>
      <c r="AJ252" s="10">
        <v>4</v>
      </c>
      <c r="AK252" s="10">
        <v>509</v>
      </c>
      <c r="AL252" s="10">
        <v>38</v>
      </c>
      <c r="AM252" s="11" t="s">
        <v>346</v>
      </c>
      <c r="AN252" s="21">
        <f t="shared" si="73"/>
        <v>509</v>
      </c>
      <c r="AO252" s="21">
        <f t="shared" si="72"/>
        <v>38</v>
      </c>
      <c r="AP252" s="14">
        <v>1031</v>
      </c>
    </row>
    <row r="253" spans="1:42" ht="12" customHeight="1" x14ac:dyDescent="0.25">
      <c r="A253" s="14" t="s">
        <v>64</v>
      </c>
      <c r="B253" s="14">
        <v>39</v>
      </c>
      <c r="C253" s="14" t="s">
        <v>199</v>
      </c>
      <c r="D253" s="14" t="s">
        <v>51</v>
      </c>
      <c r="E253" s="14" t="s">
        <v>52</v>
      </c>
      <c r="F253" s="58">
        <v>318.53497725699998</v>
      </c>
      <c r="G253" s="13">
        <v>7.13670767205</v>
      </c>
      <c r="H253" s="13">
        <v>13.277664184600001</v>
      </c>
      <c r="I253" s="58">
        <v>28.284271240199999</v>
      </c>
      <c r="J253" s="2"/>
      <c r="K253" s="7" t="s">
        <v>199</v>
      </c>
      <c r="L253" s="7" t="str">
        <f t="shared" si="63"/>
        <v>N</v>
      </c>
      <c r="M253" s="7" t="s">
        <v>216</v>
      </c>
      <c r="N253" s="7">
        <f t="shared" si="67"/>
        <v>7.13670767205</v>
      </c>
      <c r="O253" s="15">
        <f t="shared" si="68"/>
        <v>140</v>
      </c>
      <c r="P253" s="7">
        <f t="shared" si="64"/>
        <v>3.7</v>
      </c>
      <c r="Q253" s="7">
        <v>50</v>
      </c>
      <c r="R253" s="7">
        <f t="shared" si="69"/>
        <v>7.4</v>
      </c>
      <c r="S253" s="63">
        <f t="shared" si="70"/>
        <v>13.277664184600001</v>
      </c>
      <c r="T253" s="7">
        <f t="shared" si="71"/>
        <v>20.8842712402</v>
      </c>
      <c r="U253" s="7">
        <f t="shared" si="65"/>
        <v>20</v>
      </c>
      <c r="V253" s="18" t="str">
        <f t="shared" si="66"/>
        <v>16N48-39</v>
      </c>
      <c r="W253" s="4"/>
      <c r="X253" s="8">
        <v>250</v>
      </c>
      <c r="Y253" s="9" t="s">
        <v>271</v>
      </c>
      <c r="Z253" s="9" t="s">
        <v>272</v>
      </c>
      <c r="AA253" s="10">
        <v>7.136707672</v>
      </c>
      <c r="AB253" s="10">
        <v>140</v>
      </c>
      <c r="AC253" s="10">
        <v>3.7</v>
      </c>
      <c r="AD253" s="10">
        <v>50</v>
      </c>
      <c r="AE253" s="10">
        <v>7.4</v>
      </c>
      <c r="AF253" s="10">
        <v>13.3</v>
      </c>
      <c r="AG253" s="10">
        <v>20.88427124</v>
      </c>
      <c r="AH253" s="10">
        <v>20</v>
      </c>
      <c r="AI253" s="10">
        <v>9</v>
      </c>
      <c r="AJ253" s="10">
        <v>34</v>
      </c>
      <c r="AK253" s="12">
        <v>1780</v>
      </c>
      <c r="AL253" s="10">
        <v>346</v>
      </c>
      <c r="AM253" s="11" t="s">
        <v>346</v>
      </c>
      <c r="AN253" s="21">
        <f t="shared" si="73"/>
        <v>4049.9447108389995</v>
      </c>
      <c r="AO253" s="21">
        <f t="shared" si="72"/>
        <v>787.23644379229984</v>
      </c>
      <c r="AP253" s="14">
        <v>1027</v>
      </c>
    </row>
    <row r="254" spans="1:42" ht="12" customHeight="1" x14ac:dyDescent="0.25">
      <c r="A254" s="14" t="s">
        <v>64</v>
      </c>
      <c r="B254" s="14">
        <v>39</v>
      </c>
      <c r="C254" s="14" t="s">
        <v>199</v>
      </c>
      <c r="D254" s="14" t="s">
        <v>51</v>
      </c>
      <c r="E254" s="14" t="s">
        <v>52</v>
      </c>
      <c r="F254" s="58">
        <v>124.96755317500001</v>
      </c>
      <c r="G254" s="13">
        <v>1.12998081831</v>
      </c>
      <c r="H254" s="13">
        <v>27.6458568573</v>
      </c>
      <c r="I254" s="58">
        <v>84.852813720699999</v>
      </c>
      <c r="J254" s="2"/>
      <c r="K254" s="7" t="s">
        <v>199</v>
      </c>
      <c r="L254" s="7" t="str">
        <f t="shared" si="63"/>
        <v>N</v>
      </c>
      <c r="M254" s="7" t="s">
        <v>216</v>
      </c>
      <c r="N254" s="7">
        <f t="shared" si="67"/>
        <v>1.12998081831</v>
      </c>
      <c r="O254" s="15">
        <f t="shared" si="68"/>
        <v>124.96755317500001</v>
      </c>
      <c r="P254" s="7">
        <f t="shared" si="64"/>
        <v>3.7</v>
      </c>
      <c r="Q254" s="7">
        <v>50</v>
      </c>
      <c r="R254" s="7">
        <f t="shared" si="69"/>
        <v>7.4</v>
      </c>
      <c r="S254" s="63">
        <f t="shared" si="70"/>
        <v>27.6458568573</v>
      </c>
      <c r="T254" s="7">
        <f t="shared" si="71"/>
        <v>77.452813720699993</v>
      </c>
      <c r="U254" s="7">
        <f t="shared" si="65"/>
        <v>20</v>
      </c>
      <c r="V254" s="18" t="str">
        <f t="shared" si="66"/>
        <v>16N48-39</v>
      </c>
      <c r="W254" s="4"/>
      <c r="X254" s="8">
        <v>251</v>
      </c>
      <c r="Y254" s="9" t="s">
        <v>271</v>
      </c>
      <c r="Z254" s="9" t="s">
        <v>272</v>
      </c>
      <c r="AA254" s="10">
        <v>1.1299808179999999</v>
      </c>
      <c r="AB254" s="10">
        <v>124.968</v>
      </c>
      <c r="AC254" s="10">
        <v>3.7</v>
      </c>
      <c r="AD254" s="10">
        <v>50</v>
      </c>
      <c r="AE254" s="10">
        <v>7.4</v>
      </c>
      <c r="AF254" s="10">
        <v>27.6</v>
      </c>
      <c r="AG254" s="10">
        <v>77.452813719999995</v>
      </c>
      <c r="AH254" s="10">
        <v>20</v>
      </c>
      <c r="AI254" s="10">
        <v>4</v>
      </c>
      <c r="AJ254" s="10">
        <v>7</v>
      </c>
      <c r="AK254" s="10">
        <v>40</v>
      </c>
      <c r="AL254" s="10">
        <v>45</v>
      </c>
      <c r="AM254" s="11" t="s">
        <v>346</v>
      </c>
      <c r="AN254" s="21">
        <f t="shared" si="73"/>
        <v>40</v>
      </c>
      <c r="AO254" s="21">
        <f t="shared" si="72"/>
        <v>45</v>
      </c>
      <c r="AP254" s="14">
        <v>1041</v>
      </c>
    </row>
    <row r="255" spans="1:42" ht="12" customHeight="1" x14ac:dyDescent="0.25">
      <c r="A255" s="14" t="s">
        <v>64</v>
      </c>
      <c r="B255" s="14">
        <v>39</v>
      </c>
      <c r="C255" s="14" t="s">
        <v>199</v>
      </c>
      <c r="D255" s="14" t="s">
        <v>51</v>
      </c>
      <c r="E255" s="14" t="s">
        <v>52</v>
      </c>
      <c r="F255" s="58">
        <v>331.234586181</v>
      </c>
      <c r="G255" s="13">
        <v>10.0908292202</v>
      </c>
      <c r="H255" s="13">
        <v>27.987314224199999</v>
      </c>
      <c r="I255" s="58">
        <v>0</v>
      </c>
      <c r="J255" s="2"/>
      <c r="K255" s="7" t="s">
        <v>199</v>
      </c>
      <c r="L255" s="7" t="str">
        <f t="shared" si="63"/>
        <v>N</v>
      </c>
      <c r="M255" s="7" t="s">
        <v>216</v>
      </c>
      <c r="N255" s="7">
        <f t="shared" si="67"/>
        <v>10.0908292202</v>
      </c>
      <c r="O255" s="15">
        <f t="shared" si="68"/>
        <v>140</v>
      </c>
      <c r="P255" s="7">
        <f t="shared" si="64"/>
        <v>3.7</v>
      </c>
      <c r="Q255" s="7">
        <v>50</v>
      </c>
      <c r="R255" s="7">
        <f t="shared" si="69"/>
        <v>0.3</v>
      </c>
      <c r="S255" s="63">
        <f t="shared" si="70"/>
        <v>27.987314224199999</v>
      </c>
      <c r="T255" s="7">
        <f t="shared" si="71"/>
        <v>0.3</v>
      </c>
      <c r="U255" s="7">
        <f t="shared" si="65"/>
        <v>20</v>
      </c>
      <c r="V255" s="18" t="str">
        <f t="shared" si="66"/>
        <v>16N48-39</v>
      </c>
      <c r="W255" s="4"/>
      <c r="X255" s="8">
        <v>252</v>
      </c>
      <c r="Y255" s="9" t="s">
        <v>271</v>
      </c>
      <c r="Z255" s="9" t="s">
        <v>272</v>
      </c>
      <c r="AA255" s="10">
        <v>10.09082922</v>
      </c>
      <c r="AB255" s="10">
        <v>140</v>
      </c>
      <c r="AC255" s="10">
        <v>3.7</v>
      </c>
      <c r="AD255" s="10">
        <v>50</v>
      </c>
      <c r="AE255" s="10">
        <v>0.3</v>
      </c>
      <c r="AF255" s="10">
        <v>28</v>
      </c>
      <c r="AG255" s="10">
        <v>0.3</v>
      </c>
      <c r="AH255" s="10">
        <v>20</v>
      </c>
      <c r="AI255" s="10">
        <v>34</v>
      </c>
      <c r="AJ255" s="10">
        <v>172</v>
      </c>
      <c r="AK255" s="12">
        <v>3941</v>
      </c>
      <c r="AL255" s="12">
        <v>3828</v>
      </c>
      <c r="AM255" s="11" t="s">
        <v>346</v>
      </c>
      <c r="AN255" s="21">
        <f t="shared" si="73"/>
        <v>9324.2536009951491</v>
      </c>
      <c r="AO255" s="21">
        <f t="shared" si="72"/>
        <v>9056.8999707204857</v>
      </c>
      <c r="AP255" s="14">
        <v>1048</v>
      </c>
    </row>
    <row r="256" spans="1:42" ht="12" customHeight="1" x14ac:dyDescent="0.25">
      <c r="A256" s="14" t="s">
        <v>64</v>
      </c>
      <c r="B256" s="14">
        <v>39</v>
      </c>
      <c r="C256" s="14" t="s">
        <v>199</v>
      </c>
      <c r="D256" s="14" t="s">
        <v>51</v>
      </c>
      <c r="E256" s="14" t="s">
        <v>52</v>
      </c>
      <c r="F256" s="58">
        <v>66.449676232200005</v>
      </c>
      <c r="G256" s="13">
        <v>2.8455656177900002</v>
      </c>
      <c r="H256" s="13">
        <v>32.905151367199998</v>
      </c>
      <c r="I256" s="58">
        <v>357.27923584000001</v>
      </c>
      <c r="J256" s="2"/>
      <c r="K256" s="7" t="s">
        <v>199</v>
      </c>
      <c r="L256" s="7" t="str">
        <f t="shared" si="63"/>
        <v>N</v>
      </c>
      <c r="M256" s="7" t="s">
        <v>216</v>
      </c>
      <c r="N256" s="7">
        <f t="shared" si="67"/>
        <v>2.8455656177900002</v>
      </c>
      <c r="O256" s="15">
        <f t="shared" si="68"/>
        <v>66.449676232200005</v>
      </c>
      <c r="P256" s="7">
        <f t="shared" si="64"/>
        <v>3.7</v>
      </c>
      <c r="Q256" s="7">
        <v>50</v>
      </c>
      <c r="R256" s="7">
        <f t="shared" si="69"/>
        <v>7.4</v>
      </c>
      <c r="S256" s="63">
        <f t="shared" si="70"/>
        <v>32.905151367199998</v>
      </c>
      <c r="T256" s="7">
        <f t="shared" si="71"/>
        <v>300</v>
      </c>
      <c r="U256" s="7">
        <f t="shared" si="65"/>
        <v>20</v>
      </c>
      <c r="V256" s="18" t="str">
        <f t="shared" si="66"/>
        <v>16N48-39</v>
      </c>
      <c r="W256" s="4"/>
      <c r="X256" s="8">
        <v>253</v>
      </c>
      <c r="Y256" s="9" t="s">
        <v>271</v>
      </c>
      <c r="Z256" s="9" t="s">
        <v>272</v>
      </c>
      <c r="AA256" s="10">
        <v>2.8455656180000002</v>
      </c>
      <c r="AB256" s="10">
        <v>66.45</v>
      </c>
      <c r="AC256" s="10">
        <v>3.7</v>
      </c>
      <c r="AD256" s="10">
        <v>50</v>
      </c>
      <c r="AE256" s="10">
        <v>7.4</v>
      </c>
      <c r="AF256" s="10">
        <v>32.9</v>
      </c>
      <c r="AG256" s="10">
        <v>300</v>
      </c>
      <c r="AH256" s="10">
        <v>20</v>
      </c>
      <c r="AI256" s="10">
        <v>1</v>
      </c>
      <c r="AJ256" s="10">
        <v>4</v>
      </c>
      <c r="AK256" s="10">
        <v>78</v>
      </c>
      <c r="AL256" s="10">
        <v>21</v>
      </c>
      <c r="AM256" s="11" t="s">
        <v>346</v>
      </c>
      <c r="AN256" s="21">
        <f t="shared" si="73"/>
        <v>78</v>
      </c>
      <c r="AO256" s="21">
        <f t="shared" si="72"/>
        <v>21</v>
      </c>
      <c r="AP256" s="14">
        <v>1030</v>
      </c>
    </row>
    <row r="257" spans="1:42" ht="12" customHeight="1" x14ac:dyDescent="0.25">
      <c r="A257" s="14" t="s">
        <v>145</v>
      </c>
      <c r="B257" s="14">
        <v>604</v>
      </c>
      <c r="C257" s="14" t="s">
        <v>199</v>
      </c>
      <c r="D257" s="14" t="s">
        <v>53</v>
      </c>
      <c r="E257" s="14" t="s">
        <v>52</v>
      </c>
      <c r="F257" s="58">
        <v>93.998659019900003</v>
      </c>
      <c r="G257" s="13">
        <v>12.3471986632</v>
      </c>
      <c r="H257" s="13">
        <v>46.475753784200002</v>
      </c>
      <c r="I257" s="58">
        <v>0</v>
      </c>
      <c r="J257" s="2"/>
      <c r="K257" s="7" t="s">
        <v>199</v>
      </c>
      <c r="L257" s="7" t="str">
        <f t="shared" si="63"/>
        <v>N</v>
      </c>
      <c r="M257" s="7" t="s">
        <v>216</v>
      </c>
      <c r="N257" s="7">
        <f t="shared" si="67"/>
        <v>12.3471986632</v>
      </c>
      <c r="O257" s="15">
        <f t="shared" si="68"/>
        <v>93.998659019900003</v>
      </c>
      <c r="P257" s="7">
        <f t="shared" si="64"/>
        <v>3.7</v>
      </c>
      <c r="Q257" s="7">
        <v>50</v>
      </c>
      <c r="R257" s="7">
        <f t="shared" si="69"/>
        <v>0.3</v>
      </c>
      <c r="S257" s="63">
        <f t="shared" si="70"/>
        <v>46.475753784200002</v>
      </c>
      <c r="T257" s="7">
        <f t="shared" si="71"/>
        <v>0.3</v>
      </c>
      <c r="U257" s="7">
        <f t="shared" si="65"/>
        <v>20</v>
      </c>
      <c r="V257" s="18" t="str">
        <f t="shared" si="66"/>
        <v>16N48.1-604</v>
      </c>
      <c r="W257" s="4"/>
      <c r="X257" s="8">
        <v>254</v>
      </c>
      <c r="Y257" s="9" t="s">
        <v>271</v>
      </c>
      <c r="Z257" s="9" t="s">
        <v>272</v>
      </c>
      <c r="AA257" s="10">
        <v>12.34719866</v>
      </c>
      <c r="AB257" s="10">
        <v>93.998999999999995</v>
      </c>
      <c r="AC257" s="10">
        <v>3.7</v>
      </c>
      <c r="AD257" s="10">
        <v>50</v>
      </c>
      <c r="AE257" s="10">
        <v>0.3</v>
      </c>
      <c r="AF257" s="10">
        <v>46.5</v>
      </c>
      <c r="AG257" s="10">
        <v>0.3</v>
      </c>
      <c r="AH257" s="10">
        <v>20</v>
      </c>
      <c r="AI257" s="10">
        <v>33</v>
      </c>
      <c r="AJ257" s="10">
        <v>164</v>
      </c>
      <c r="AK257" s="12">
        <v>2357</v>
      </c>
      <c r="AL257" s="12">
        <v>2338</v>
      </c>
      <c r="AM257" s="11" t="s">
        <v>395</v>
      </c>
      <c r="AN257" s="21">
        <f t="shared" si="73"/>
        <v>2357</v>
      </c>
      <c r="AO257" s="21">
        <f t="shared" si="72"/>
        <v>2338</v>
      </c>
      <c r="AP257" s="14">
        <v>919</v>
      </c>
    </row>
    <row r="258" spans="1:42" ht="12" customHeight="1" x14ac:dyDescent="0.25">
      <c r="A258" s="14" t="s">
        <v>145</v>
      </c>
      <c r="B258" s="14">
        <v>604</v>
      </c>
      <c r="C258" s="14" t="s">
        <v>199</v>
      </c>
      <c r="D258" s="14" t="s">
        <v>53</v>
      </c>
      <c r="E258" s="14" t="s">
        <v>52</v>
      </c>
      <c r="F258" s="58">
        <v>270.600550333</v>
      </c>
      <c r="G258" s="13">
        <v>20.5297849068</v>
      </c>
      <c r="H258" s="13">
        <v>16.705736160299999</v>
      </c>
      <c r="I258" s="58">
        <v>48.284271240199999</v>
      </c>
      <c r="J258" s="2"/>
      <c r="K258" s="7" t="s">
        <v>199</v>
      </c>
      <c r="L258" s="7" t="str">
        <f t="shared" si="63"/>
        <v>N</v>
      </c>
      <c r="M258" s="7" t="s">
        <v>216</v>
      </c>
      <c r="N258" s="7">
        <f t="shared" si="67"/>
        <v>20.5297849068</v>
      </c>
      <c r="O258" s="15">
        <f t="shared" si="68"/>
        <v>140</v>
      </c>
      <c r="P258" s="7">
        <f t="shared" si="64"/>
        <v>3.7</v>
      </c>
      <c r="Q258" s="7">
        <v>50</v>
      </c>
      <c r="R258" s="7">
        <f t="shared" si="69"/>
        <v>7.4</v>
      </c>
      <c r="S258" s="63">
        <f t="shared" si="70"/>
        <v>16.705736160299999</v>
      </c>
      <c r="T258" s="7">
        <f t="shared" si="71"/>
        <v>40.8842712402</v>
      </c>
      <c r="U258" s="7">
        <f t="shared" si="65"/>
        <v>20</v>
      </c>
      <c r="V258" s="18" t="str">
        <f t="shared" si="66"/>
        <v>16N48.1-604</v>
      </c>
      <c r="W258" s="4"/>
      <c r="X258" s="8">
        <v>255</v>
      </c>
      <c r="Y258" s="9" t="s">
        <v>271</v>
      </c>
      <c r="Z258" s="9" t="s">
        <v>272</v>
      </c>
      <c r="AA258" s="10">
        <v>20.52978491</v>
      </c>
      <c r="AB258" s="10">
        <v>140</v>
      </c>
      <c r="AC258" s="10">
        <v>3.7</v>
      </c>
      <c r="AD258" s="10">
        <v>50</v>
      </c>
      <c r="AE258" s="10">
        <v>7.4</v>
      </c>
      <c r="AF258" s="10">
        <v>16.7</v>
      </c>
      <c r="AG258" s="10">
        <v>40.884271239999997</v>
      </c>
      <c r="AH258" s="10">
        <v>20</v>
      </c>
      <c r="AI258" s="10">
        <v>6</v>
      </c>
      <c r="AJ258" s="10">
        <v>17</v>
      </c>
      <c r="AK258" s="12">
        <v>8637</v>
      </c>
      <c r="AL258" s="10">
        <v>337</v>
      </c>
      <c r="AM258" s="11" t="s">
        <v>395</v>
      </c>
      <c r="AN258" s="21">
        <f t="shared" si="73"/>
        <v>16694.121094472292</v>
      </c>
      <c r="AO258" s="21">
        <f t="shared" si="72"/>
        <v>651.37418187300716</v>
      </c>
      <c r="AP258" s="14">
        <v>917</v>
      </c>
    </row>
    <row r="259" spans="1:42" ht="12" customHeight="1" x14ac:dyDescent="0.25">
      <c r="A259" s="14" t="s">
        <v>145</v>
      </c>
      <c r="B259" s="14">
        <v>604</v>
      </c>
      <c r="C259" s="14" t="s">
        <v>199</v>
      </c>
      <c r="D259" s="14" t="s">
        <v>53</v>
      </c>
      <c r="E259" s="14" t="s">
        <v>52</v>
      </c>
      <c r="F259" s="58">
        <v>112.27788964</v>
      </c>
      <c r="G259" s="13">
        <v>34.900066901899997</v>
      </c>
      <c r="H259" s="13">
        <v>46.475753784200002</v>
      </c>
      <c r="I259" s="58">
        <v>0</v>
      </c>
      <c r="J259" s="2"/>
      <c r="K259" s="7" t="s">
        <v>199</v>
      </c>
      <c r="L259" s="7" t="str">
        <f t="shared" si="63"/>
        <v>N</v>
      </c>
      <c r="M259" s="7" t="s">
        <v>216</v>
      </c>
      <c r="N259" s="7">
        <f t="shared" si="67"/>
        <v>34.900066901899997</v>
      </c>
      <c r="O259" s="15">
        <f t="shared" si="68"/>
        <v>112.27788964</v>
      </c>
      <c r="P259" s="7">
        <f t="shared" si="64"/>
        <v>3.7</v>
      </c>
      <c r="Q259" s="7">
        <v>50</v>
      </c>
      <c r="R259" s="7">
        <f t="shared" si="69"/>
        <v>0.3</v>
      </c>
      <c r="S259" s="63">
        <f t="shared" si="70"/>
        <v>46.475753784200002</v>
      </c>
      <c r="T259" s="7">
        <f t="shared" si="71"/>
        <v>0.3</v>
      </c>
      <c r="U259" s="7">
        <f t="shared" si="65"/>
        <v>20</v>
      </c>
      <c r="V259" s="18" t="str">
        <f t="shared" si="66"/>
        <v>16N48.1-604</v>
      </c>
      <c r="W259" s="4"/>
      <c r="X259" s="8">
        <v>256</v>
      </c>
      <c r="Y259" s="9" t="s">
        <v>271</v>
      </c>
      <c r="Z259" s="9" t="s">
        <v>272</v>
      </c>
      <c r="AA259" s="10">
        <v>34.900066899999999</v>
      </c>
      <c r="AB259" s="10">
        <v>112.27800000000001</v>
      </c>
      <c r="AC259" s="10">
        <v>3.7</v>
      </c>
      <c r="AD259" s="10">
        <v>50</v>
      </c>
      <c r="AE259" s="10">
        <v>0.3</v>
      </c>
      <c r="AF259" s="10">
        <v>46.5</v>
      </c>
      <c r="AG259" s="10">
        <v>0.3</v>
      </c>
      <c r="AH259" s="10">
        <v>20</v>
      </c>
      <c r="AI259" s="10">
        <v>35</v>
      </c>
      <c r="AJ259" s="10">
        <v>164</v>
      </c>
      <c r="AK259" s="12">
        <v>10853</v>
      </c>
      <c r="AL259" s="12">
        <v>8801</v>
      </c>
      <c r="AM259" s="11" t="s">
        <v>395</v>
      </c>
      <c r="AN259" s="21">
        <f t="shared" si="73"/>
        <v>10853</v>
      </c>
      <c r="AO259" s="21">
        <f t="shared" si="72"/>
        <v>8801</v>
      </c>
      <c r="AP259" s="14">
        <v>918</v>
      </c>
    </row>
    <row r="260" spans="1:42" ht="12" customHeight="1" x14ac:dyDescent="0.25">
      <c r="A260" s="14" t="s">
        <v>146</v>
      </c>
      <c r="B260" s="14">
        <v>605</v>
      </c>
      <c r="C260" s="14" t="s">
        <v>199</v>
      </c>
      <c r="D260" s="14" t="s">
        <v>53</v>
      </c>
      <c r="E260" s="14" t="s">
        <v>52</v>
      </c>
      <c r="F260" s="58">
        <v>162.18825491999999</v>
      </c>
      <c r="G260" s="13">
        <v>4.5063915963900003</v>
      </c>
      <c r="H260" s="13">
        <v>12.1357812881</v>
      </c>
      <c r="I260" s="58">
        <v>14.142135620099999</v>
      </c>
      <c r="J260" s="2"/>
      <c r="K260" s="7" t="s">
        <v>199</v>
      </c>
      <c r="L260" s="7" t="str">
        <f t="shared" ref="L260:L323" si="74">IF(E260="AC - Asphalt","P",IF(E260="BST - bituminous surface","P",IF(E260="P - paved","P","N")))</f>
        <v>N</v>
      </c>
      <c r="M260" s="7" t="s">
        <v>216</v>
      </c>
      <c r="N260" s="7">
        <f t="shared" si="67"/>
        <v>4.5063915963900003</v>
      </c>
      <c r="O260" s="15">
        <f t="shared" si="68"/>
        <v>140</v>
      </c>
      <c r="P260" s="7">
        <f t="shared" ref="P260:P323" si="75">IF(D260="0 - not maintained",3.7,IF(D260="1 - Basic custodial care (closed)",3.7,IF(D260="2 - High clearance vehicles",3.7,IF(D260="3 - Suitable for passenger cars",5.5,IF(D260="4 - Moderate degree of user comfort",7.3,7.3)))))</f>
        <v>3.7</v>
      </c>
      <c r="Q260" s="7">
        <v>50</v>
      </c>
      <c r="R260" s="7">
        <f t="shared" si="69"/>
        <v>7.4</v>
      </c>
      <c r="S260" s="63">
        <f t="shared" si="70"/>
        <v>12.1357812881</v>
      </c>
      <c r="T260" s="7">
        <f t="shared" si="71"/>
        <v>6.7421356200999991</v>
      </c>
      <c r="U260" s="7">
        <f t="shared" ref="U260:U323" si="76">IF(L260="g",50,20)</f>
        <v>20</v>
      </c>
      <c r="V260" s="18" t="str">
        <f t="shared" ref="V260:V323" si="77">A260&amp;"-"&amp;B260</f>
        <v>16N48.2-605</v>
      </c>
      <c r="W260" s="4"/>
      <c r="X260" s="8">
        <v>257</v>
      </c>
      <c r="Y260" s="9" t="s">
        <v>271</v>
      </c>
      <c r="Z260" s="9" t="s">
        <v>272</v>
      </c>
      <c r="AA260" s="10">
        <v>4.5063915960000003</v>
      </c>
      <c r="AB260" s="10">
        <v>140</v>
      </c>
      <c r="AC260" s="10">
        <v>3.7</v>
      </c>
      <c r="AD260" s="10">
        <v>50</v>
      </c>
      <c r="AE260" s="10">
        <v>7.4</v>
      </c>
      <c r="AF260" s="10">
        <v>12.1</v>
      </c>
      <c r="AG260" s="10">
        <v>6.74213562</v>
      </c>
      <c r="AH260" s="10">
        <v>20</v>
      </c>
      <c r="AI260" s="10">
        <v>15</v>
      </c>
      <c r="AJ260" s="10">
        <v>69</v>
      </c>
      <c r="AK260" s="12">
        <v>1193</v>
      </c>
      <c r="AL260" s="10">
        <v>717</v>
      </c>
      <c r="AM260" s="11" t="s">
        <v>396</v>
      </c>
      <c r="AN260" s="21">
        <f t="shared" si="73"/>
        <v>1382.0756294254286</v>
      </c>
      <c r="AO260" s="21">
        <f t="shared" si="72"/>
        <v>830.63556269742855</v>
      </c>
      <c r="AP260" s="14">
        <v>76</v>
      </c>
    </row>
    <row r="261" spans="1:42" ht="12" customHeight="1" x14ac:dyDescent="0.25">
      <c r="A261" s="14" t="s">
        <v>146</v>
      </c>
      <c r="B261" s="14">
        <v>605</v>
      </c>
      <c r="C261" s="14" t="s">
        <v>199</v>
      </c>
      <c r="D261" s="14" t="s">
        <v>53</v>
      </c>
      <c r="E261" s="14" t="s">
        <v>52</v>
      </c>
      <c r="F261" s="58">
        <v>39.3255320707</v>
      </c>
      <c r="G261" s="13">
        <v>2.05056724613</v>
      </c>
      <c r="H261" s="13">
        <v>10.2354516983</v>
      </c>
      <c r="I261" s="58">
        <v>42.4264068604</v>
      </c>
      <c r="J261" s="2"/>
      <c r="K261" s="7" t="s">
        <v>199</v>
      </c>
      <c r="L261" s="7" t="str">
        <f t="shared" si="74"/>
        <v>N</v>
      </c>
      <c r="M261" s="7" t="s">
        <v>216</v>
      </c>
      <c r="N261" s="7">
        <f t="shared" ref="N261:N324" si="78">IF(G261&lt;0.3,0.3,G261)</f>
        <v>2.05056724613</v>
      </c>
      <c r="O261" s="15">
        <f t="shared" ref="O261:O324" si="79">IF(F261&gt;140,140,F261)</f>
        <v>39.3255320707</v>
      </c>
      <c r="P261" s="7">
        <f t="shared" si="75"/>
        <v>3.7</v>
      </c>
      <c r="Q261" s="7">
        <v>50</v>
      </c>
      <c r="R261" s="7">
        <f t="shared" ref="R261:R324" si="80">IF(I261&lt;0.3,0.3,(IF((I261-0.3)&lt;P261*2,(I261-0.3),P261*2)))</f>
        <v>7.4</v>
      </c>
      <c r="S261" s="63">
        <f t="shared" ref="S261:S324" si="81">H261</f>
        <v>10.2354516983</v>
      </c>
      <c r="T261" s="7">
        <f t="shared" ref="T261:T324" si="82">IF((I261-R261)&lt;0.3,0.3,IF(I261&gt;300,300,I261-R261))</f>
        <v>35.026406860400002</v>
      </c>
      <c r="U261" s="7">
        <f t="shared" si="76"/>
        <v>20</v>
      </c>
      <c r="V261" s="18" t="str">
        <f t="shared" si="77"/>
        <v>16N48.2-605</v>
      </c>
      <c r="W261" s="4"/>
      <c r="X261" s="8">
        <v>258</v>
      </c>
      <c r="Y261" s="9" t="s">
        <v>271</v>
      </c>
      <c r="Z261" s="9" t="s">
        <v>272</v>
      </c>
      <c r="AA261" s="10">
        <v>2.050567246</v>
      </c>
      <c r="AB261" s="10">
        <v>39.326000000000001</v>
      </c>
      <c r="AC261" s="10">
        <v>3.7</v>
      </c>
      <c r="AD261" s="10">
        <v>50</v>
      </c>
      <c r="AE261" s="10">
        <v>7.4</v>
      </c>
      <c r="AF261" s="10">
        <v>10.199999999999999</v>
      </c>
      <c r="AG261" s="10">
        <v>35.026406860000002</v>
      </c>
      <c r="AH261" s="10">
        <v>20</v>
      </c>
      <c r="AI261" s="10">
        <v>1</v>
      </c>
      <c r="AJ261" s="10">
        <v>5</v>
      </c>
      <c r="AK261" s="10">
        <v>21</v>
      </c>
      <c r="AL261" s="10">
        <v>3</v>
      </c>
      <c r="AM261" s="11" t="s">
        <v>396</v>
      </c>
      <c r="AN261" s="21">
        <f t="shared" si="73"/>
        <v>21</v>
      </c>
      <c r="AO261" s="21">
        <f t="shared" si="72"/>
        <v>3</v>
      </c>
      <c r="AP261" s="14">
        <v>79</v>
      </c>
    </row>
    <row r="262" spans="1:42" ht="12" customHeight="1" x14ac:dyDescent="0.25">
      <c r="A262" s="14" t="s">
        <v>146</v>
      </c>
      <c r="B262" s="14">
        <v>605</v>
      </c>
      <c r="C262" s="14" t="s">
        <v>199</v>
      </c>
      <c r="D262" s="14" t="s">
        <v>53</v>
      </c>
      <c r="E262" s="14" t="s">
        <v>52</v>
      </c>
      <c r="F262" s="58">
        <v>56.194782889999999</v>
      </c>
      <c r="G262" s="13">
        <v>2.9225737613499998</v>
      </c>
      <c r="H262" s="13">
        <v>15.4940729141</v>
      </c>
      <c r="I262" s="58">
        <v>138.28427124000001</v>
      </c>
      <c r="J262" s="2"/>
      <c r="K262" s="7" t="s">
        <v>199</v>
      </c>
      <c r="L262" s="7" t="str">
        <f t="shared" si="74"/>
        <v>N</v>
      </c>
      <c r="M262" s="7" t="s">
        <v>216</v>
      </c>
      <c r="N262" s="7">
        <f t="shared" si="78"/>
        <v>2.9225737613499998</v>
      </c>
      <c r="O262" s="15">
        <f t="shared" si="79"/>
        <v>56.194782889999999</v>
      </c>
      <c r="P262" s="7">
        <f t="shared" si="75"/>
        <v>3.7</v>
      </c>
      <c r="Q262" s="7">
        <v>50</v>
      </c>
      <c r="R262" s="7">
        <f t="shared" si="80"/>
        <v>7.4</v>
      </c>
      <c r="S262" s="63">
        <f t="shared" si="81"/>
        <v>15.4940729141</v>
      </c>
      <c r="T262" s="7">
        <f t="shared" si="82"/>
        <v>130.88427124</v>
      </c>
      <c r="U262" s="7">
        <f t="shared" si="76"/>
        <v>20</v>
      </c>
      <c r="V262" s="18" t="str">
        <f t="shared" si="77"/>
        <v>16N48.2-605</v>
      </c>
      <c r="W262" s="4"/>
      <c r="X262" s="8">
        <v>259</v>
      </c>
      <c r="Y262" s="9" t="s">
        <v>271</v>
      </c>
      <c r="Z262" s="9" t="s">
        <v>272</v>
      </c>
      <c r="AA262" s="10">
        <v>2.9225737610000002</v>
      </c>
      <c r="AB262" s="10">
        <v>56.195</v>
      </c>
      <c r="AC262" s="10">
        <v>3.7</v>
      </c>
      <c r="AD262" s="10">
        <v>50</v>
      </c>
      <c r="AE262" s="10">
        <v>7.4</v>
      </c>
      <c r="AF262" s="10">
        <v>15.5</v>
      </c>
      <c r="AG262" s="10">
        <v>130.8842712</v>
      </c>
      <c r="AH262" s="10">
        <v>20</v>
      </c>
      <c r="AI262" s="10">
        <v>1</v>
      </c>
      <c r="AJ262" s="10">
        <v>4</v>
      </c>
      <c r="AK262" s="10">
        <v>57</v>
      </c>
      <c r="AL262" s="10">
        <v>4</v>
      </c>
      <c r="AM262" s="11" t="s">
        <v>396</v>
      </c>
      <c r="AN262" s="21">
        <f t="shared" si="73"/>
        <v>57</v>
      </c>
      <c r="AO262" s="21">
        <f t="shared" ref="AO262:AO325" si="83">F262/O262*AL262</f>
        <v>4</v>
      </c>
      <c r="AP262" s="14">
        <v>78</v>
      </c>
    </row>
    <row r="263" spans="1:42" ht="12" customHeight="1" x14ac:dyDescent="0.25">
      <c r="A263" s="14" t="s">
        <v>146</v>
      </c>
      <c r="B263" s="14">
        <v>605</v>
      </c>
      <c r="C263" s="14" t="s">
        <v>199</v>
      </c>
      <c r="D263" s="14" t="s">
        <v>53</v>
      </c>
      <c r="E263" s="14" t="s">
        <v>52</v>
      </c>
      <c r="F263" s="58">
        <v>71.070876249799994</v>
      </c>
      <c r="G263" s="13">
        <v>0.25488969541000001</v>
      </c>
      <c r="H263" s="13">
        <v>10.181810379</v>
      </c>
      <c r="I263" s="58">
        <v>52.4264068604</v>
      </c>
      <c r="J263" s="2"/>
      <c r="K263" s="7" t="s">
        <v>199</v>
      </c>
      <c r="L263" s="7" t="str">
        <f t="shared" si="74"/>
        <v>N</v>
      </c>
      <c r="M263" s="7" t="s">
        <v>216</v>
      </c>
      <c r="N263" s="7">
        <f t="shared" si="78"/>
        <v>0.3</v>
      </c>
      <c r="O263" s="15">
        <f t="shared" si="79"/>
        <v>71.070876249799994</v>
      </c>
      <c r="P263" s="7">
        <f t="shared" si="75"/>
        <v>3.7</v>
      </c>
      <c r="Q263" s="7">
        <v>50</v>
      </c>
      <c r="R263" s="7">
        <f t="shared" si="80"/>
        <v>7.4</v>
      </c>
      <c r="S263" s="63">
        <f t="shared" si="81"/>
        <v>10.181810379</v>
      </c>
      <c r="T263" s="7">
        <f t="shared" si="82"/>
        <v>45.026406860400002</v>
      </c>
      <c r="U263" s="7">
        <f t="shared" si="76"/>
        <v>20</v>
      </c>
      <c r="V263" s="18" t="str">
        <f t="shared" si="77"/>
        <v>16N48.2-605</v>
      </c>
      <c r="W263" s="4"/>
      <c r="X263" s="8">
        <v>260</v>
      </c>
      <c r="Y263" s="9" t="s">
        <v>271</v>
      </c>
      <c r="Z263" s="9" t="s">
        <v>272</v>
      </c>
      <c r="AA263" s="10">
        <v>0.3</v>
      </c>
      <c r="AB263" s="10">
        <v>71.070999999999998</v>
      </c>
      <c r="AC263" s="10">
        <v>3.7</v>
      </c>
      <c r="AD263" s="10">
        <v>50</v>
      </c>
      <c r="AE263" s="10">
        <v>7.4</v>
      </c>
      <c r="AF263" s="10">
        <v>10.199999999999999</v>
      </c>
      <c r="AG263" s="10">
        <v>45.026406860000002</v>
      </c>
      <c r="AH263" s="10">
        <v>20</v>
      </c>
      <c r="AI263" s="10">
        <v>2</v>
      </c>
      <c r="AJ263" s="10">
        <v>6</v>
      </c>
      <c r="AK263" s="10">
        <v>21</v>
      </c>
      <c r="AL263" s="10">
        <v>3</v>
      </c>
      <c r="AM263" s="11" t="s">
        <v>396</v>
      </c>
      <c r="AN263" s="21">
        <f t="shared" si="73"/>
        <v>21</v>
      </c>
      <c r="AO263" s="21">
        <f t="shared" si="83"/>
        <v>3</v>
      </c>
      <c r="AP263" s="14">
        <v>73</v>
      </c>
    </row>
    <row r="264" spans="1:42" ht="12" customHeight="1" x14ac:dyDescent="0.25">
      <c r="A264" s="14" t="s">
        <v>146</v>
      </c>
      <c r="B264" s="14">
        <v>605</v>
      </c>
      <c r="C264" s="14" t="s">
        <v>199</v>
      </c>
      <c r="D264" s="14" t="s">
        <v>53</v>
      </c>
      <c r="E264" s="14" t="s">
        <v>52</v>
      </c>
      <c r="F264" s="58">
        <v>86.066158826000006</v>
      </c>
      <c r="G264" s="13">
        <v>1.7547592696300001</v>
      </c>
      <c r="H264" s="13">
        <v>11.636590957599999</v>
      </c>
      <c r="I264" s="58">
        <v>0</v>
      </c>
      <c r="J264" s="2"/>
      <c r="K264" s="7" t="s">
        <v>199</v>
      </c>
      <c r="L264" s="7" t="str">
        <f t="shared" si="74"/>
        <v>N</v>
      </c>
      <c r="M264" s="7" t="s">
        <v>216</v>
      </c>
      <c r="N264" s="7">
        <f t="shared" si="78"/>
        <v>1.7547592696300001</v>
      </c>
      <c r="O264" s="15">
        <f t="shared" si="79"/>
        <v>86.066158826000006</v>
      </c>
      <c r="P264" s="7">
        <f t="shared" si="75"/>
        <v>3.7</v>
      </c>
      <c r="Q264" s="7">
        <v>50</v>
      </c>
      <c r="R264" s="7">
        <f t="shared" si="80"/>
        <v>0.3</v>
      </c>
      <c r="S264" s="63">
        <f t="shared" si="81"/>
        <v>11.636590957599999</v>
      </c>
      <c r="T264" s="7">
        <f t="shared" si="82"/>
        <v>0.3</v>
      </c>
      <c r="U264" s="7">
        <f t="shared" si="76"/>
        <v>20</v>
      </c>
      <c r="V264" s="18" t="str">
        <f t="shared" si="77"/>
        <v>16N48.2-605</v>
      </c>
      <c r="W264" s="4"/>
      <c r="X264" s="8">
        <v>261</v>
      </c>
      <c r="Y264" s="9" t="s">
        <v>271</v>
      </c>
      <c r="Z264" s="9" t="s">
        <v>272</v>
      </c>
      <c r="AA264" s="10">
        <v>1.7547592700000001</v>
      </c>
      <c r="AB264" s="10">
        <v>86.066000000000003</v>
      </c>
      <c r="AC264" s="10">
        <v>3.7</v>
      </c>
      <c r="AD264" s="10">
        <v>50</v>
      </c>
      <c r="AE264" s="10">
        <v>0.3</v>
      </c>
      <c r="AF264" s="10">
        <v>11.6</v>
      </c>
      <c r="AG264" s="10">
        <v>0.3</v>
      </c>
      <c r="AH264" s="10">
        <v>20</v>
      </c>
      <c r="AI264" s="10">
        <v>28</v>
      </c>
      <c r="AJ264" s="10">
        <v>163</v>
      </c>
      <c r="AK264" s="10">
        <v>58</v>
      </c>
      <c r="AL264" s="10">
        <v>60</v>
      </c>
      <c r="AM264" s="11" t="s">
        <v>396</v>
      </c>
      <c r="AN264" s="21">
        <f t="shared" si="73"/>
        <v>58</v>
      </c>
      <c r="AO264" s="21">
        <f t="shared" si="83"/>
        <v>60</v>
      </c>
      <c r="AP264" s="14">
        <v>83</v>
      </c>
    </row>
    <row r="265" spans="1:42" ht="12" customHeight="1" x14ac:dyDescent="0.25">
      <c r="A265" s="14" t="s">
        <v>146</v>
      </c>
      <c r="B265" s="14">
        <v>605</v>
      </c>
      <c r="C265" s="14" t="s">
        <v>199</v>
      </c>
      <c r="D265" s="14" t="s">
        <v>53</v>
      </c>
      <c r="E265" s="14" t="s">
        <v>52</v>
      </c>
      <c r="F265" s="58">
        <v>69.267951597899994</v>
      </c>
      <c r="G265" s="13">
        <v>3.86576233057</v>
      </c>
      <c r="H265" s="13">
        <v>10.065802574199999</v>
      </c>
      <c r="I265" s="58">
        <v>28.284271240199999</v>
      </c>
      <c r="J265" s="2"/>
      <c r="K265" s="7" t="s">
        <v>199</v>
      </c>
      <c r="L265" s="7" t="str">
        <f t="shared" si="74"/>
        <v>N</v>
      </c>
      <c r="M265" s="7" t="s">
        <v>216</v>
      </c>
      <c r="N265" s="7">
        <f t="shared" si="78"/>
        <v>3.86576233057</v>
      </c>
      <c r="O265" s="15">
        <f t="shared" si="79"/>
        <v>69.267951597899994</v>
      </c>
      <c r="P265" s="7">
        <f t="shared" si="75"/>
        <v>3.7</v>
      </c>
      <c r="Q265" s="7">
        <v>50</v>
      </c>
      <c r="R265" s="7">
        <f t="shared" si="80"/>
        <v>7.4</v>
      </c>
      <c r="S265" s="63">
        <f t="shared" si="81"/>
        <v>10.065802574199999</v>
      </c>
      <c r="T265" s="7">
        <f t="shared" si="82"/>
        <v>20.8842712402</v>
      </c>
      <c r="U265" s="7">
        <f t="shared" si="76"/>
        <v>20</v>
      </c>
      <c r="V265" s="18" t="str">
        <f t="shared" si="77"/>
        <v>16N48.2-605</v>
      </c>
      <c r="W265" s="4"/>
      <c r="X265" s="8">
        <v>262</v>
      </c>
      <c r="Y265" s="9" t="s">
        <v>271</v>
      </c>
      <c r="Z265" s="9" t="s">
        <v>272</v>
      </c>
      <c r="AA265" s="10">
        <v>3.865762331</v>
      </c>
      <c r="AB265" s="10">
        <v>69.268000000000001</v>
      </c>
      <c r="AC265" s="10">
        <v>3.7</v>
      </c>
      <c r="AD265" s="10">
        <v>50</v>
      </c>
      <c r="AE265" s="10">
        <v>7.4</v>
      </c>
      <c r="AF265" s="10">
        <v>10.1</v>
      </c>
      <c r="AG265" s="10">
        <v>20.88427124</v>
      </c>
      <c r="AH265" s="10">
        <v>20</v>
      </c>
      <c r="AI265" s="10">
        <v>5</v>
      </c>
      <c r="AJ265" s="10">
        <v>14</v>
      </c>
      <c r="AK265" s="10">
        <v>158</v>
      </c>
      <c r="AL265" s="10">
        <v>42</v>
      </c>
      <c r="AM265" s="11" t="s">
        <v>396</v>
      </c>
      <c r="AN265" s="21">
        <f t="shared" si="73"/>
        <v>158</v>
      </c>
      <c r="AO265" s="21">
        <f t="shared" si="83"/>
        <v>42</v>
      </c>
      <c r="AP265" s="14">
        <v>75</v>
      </c>
    </row>
    <row r="266" spans="1:42" ht="12" customHeight="1" x14ac:dyDescent="0.25">
      <c r="A266" s="14" t="s">
        <v>146</v>
      </c>
      <c r="B266" s="14">
        <v>605</v>
      </c>
      <c r="C266" s="14" t="s">
        <v>199</v>
      </c>
      <c r="D266" s="14" t="s">
        <v>53</v>
      </c>
      <c r="E266" s="14" t="s">
        <v>52</v>
      </c>
      <c r="F266" s="58">
        <v>194.07205539500001</v>
      </c>
      <c r="G266" s="13">
        <v>7.6636725724000003</v>
      </c>
      <c r="H266" s="13">
        <v>20.022638320900001</v>
      </c>
      <c r="I266" s="58">
        <v>240.71067810100001</v>
      </c>
      <c r="J266" s="2"/>
      <c r="K266" s="7" t="s">
        <v>199</v>
      </c>
      <c r="L266" s="7" t="str">
        <f t="shared" si="74"/>
        <v>N</v>
      </c>
      <c r="M266" s="7" t="s">
        <v>216</v>
      </c>
      <c r="N266" s="7">
        <f t="shared" si="78"/>
        <v>7.6636725724000003</v>
      </c>
      <c r="O266" s="15">
        <f t="shared" si="79"/>
        <v>140</v>
      </c>
      <c r="P266" s="7">
        <f t="shared" si="75"/>
        <v>3.7</v>
      </c>
      <c r="Q266" s="7">
        <v>50</v>
      </c>
      <c r="R266" s="7">
        <f t="shared" si="80"/>
        <v>7.4</v>
      </c>
      <c r="S266" s="63">
        <f t="shared" si="81"/>
        <v>20.022638320900001</v>
      </c>
      <c r="T266" s="7">
        <f t="shared" si="82"/>
        <v>233.31067810100001</v>
      </c>
      <c r="U266" s="7">
        <f t="shared" si="76"/>
        <v>20</v>
      </c>
      <c r="V266" s="18" t="str">
        <f t="shared" si="77"/>
        <v>16N48.2-605</v>
      </c>
      <c r="W266" s="4"/>
      <c r="X266" s="8">
        <v>263</v>
      </c>
      <c r="Y266" s="9" t="s">
        <v>271</v>
      </c>
      <c r="Z266" s="9" t="s">
        <v>272</v>
      </c>
      <c r="AA266" s="10">
        <v>7.6636725720000003</v>
      </c>
      <c r="AB266" s="10">
        <v>140</v>
      </c>
      <c r="AC266" s="10">
        <v>3.7</v>
      </c>
      <c r="AD266" s="10">
        <v>50</v>
      </c>
      <c r="AE266" s="10">
        <v>7.4</v>
      </c>
      <c r="AF266" s="10">
        <v>20</v>
      </c>
      <c r="AG266" s="10">
        <v>233.31067809999999</v>
      </c>
      <c r="AH266" s="10">
        <v>20</v>
      </c>
      <c r="AI266" s="10">
        <v>1</v>
      </c>
      <c r="AJ266" s="10">
        <v>4</v>
      </c>
      <c r="AK266" s="12">
        <v>2769</v>
      </c>
      <c r="AL266" s="10">
        <v>41</v>
      </c>
      <c r="AM266" s="11" t="s">
        <v>396</v>
      </c>
      <c r="AN266" s="21">
        <f t="shared" si="73"/>
        <v>3838.4680099196785</v>
      </c>
      <c r="AO266" s="21">
        <f t="shared" si="83"/>
        <v>56.835387651392857</v>
      </c>
      <c r="AP266" s="14">
        <v>77</v>
      </c>
    </row>
    <row r="267" spans="1:42" ht="12" customHeight="1" x14ac:dyDescent="0.25">
      <c r="A267" s="14" t="s">
        <v>146</v>
      </c>
      <c r="B267" s="14">
        <v>605</v>
      </c>
      <c r="C267" s="14" t="s">
        <v>199</v>
      </c>
      <c r="D267" s="14" t="s">
        <v>53</v>
      </c>
      <c r="E267" s="14" t="s">
        <v>52</v>
      </c>
      <c r="F267" s="58">
        <v>74.938794958299994</v>
      </c>
      <c r="G267" s="13">
        <v>3.00310177289</v>
      </c>
      <c r="H267" s="13">
        <v>11.9201936722</v>
      </c>
      <c r="I267" s="58">
        <v>66.5685424805</v>
      </c>
      <c r="J267" s="2"/>
      <c r="K267" s="7" t="s">
        <v>199</v>
      </c>
      <c r="L267" s="7" t="str">
        <f t="shared" si="74"/>
        <v>N</v>
      </c>
      <c r="M267" s="7" t="s">
        <v>216</v>
      </c>
      <c r="N267" s="7">
        <f t="shared" si="78"/>
        <v>3.00310177289</v>
      </c>
      <c r="O267" s="15">
        <f t="shared" si="79"/>
        <v>74.938794958299994</v>
      </c>
      <c r="P267" s="7">
        <f t="shared" si="75"/>
        <v>3.7</v>
      </c>
      <c r="Q267" s="7">
        <v>50</v>
      </c>
      <c r="R267" s="7">
        <f t="shared" si="80"/>
        <v>7.4</v>
      </c>
      <c r="S267" s="63">
        <f t="shared" si="81"/>
        <v>11.9201936722</v>
      </c>
      <c r="T267" s="7">
        <f t="shared" si="82"/>
        <v>59.168542480500001</v>
      </c>
      <c r="U267" s="7">
        <f t="shared" si="76"/>
        <v>20</v>
      </c>
      <c r="V267" s="18" t="str">
        <f t="shared" si="77"/>
        <v>16N48.2-605</v>
      </c>
      <c r="W267" s="4"/>
      <c r="X267" s="8">
        <v>264</v>
      </c>
      <c r="Y267" s="9" t="s">
        <v>271</v>
      </c>
      <c r="Z267" s="9" t="s">
        <v>272</v>
      </c>
      <c r="AA267" s="10">
        <v>3.003101773</v>
      </c>
      <c r="AB267" s="10">
        <v>74.938999999999993</v>
      </c>
      <c r="AC267" s="10">
        <v>3.7</v>
      </c>
      <c r="AD267" s="10">
        <v>50</v>
      </c>
      <c r="AE267" s="10">
        <v>7.4</v>
      </c>
      <c r="AF267" s="10">
        <v>11.9</v>
      </c>
      <c r="AG267" s="10">
        <v>59.168542479999999</v>
      </c>
      <c r="AH267" s="10">
        <v>20</v>
      </c>
      <c r="AI267" s="10">
        <v>2</v>
      </c>
      <c r="AJ267" s="10">
        <v>5</v>
      </c>
      <c r="AK267" s="10">
        <v>101</v>
      </c>
      <c r="AL267" s="10">
        <v>8</v>
      </c>
      <c r="AM267" s="11" t="s">
        <v>396</v>
      </c>
      <c r="AN267" s="21">
        <f t="shared" si="73"/>
        <v>101</v>
      </c>
      <c r="AO267" s="21">
        <f t="shared" si="83"/>
        <v>8</v>
      </c>
      <c r="AP267" s="14">
        <v>82</v>
      </c>
    </row>
    <row r="268" spans="1:42" ht="12" customHeight="1" x14ac:dyDescent="0.25">
      <c r="A268" s="14" t="s">
        <v>146</v>
      </c>
      <c r="B268" s="14">
        <v>605</v>
      </c>
      <c r="C268" s="14" t="s">
        <v>199</v>
      </c>
      <c r="D268" s="14" t="s">
        <v>53</v>
      </c>
      <c r="E268" s="14" t="s">
        <v>52</v>
      </c>
      <c r="F268" s="58">
        <v>75.066232545600002</v>
      </c>
      <c r="G268" s="13">
        <v>2.3911175626499999</v>
      </c>
      <c r="H268" s="13">
        <v>10.2354516983</v>
      </c>
      <c r="I268" s="58">
        <v>42.4264068604</v>
      </c>
      <c r="J268" s="2"/>
      <c r="K268" s="7" t="s">
        <v>199</v>
      </c>
      <c r="L268" s="7" t="str">
        <f t="shared" si="74"/>
        <v>N</v>
      </c>
      <c r="M268" s="7" t="s">
        <v>216</v>
      </c>
      <c r="N268" s="7">
        <f t="shared" si="78"/>
        <v>2.3911175626499999</v>
      </c>
      <c r="O268" s="15">
        <f t="shared" si="79"/>
        <v>75.066232545600002</v>
      </c>
      <c r="P268" s="7">
        <f t="shared" si="75"/>
        <v>3.7</v>
      </c>
      <c r="Q268" s="7">
        <v>50</v>
      </c>
      <c r="R268" s="7">
        <f t="shared" si="80"/>
        <v>7.4</v>
      </c>
      <c r="S268" s="63">
        <f t="shared" si="81"/>
        <v>10.2354516983</v>
      </c>
      <c r="T268" s="7">
        <f t="shared" si="82"/>
        <v>35.026406860400002</v>
      </c>
      <c r="U268" s="7">
        <f t="shared" si="76"/>
        <v>20</v>
      </c>
      <c r="V268" s="18" t="str">
        <f t="shared" si="77"/>
        <v>16N48.2-605</v>
      </c>
      <c r="W268" s="4"/>
      <c r="X268" s="8">
        <v>265</v>
      </c>
      <c r="Y268" s="9" t="s">
        <v>271</v>
      </c>
      <c r="Z268" s="9" t="s">
        <v>272</v>
      </c>
      <c r="AA268" s="10">
        <v>2.3911175629999999</v>
      </c>
      <c r="AB268" s="10">
        <v>75.066000000000003</v>
      </c>
      <c r="AC268" s="10">
        <v>3.7</v>
      </c>
      <c r="AD268" s="10">
        <v>50</v>
      </c>
      <c r="AE268" s="10">
        <v>7.4</v>
      </c>
      <c r="AF268" s="10">
        <v>10.199999999999999</v>
      </c>
      <c r="AG268" s="10">
        <v>35.026406860000002</v>
      </c>
      <c r="AH268" s="10">
        <v>20</v>
      </c>
      <c r="AI268" s="10">
        <v>3</v>
      </c>
      <c r="AJ268" s="10">
        <v>9</v>
      </c>
      <c r="AK268" s="10">
        <v>52</v>
      </c>
      <c r="AL268" s="10">
        <v>13</v>
      </c>
      <c r="AM268" s="11" t="s">
        <v>396</v>
      </c>
      <c r="AN268" s="21">
        <f t="shared" si="73"/>
        <v>52</v>
      </c>
      <c r="AO268" s="21">
        <f t="shared" si="83"/>
        <v>13</v>
      </c>
      <c r="AP268" s="14">
        <v>81</v>
      </c>
    </row>
    <row r="269" spans="1:42" ht="12" customHeight="1" x14ac:dyDescent="0.25">
      <c r="A269" s="14" t="s">
        <v>146</v>
      </c>
      <c r="B269" s="14">
        <v>605</v>
      </c>
      <c r="C269" s="14" t="s">
        <v>199</v>
      </c>
      <c r="D269" s="14" t="s">
        <v>53</v>
      </c>
      <c r="E269" s="14" t="s">
        <v>52</v>
      </c>
      <c r="F269" s="58">
        <v>71.673187849499996</v>
      </c>
      <c r="G269" s="13">
        <v>2.35477755439</v>
      </c>
      <c r="H269" s="13">
        <v>20.383422851599999</v>
      </c>
      <c r="I269" s="58">
        <v>24.142135620099999</v>
      </c>
      <c r="J269" s="2"/>
      <c r="K269" s="7" t="s">
        <v>199</v>
      </c>
      <c r="L269" s="7" t="str">
        <f t="shared" si="74"/>
        <v>N</v>
      </c>
      <c r="M269" s="7" t="s">
        <v>216</v>
      </c>
      <c r="N269" s="7">
        <f t="shared" si="78"/>
        <v>2.35477755439</v>
      </c>
      <c r="O269" s="15">
        <f t="shared" si="79"/>
        <v>71.673187849499996</v>
      </c>
      <c r="P269" s="7">
        <f t="shared" si="75"/>
        <v>3.7</v>
      </c>
      <c r="Q269" s="7">
        <v>50</v>
      </c>
      <c r="R269" s="7">
        <f t="shared" si="80"/>
        <v>7.4</v>
      </c>
      <c r="S269" s="63">
        <f t="shared" si="81"/>
        <v>20.383422851599999</v>
      </c>
      <c r="T269" s="7">
        <f t="shared" si="82"/>
        <v>16.742135620100001</v>
      </c>
      <c r="U269" s="7">
        <f t="shared" si="76"/>
        <v>20</v>
      </c>
      <c r="V269" s="18" t="str">
        <f t="shared" si="77"/>
        <v>16N48.2-605</v>
      </c>
      <c r="W269" s="4"/>
      <c r="X269" s="8">
        <v>266</v>
      </c>
      <c r="Y269" s="9" t="s">
        <v>271</v>
      </c>
      <c r="Z269" s="9" t="s">
        <v>272</v>
      </c>
      <c r="AA269" s="10">
        <v>2.354777554</v>
      </c>
      <c r="AB269" s="10">
        <v>71.673000000000002</v>
      </c>
      <c r="AC269" s="10">
        <v>3.7</v>
      </c>
      <c r="AD269" s="10">
        <v>50</v>
      </c>
      <c r="AE269" s="10">
        <v>7.4</v>
      </c>
      <c r="AF269" s="10">
        <v>20.399999999999999</v>
      </c>
      <c r="AG269" s="10">
        <v>16.742135619999999</v>
      </c>
      <c r="AH269" s="10">
        <v>20</v>
      </c>
      <c r="AI269" s="10">
        <v>7</v>
      </c>
      <c r="AJ269" s="10">
        <v>19</v>
      </c>
      <c r="AK269" s="10">
        <v>58</v>
      </c>
      <c r="AL269" s="10">
        <v>65</v>
      </c>
      <c r="AM269" s="11" t="s">
        <v>396</v>
      </c>
      <c r="AN269" s="21">
        <f t="shared" si="73"/>
        <v>58</v>
      </c>
      <c r="AO269" s="21">
        <f t="shared" si="83"/>
        <v>65</v>
      </c>
      <c r="AP269" s="14">
        <v>86</v>
      </c>
    </row>
    <row r="270" spans="1:42" ht="12" customHeight="1" x14ac:dyDescent="0.25">
      <c r="A270" s="14" t="s">
        <v>146</v>
      </c>
      <c r="B270" s="14">
        <v>605</v>
      </c>
      <c r="C270" s="14" t="s">
        <v>199</v>
      </c>
      <c r="D270" s="14" t="s">
        <v>53</v>
      </c>
      <c r="E270" s="14" t="s">
        <v>52</v>
      </c>
      <c r="F270" s="58">
        <v>82.932415456300006</v>
      </c>
      <c r="G270" s="13">
        <v>0.44687649329700002</v>
      </c>
      <c r="H270" s="13">
        <v>12.1357812881</v>
      </c>
      <c r="I270" s="58">
        <v>14.142135620099999</v>
      </c>
      <c r="J270" s="2"/>
      <c r="K270" s="7" t="s">
        <v>199</v>
      </c>
      <c r="L270" s="7" t="str">
        <f t="shared" si="74"/>
        <v>N</v>
      </c>
      <c r="M270" s="7" t="s">
        <v>216</v>
      </c>
      <c r="N270" s="7">
        <f t="shared" si="78"/>
        <v>0.44687649329700002</v>
      </c>
      <c r="O270" s="15">
        <f t="shared" si="79"/>
        <v>82.932415456300006</v>
      </c>
      <c r="P270" s="7">
        <f t="shared" si="75"/>
        <v>3.7</v>
      </c>
      <c r="Q270" s="7">
        <v>50</v>
      </c>
      <c r="R270" s="7">
        <f t="shared" si="80"/>
        <v>7.4</v>
      </c>
      <c r="S270" s="63">
        <f t="shared" si="81"/>
        <v>12.1357812881</v>
      </c>
      <c r="T270" s="7">
        <f t="shared" si="82"/>
        <v>6.7421356200999991</v>
      </c>
      <c r="U270" s="7">
        <f t="shared" si="76"/>
        <v>20</v>
      </c>
      <c r="V270" s="18" t="str">
        <f t="shared" si="77"/>
        <v>16N48.2-605</v>
      </c>
      <c r="W270" s="4"/>
      <c r="X270" s="8">
        <v>267</v>
      </c>
      <c r="Y270" s="9" t="s">
        <v>271</v>
      </c>
      <c r="Z270" s="9" t="s">
        <v>272</v>
      </c>
      <c r="AA270" s="10">
        <v>0.44687649299999999</v>
      </c>
      <c r="AB270" s="10">
        <v>82.932000000000002</v>
      </c>
      <c r="AC270" s="10">
        <v>3.7</v>
      </c>
      <c r="AD270" s="10">
        <v>50</v>
      </c>
      <c r="AE270" s="10">
        <v>7.4</v>
      </c>
      <c r="AF270" s="10">
        <v>12.1</v>
      </c>
      <c r="AG270" s="10">
        <v>6.74213562</v>
      </c>
      <c r="AH270" s="10">
        <v>20</v>
      </c>
      <c r="AI270" s="10">
        <v>13</v>
      </c>
      <c r="AJ270" s="10">
        <v>43</v>
      </c>
      <c r="AK270" s="10">
        <v>33</v>
      </c>
      <c r="AL270" s="10">
        <v>31</v>
      </c>
      <c r="AM270" s="11" t="s">
        <v>396</v>
      </c>
      <c r="AN270" s="21">
        <f t="shared" si="73"/>
        <v>33</v>
      </c>
      <c r="AO270" s="21">
        <f t="shared" si="83"/>
        <v>31</v>
      </c>
      <c r="AP270" s="14">
        <v>74</v>
      </c>
    </row>
    <row r="271" spans="1:42" ht="12" customHeight="1" x14ac:dyDescent="0.25">
      <c r="A271" s="14" t="s">
        <v>146</v>
      </c>
      <c r="B271" s="14">
        <v>605</v>
      </c>
      <c r="C271" s="14" t="s">
        <v>199</v>
      </c>
      <c r="D271" s="14" t="s">
        <v>53</v>
      </c>
      <c r="E271" s="14" t="s">
        <v>52</v>
      </c>
      <c r="F271" s="58">
        <v>91.011563535199997</v>
      </c>
      <c r="G271" s="13">
        <v>3.8566635091200001</v>
      </c>
      <c r="H271" s="13">
        <v>11.636590957599999</v>
      </c>
      <c r="I271" s="58">
        <v>0</v>
      </c>
      <c r="J271" s="2"/>
      <c r="K271" s="7" t="s">
        <v>199</v>
      </c>
      <c r="L271" s="7" t="str">
        <f t="shared" si="74"/>
        <v>N</v>
      </c>
      <c r="M271" s="7" t="s">
        <v>216</v>
      </c>
      <c r="N271" s="7">
        <f t="shared" si="78"/>
        <v>3.8566635091200001</v>
      </c>
      <c r="O271" s="15">
        <f t="shared" si="79"/>
        <v>91.011563535199997</v>
      </c>
      <c r="P271" s="7">
        <f t="shared" si="75"/>
        <v>3.7</v>
      </c>
      <c r="Q271" s="7">
        <v>50</v>
      </c>
      <c r="R271" s="7">
        <f t="shared" si="80"/>
        <v>0.3</v>
      </c>
      <c r="S271" s="63">
        <f t="shared" si="81"/>
        <v>11.636590957599999</v>
      </c>
      <c r="T271" s="7">
        <f t="shared" si="82"/>
        <v>0.3</v>
      </c>
      <c r="U271" s="7">
        <f t="shared" si="76"/>
        <v>20</v>
      </c>
      <c r="V271" s="18" t="str">
        <f t="shared" si="77"/>
        <v>16N48.2-605</v>
      </c>
      <c r="W271" s="4"/>
      <c r="X271" s="8">
        <v>268</v>
      </c>
      <c r="Y271" s="9" t="s">
        <v>271</v>
      </c>
      <c r="Z271" s="9" t="s">
        <v>272</v>
      </c>
      <c r="AA271" s="10">
        <v>3.8566635090000001</v>
      </c>
      <c r="AB271" s="10">
        <v>91.012</v>
      </c>
      <c r="AC271" s="10">
        <v>3.7</v>
      </c>
      <c r="AD271" s="10">
        <v>50</v>
      </c>
      <c r="AE271" s="10">
        <v>0.3</v>
      </c>
      <c r="AF271" s="10">
        <v>11.6</v>
      </c>
      <c r="AG271" s="10">
        <v>0.3</v>
      </c>
      <c r="AH271" s="10">
        <v>20</v>
      </c>
      <c r="AI271" s="10">
        <v>30</v>
      </c>
      <c r="AJ271" s="10">
        <v>164</v>
      </c>
      <c r="AK271" s="10">
        <v>261</v>
      </c>
      <c r="AL271" s="10">
        <v>261</v>
      </c>
      <c r="AM271" s="11" t="s">
        <v>396</v>
      </c>
      <c r="AN271" s="21">
        <f t="shared" si="73"/>
        <v>261</v>
      </c>
      <c r="AO271" s="21">
        <f t="shared" si="83"/>
        <v>261</v>
      </c>
      <c r="AP271" s="14">
        <v>80</v>
      </c>
    </row>
    <row r="272" spans="1:42" ht="12" customHeight="1" x14ac:dyDescent="0.25">
      <c r="A272" s="14" t="s">
        <v>146</v>
      </c>
      <c r="B272" s="14">
        <v>605</v>
      </c>
      <c r="C272" s="14" t="s">
        <v>199</v>
      </c>
      <c r="D272" s="14" t="s">
        <v>53</v>
      </c>
      <c r="E272" s="14" t="s">
        <v>52</v>
      </c>
      <c r="F272" s="58">
        <v>172.01734668899999</v>
      </c>
      <c r="G272" s="13">
        <v>3.2261633241399998</v>
      </c>
      <c r="H272" s="13">
        <v>11.9201936722</v>
      </c>
      <c r="I272" s="58">
        <v>66.5685424805</v>
      </c>
      <c r="J272" s="2"/>
      <c r="K272" s="7" t="s">
        <v>199</v>
      </c>
      <c r="L272" s="7" t="str">
        <f t="shared" si="74"/>
        <v>N</v>
      </c>
      <c r="M272" s="7" t="s">
        <v>216</v>
      </c>
      <c r="N272" s="7">
        <f t="shared" si="78"/>
        <v>3.2261633241399998</v>
      </c>
      <c r="O272" s="15">
        <f t="shared" si="79"/>
        <v>140</v>
      </c>
      <c r="P272" s="7">
        <f t="shared" si="75"/>
        <v>3.7</v>
      </c>
      <c r="Q272" s="7">
        <v>50</v>
      </c>
      <c r="R272" s="7">
        <f t="shared" si="80"/>
        <v>7.4</v>
      </c>
      <c r="S272" s="63">
        <f t="shared" si="81"/>
        <v>11.9201936722</v>
      </c>
      <c r="T272" s="7">
        <f t="shared" si="82"/>
        <v>59.168542480500001</v>
      </c>
      <c r="U272" s="7">
        <f t="shared" si="76"/>
        <v>20</v>
      </c>
      <c r="V272" s="18" t="str">
        <f t="shared" si="77"/>
        <v>16N48.2-605</v>
      </c>
      <c r="W272" s="4"/>
      <c r="X272" s="8">
        <v>269</v>
      </c>
      <c r="Y272" s="9" t="s">
        <v>271</v>
      </c>
      <c r="Z272" s="9" t="s">
        <v>272</v>
      </c>
      <c r="AA272" s="10">
        <v>3.2261633239999998</v>
      </c>
      <c r="AB272" s="10">
        <v>140</v>
      </c>
      <c r="AC272" s="10">
        <v>3.7</v>
      </c>
      <c r="AD272" s="10">
        <v>50</v>
      </c>
      <c r="AE272" s="10">
        <v>7.4</v>
      </c>
      <c r="AF272" s="10">
        <v>11.9</v>
      </c>
      <c r="AG272" s="10">
        <v>59.168542479999999</v>
      </c>
      <c r="AH272" s="10">
        <v>20</v>
      </c>
      <c r="AI272" s="10">
        <v>3</v>
      </c>
      <c r="AJ272" s="10">
        <v>11</v>
      </c>
      <c r="AK272" s="10">
        <v>355</v>
      </c>
      <c r="AL272" s="10">
        <v>42</v>
      </c>
      <c r="AM272" s="11" t="s">
        <v>396</v>
      </c>
      <c r="AN272" s="21">
        <f t="shared" si="73"/>
        <v>436.18684338996428</v>
      </c>
      <c r="AO272" s="21">
        <f t="shared" si="83"/>
        <v>51.605204006699999</v>
      </c>
      <c r="AP272" s="14">
        <v>85</v>
      </c>
    </row>
    <row r="273" spans="1:42" ht="12" customHeight="1" x14ac:dyDescent="0.25">
      <c r="A273" s="14" t="s">
        <v>146</v>
      </c>
      <c r="B273" s="14">
        <v>605</v>
      </c>
      <c r="C273" s="14" t="s">
        <v>199</v>
      </c>
      <c r="D273" s="14" t="s">
        <v>53</v>
      </c>
      <c r="E273" s="14" t="s">
        <v>52</v>
      </c>
      <c r="F273" s="58">
        <v>50.265014784800002</v>
      </c>
      <c r="G273" s="13">
        <v>1.0583552442699999</v>
      </c>
      <c r="H273" s="13">
        <v>8.8409252166699996</v>
      </c>
      <c r="I273" s="58">
        <v>68.284271240199999</v>
      </c>
      <c r="J273" s="2"/>
      <c r="K273" s="7" t="s">
        <v>199</v>
      </c>
      <c r="L273" s="7" t="str">
        <f t="shared" si="74"/>
        <v>N</v>
      </c>
      <c r="M273" s="7" t="s">
        <v>216</v>
      </c>
      <c r="N273" s="7">
        <f t="shared" si="78"/>
        <v>1.0583552442699999</v>
      </c>
      <c r="O273" s="15">
        <f t="shared" si="79"/>
        <v>50.265014784800002</v>
      </c>
      <c r="P273" s="7">
        <f t="shared" si="75"/>
        <v>3.7</v>
      </c>
      <c r="Q273" s="7">
        <v>50</v>
      </c>
      <c r="R273" s="7">
        <f t="shared" si="80"/>
        <v>7.4</v>
      </c>
      <c r="S273" s="63">
        <f t="shared" si="81"/>
        <v>8.8409252166699996</v>
      </c>
      <c r="T273" s="7">
        <f t="shared" si="82"/>
        <v>60.8842712402</v>
      </c>
      <c r="U273" s="7">
        <f t="shared" si="76"/>
        <v>20</v>
      </c>
      <c r="V273" s="18" t="str">
        <f t="shared" si="77"/>
        <v>16N48.2-605</v>
      </c>
      <c r="W273" s="4"/>
      <c r="X273" s="8">
        <v>270</v>
      </c>
      <c r="Y273" s="9" t="s">
        <v>271</v>
      </c>
      <c r="Z273" s="9" t="s">
        <v>272</v>
      </c>
      <c r="AA273" s="10">
        <v>1.0583552439999999</v>
      </c>
      <c r="AB273" s="10">
        <v>50.265000000000001</v>
      </c>
      <c r="AC273" s="10">
        <v>3.7</v>
      </c>
      <c r="AD273" s="10">
        <v>50</v>
      </c>
      <c r="AE273" s="10">
        <v>7.4</v>
      </c>
      <c r="AF273" s="10">
        <v>8.8000000000000007</v>
      </c>
      <c r="AG273" s="10">
        <v>60.884271239999997</v>
      </c>
      <c r="AH273" s="10">
        <v>20</v>
      </c>
      <c r="AI273" s="10">
        <v>1</v>
      </c>
      <c r="AJ273" s="10">
        <v>4</v>
      </c>
      <c r="AK273" s="10">
        <v>19</v>
      </c>
      <c r="AL273" s="10">
        <v>2</v>
      </c>
      <c r="AM273" s="11" t="s">
        <v>396</v>
      </c>
      <c r="AN273" s="21">
        <f t="shared" si="73"/>
        <v>19</v>
      </c>
      <c r="AO273" s="21">
        <f t="shared" si="83"/>
        <v>2</v>
      </c>
      <c r="AP273" s="14">
        <v>84</v>
      </c>
    </row>
    <row r="274" spans="1:42" ht="12" customHeight="1" x14ac:dyDescent="0.25">
      <c r="A274" s="14" t="s">
        <v>147</v>
      </c>
      <c r="B274" s="14">
        <v>606</v>
      </c>
      <c r="C274" s="14" t="s">
        <v>199</v>
      </c>
      <c r="D274" s="14" t="s">
        <v>53</v>
      </c>
      <c r="E274" s="14" t="s">
        <v>52</v>
      </c>
      <c r="F274" s="58">
        <v>38.674901050499997</v>
      </c>
      <c r="G274" s="13">
        <v>1.4942012631599999</v>
      </c>
      <c r="H274" s="13">
        <v>21.062675476100001</v>
      </c>
      <c r="I274" s="58">
        <v>268.99493408199999</v>
      </c>
      <c r="J274" s="2"/>
      <c r="K274" s="7" t="s">
        <v>199</v>
      </c>
      <c r="L274" s="7" t="str">
        <f t="shared" si="74"/>
        <v>N</v>
      </c>
      <c r="M274" s="7" t="s">
        <v>216</v>
      </c>
      <c r="N274" s="7">
        <f t="shared" si="78"/>
        <v>1.4942012631599999</v>
      </c>
      <c r="O274" s="15">
        <f t="shared" si="79"/>
        <v>38.674901050499997</v>
      </c>
      <c r="P274" s="7">
        <f t="shared" si="75"/>
        <v>3.7</v>
      </c>
      <c r="Q274" s="7">
        <v>50</v>
      </c>
      <c r="R274" s="7">
        <f t="shared" si="80"/>
        <v>7.4</v>
      </c>
      <c r="S274" s="63">
        <f t="shared" si="81"/>
        <v>21.062675476100001</v>
      </c>
      <c r="T274" s="7">
        <f t="shared" si="82"/>
        <v>261.59493408200001</v>
      </c>
      <c r="U274" s="7">
        <f t="shared" si="76"/>
        <v>20</v>
      </c>
      <c r="V274" s="18" t="str">
        <f t="shared" si="77"/>
        <v>16N48.2A-606</v>
      </c>
      <c r="W274" s="4"/>
      <c r="X274" s="8">
        <v>271</v>
      </c>
      <c r="Y274" s="9" t="s">
        <v>271</v>
      </c>
      <c r="Z274" s="9" t="s">
        <v>272</v>
      </c>
      <c r="AA274" s="10">
        <v>1.4942012629999999</v>
      </c>
      <c r="AB274" s="10">
        <v>38.674999999999997</v>
      </c>
      <c r="AC274" s="10">
        <v>3.7</v>
      </c>
      <c r="AD274" s="10">
        <v>50</v>
      </c>
      <c r="AE274" s="10">
        <v>7.4</v>
      </c>
      <c r="AF274" s="10">
        <v>21.1</v>
      </c>
      <c r="AG274" s="10">
        <v>261.59493409999999</v>
      </c>
      <c r="AH274" s="10">
        <v>20</v>
      </c>
      <c r="AI274" s="10">
        <v>0</v>
      </c>
      <c r="AJ274" s="10">
        <v>4</v>
      </c>
      <c r="AK274" s="10">
        <v>16</v>
      </c>
      <c r="AL274" s="10">
        <v>3</v>
      </c>
      <c r="AM274" s="11" t="s">
        <v>397</v>
      </c>
      <c r="AN274" s="21">
        <f t="shared" si="73"/>
        <v>16</v>
      </c>
      <c r="AO274" s="21">
        <f t="shared" si="83"/>
        <v>3</v>
      </c>
      <c r="AP274" s="14">
        <v>511</v>
      </c>
    </row>
    <row r="275" spans="1:42" ht="12" customHeight="1" x14ac:dyDescent="0.25">
      <c r="A275" s="14" t="s">
        <v>147</v>
      </c>
      <c r="B275" s="14">
        <v>606</v>
      </c>
      <c r="C275" s="14" t="s">
        <v>199</v>
      </c>
      <c r="D275" s="14" t="s">
        <v>53</v>
      </c>
      <c r="E275" s="14" t="s">
        <v>52</v>
      </c>
      <c r="F275" s="58">
        <v>197.450453584</v>
      </c>
      <c r="G275" s="13">
        <v>7.1037401714700001</v>
      </c>
      <c r="H275" s="13">
        <v>16.4983482361</v>
      </c>
      <c r="I275" s="58">
        <v>104.852813721</v>
      </c>
      <c r="J275" s="2"/>
      <c r="K275" s="7" t="s">
        <v>199</v>
      </c>
      <c r="L275" s="7" t="str">
        <f t="shared" si="74"/>
        <v>N</v>
      </c>
      <c r="M275" s="7" t="s">
        <v>216</v>
      </c>
      <c r="N275" s="7">
        <f t="shared" si="78"/>
        <v>7.1037401714700001</v>
      </c>
      <c r="O275" s="15">
        <f t="shared" si="79"/>
        <v>140</v>
      </c>
      <c r="P275" s="7">
        <f t="shared" si="75"/>
        <v>3.7</v>
      </c>
      <c r="Q275" s="7">
        <v>50</v>
      </c>
      <c r="R275" s="7">
        <f t="shared" si="80"/>
        <v>7.4</v>
      </c>
      <c r="S275" s="63">
        <f t="shared" si="81"/>
        <v>16.4983482361</v>
      </c>
      <c r="T275" s="7">
        <f t="shared" si="82"/>
        <v>97.452813720999998</v>
      </c>
      <c r="U275" s="7">
        <f t="shared" si="76"/>
        <v>20</v>
      </c>
      <c r="V275" s="18" t="str">
        <f t="shared" si="77"/>
        <v>16N48.2A-606</v>
      </c>
      <c r="W275" s="4"/>
      <c r="X275" s="8">
        <v>272</v>
      </c>
      <c r="Y275" s="9" t="s">
        <v>271</v>
      </c>
      <c r="Z275" s="9" t="s">
        <v>272</v>
      </c>
      <c r="AA275" s="10">
        <v>7.1037401710000001</v>
      </c>
      <c r="AB275" s="10">
        <v>140</v>
      </c>
      <c r="AC275" s="10">
        <v>3.7</v>
      </c>
      <c r="AD275" s="10">
        <v>50</v>
      </c>
      <c r="AE275" s="10">
        <v>7.4</v>
      </c>
      <c r="AF275" s="10">
        <v>16.5</v>
      </c>
      <c r="AG275" s="10">
        <v>97.452813719999995</v>
      </c>
      <c r="AH275" s="10">
        <v>20</v>
      </c>
      <c r="AI275" s="10">
        <v>2</v>
      </c>
      <c r="AJ275" s="10">
        <v>7</v>
      </c>
      <c r="AK275" s="12">
        <v>2076</v>
      </c>
      <c r="AL275" s="10">
        <v>71</v>
      </c>
      <c r="AM275" s="11" t="s">
        <v>397</v>
      </c>
      <c r="AN275" s="21">
        <f t="shared" si="73"/>
        <v>2927.9081545741715</v>
      </c>
      <c r="AO275" s="21">
        <f t="shared" si="83"/>
        <v>100.13558717474287</v>
      </c>
      <c r="AP275" s="14">
        <v>509</v>
      </c>
    </row>
    <row r="276" spans="1:42" ht="12" customHeight="1" x14ac:dyDescent="0.25">
      <c r="A276" s="14" t="s">
        <v>147</v>
      </c>
      <c r="B276" s="14">
        <v>606</v>
      </c>
      <c r="C276" s="14" t="s">
        <v>199</v>
      </c>
      <c r="D276" s="14" t="s">
        <v>53</v>
      </c>
      <c r="E276" s="14" t="s">
        <v>52</v>
      </c>
      <c r="F276" s="58">
        <v>90.683586799300002</v>
      </c>
      <c r="G276" s="13">
        <v>1.8468663945499999</v>
      </c>
      <c r="H276" s="13">
        <v>16.4983482361</v>
      </c>
      <c r="I276" s="58">
        <v>104.852813721</v>
      </c>
      <c r="J276" s="2"/>
      <c r="K276" s="7" t="s">
        <v>199</v>
      </c>
      <c r="L276" s="7" t="str">
        <f t="shared" si="74"/>
        <v>N</v>
      </c>
      <c r="M276" s="7" t="s">
        <v>216</v>
      </c>
      <c r="N276" s="7">
        <f t="shared" si="78"/>
        <v>1.8468663945499999</v>
      </c>
      <c r="O276" s="15">
        <f t="shared" si="79"/>
        <v>90.683586799300002</v>
      </c>
      <c r="P276" s="7">
        <f t="shared" si="75"/>
        <v>3.7</v>
      </c>
      <c r="Q276" s="7">
        <v>50</v>
      </c>
      <c r="R276" s="7">
        <f t="shared" si="80"/>
        <v>7.4</v>
      </c>
      <c r="S276" s="63">
        <f t="shared" si="81"/>
        <v>16.4983482361</v>
      </c>
      <c r="T276" s="7">
        <f t="shared" si="82"/>
        <v>97.452813720999998</v>
      </c>
      <c r="U276" s="7">
        <f t="shared" si="76"/>
        <v>20</v>
      </c>
      <c r="V276" s="18" t="str">
        <f t="shared" si="77"/>
        <v>16N48.2A-606</v>
      </c>
      <c r="W276" s="4"/>
      <c r="X276" s="8">
        <v>273</v>
      </c>
      <c r="Y276" s="9" t="s">
        <v>271</v>
      </c>
      <c r="Z276" s="9" t="s">
        <v>272</v>
      </c>
      <c r="AA276" s="10">
        <v>1.8468663949999999</v>
      </c>
      <c r="AB276" s="10">
        <v>90.683999999999997</v>
      </c>
      <c r="AC276" s="10">
        <v>3.7</v>
      </c>
      <c r="AD276" s="10">
        <v>50</v>
      </c>
      <c r="AE276" s="10">
        <v>7.4</v>
      </c>
      <c r="AF276" s="10">
        <v>16.5</v>
      </c>
      <c r="AG276" s="10">
        <v>97.452813719999995</v>
      </c>
      <c r="AH276" s="10">
        <v>20</v>
      </c>
      <c r="AI276" s="10">
        <v>1</v>
      </c>
      <c r="AJ276" s="10">
        <v>4</v>
      </c>
      <c r="AK276" s="10">
        <v>67</v>
      </c>
      <c r="AL276" s="10">
        <v>9</v>
      </c>
      <c r="AM276" s="11" t="s">
        <v>397</v>
      </c>
      <c r="AN276" s="21">
        <f t="shared" si="73"/>
        <v>67</v>
      </c>
      <c r="AO276" s="21">
        <f t="shared" si="83"/>
        <v>9</v>
      </c>
      <c r="AP276" s="14">
        <v>510</v>
      </c>
    </row>
    <row r="277" spans="1:42" ht="12" customHeight="1" x14ac:dyDescent="0.25">
      <c r="A277" s="14" t="s">
        <v>148</v>
      </c>
      <c r="B277" s="14">
        <v>607</v>
      </c>
      <c r="C277" s="14" t="s">
        <v>199</v>
      </c>
      <c r="D277" s="14" t="s">
        <v>53</v>
      </c>
      <c r="E277" s="14" t="s">
        <v>52</v>
      </c>
      <c r="F277" s="58">
        <v>64.3743958198</v>
      </c>
      <c r="G277" s="13">
        <v>0.40428171277000002</v>
      </c>
      <c r="H277" s="13">
        <v>11.273262023899999</v>
      </c>
      <c r="I277" s="58">
        <v>286.56854248000002</v>
      </c>
      <c r="J277" s="2"/>
      <c r="K277" s="7" t="s">
        <v>199</v>
      </c>
      <c r="L277" s="7" t="str">
        <f t="shared" si="74"/>
        <v>N</v>
      </c>
      <c r="M277" s="7" t="s">
        <v>216</v>
      </c>
      <c r="N277" s="7">
        <f t="shared" si="78"/>
        <v>0.40428171277000002</v>
      </c>
      <c r="O277" s="15">
        <f t="shared" si="79"/>
        <v>64.3743958198</v>
      </c>
      <c r="P277" s="7">
        <f t="shared" si="75"/>
        <v>3.7</v>
      </c>
      <c r="Q277" s="7">
        <v>50</v>
      </c>
      <c r="R277" s="7">
        <f t="shared" si="80"/>
        <v>7.4</v>
      </c>
      <c r="S277" s="63">
        <f t="shared" si="81"/>
        <v>11.273262023899999</v>
      </c>
      <c r="T277" s="7">
        <f t="shared" si="82"/>
        <v>279.16854248000004</v>
      </c>
      <c r="U277" s="7">
        <f t="shared" si="76"/>
        <v>20</v>
      </c>
      <c r="V277" s="18" t="str">
        <f t="shared" si="77"/>
        <v>16N48.3-607</v>
      </c>
      <c r="W277" s="4"/>
      <c r="X277" s="8">
        <v>274</v>
      </c>
      <c r="Y277" s="9" t="s">
        <v>271</v>
      </c>
      <c r="Z277" s="9" t="s">
        <v>272</v>
      </c>
      <c r="AA277" s="10">
        <v>0.40428171299999999</v>
      </c>
      <c r="AB277" s="10">
        <v>64.373999999999995</v>
      </c>
      <c r="AC277" s="10">
        <v>3.7</v>
      </c>
      <c r="AD277" s="10">
        <v>50</v>
      </c>
      <c r="AE277" s="10">
        <v>7.4</v>
      </c>
      <c r="AF277" s="10">
        <v>11.3</v>
      </c>
      <c r="AG277" s="10">
        <v>279.1685425</v>
      </c>
      <c r="AH277" s="10">
        <v>20</v>
      </c>
      <c r="AI277" s="10">
        <v>0</v>
      </c>
      <c r="AJ277" s="10">
        <v>4</v>
      </c>
      <c r="AK277" s="10">
        <v>25</v>
      </c>
      <c r="AL277" s="10">
        <v>1</v>
      </c>
      <c r="AM277" s="11" t="s">
        <v>347</v>
      </c>
      <c r="AN277" s="21">
        <f t="shared" si="73"/>
        <v>25</v>
      </c>
      <c r="AO277" s="21">
        <f t="shared" si="83"/>
        <v>1</v>
      </c>
      <c r="AP277" s="14">
        <v>559</v>
      </c>
    </row>
    <row r="278" spans="1:42" ht="12" customHeight="1" x14ac:dyDescent="0.25">
      <c r="A278" s="14" t="s">
        <v>148</v>
      </c>
      <c r="B278" s="14">
        <v>607</v>
      </c>
      <c r="C278" s="14" t="s">
        <v>199</v>
      </c>
      <c r="D278" s="14" t="s">
        <v>53</v>
      </c>
      <c r="E278" s="14" t="s">
        <v>52</v>
      </c>
      <c r="F278" s="58">
        <v>49.445785147599999</v>
      </c>
      <c r="G278" s="13">
        <v>3.1452140468000001</v>
      </c>
      <c r="H278" s="13">
        <v>17.314746856700001</v>
      </c>
      <c r="I278" s="58">
        <v>34.142135620099999</v>
      </c>
      <c r="J278" s="2"/>
      <c r="K278" s="7" t="s">
        <v>199</v>
      </c>
      <c r="L278" s="7" t="str">
        <f t="shared" si="74"/>
        <v>N</v>
      </c>
      <c r="M278" s="7" t="s">
        <v>216</v>
      </c>
      <c r="N278" s="7">
        <f t="shared" si="78"/>
        <v>3.1452140468000001</v>
      </c>
      <c r="O278" s="15">
        <f t="shared" si="79"/>
        <v>49.445785147599999</v>
      </c>
      <c r="P278" s="7">
        <f t="shared" si="75"/>
        <v>3.7</v>
      </c>
      <c r="Q278" s="7">
        <v>50</v>
      </c>
      <c r="R278" s="7">
        <f t="shared" si="80"/>
        <v>7.4</v>
      </c>
      <c r="S278" s="63">
        <f t="shared" si="81"/>
        <v>17.314746856700001</v>
      </c>
      <c r="T278" s="7">
        <f t="shared" si="82"/>
        <v>26.742135620100001</v>
      </c>
      <c r="U278" s="7">
        <f t="shared" si="76"/>
        <v>20</v>
      </c>
      <c r="V278" s="18" t="str">
        <f t="shared" si="77"/>
        <v>16N48.3-607</v>
      </c>
      <c r="W278" s="4"/>
      <c r="X278" s="8">
        <v>275</v>
      </c>
      <c r="Y278" s="9" t="s">
        <v>271</v>
      </c>
      <c r="Z278" s="9" t="s">
        <v>272</v>
      </c>
      <c r="AA278" s="10">
        <v>3.1452140470000001</v>
      </c>
      <c r="AB278" s="10">
        <v>49.445999999999998</v>
      </c>
      <c r="AC278" s="10">
        <v>3.7</v>
      </c>
      <c r="AD278" s="10">
        <v>50</v>
      </c>
      <c r="AE278" s="10">
        <v>7.4</v>
      </c>
      <c r="AF278" s="10">
        <v>17.3</v>
      </c>
      <c r="AG278" s="10">
        <v>26.742135619999999</v>
      </c>
      <c r="AH278" s="10">
        <v>20</v>
      </c>
      <c r="AI278" s="10">
        <v>3</v>
      </c>
      <c r="AJ278" s="10">
        <v>7</v>
      </c>
      <c r="AK278" s="10">
        <v>43</v>
      </c>
      <c r="AL278" s="10">
        <v>14</v>
      </c>
      <c r="AM278" s="11" t="s">
        <v>347</v>
      </c>
      <c r="AN278" s="21">
        <f t="shared" si="73"/>
        <v>43</v>
      </c>
      <c r="AO278" s="21">
        <f t="shared" si="83"/>
        <v>14</v>
      </c>
      <c r="AP278" s="14">
        <v>563</v>
      </c>
    </row>
    <row r="279" spans="1:42" ht="12" customHeight="1" x14ac:dyDescent="0.25">
      <c r="A279" s="14" t="s">
        <v>148</v>
      </c>
      <c r="B279" s="14">
        <v>607</v>
      </c>
      <c r="C279" s="14" t="s">
        <v>199</v>
      </c>
      <c r="D279" s="14" t="s">
        <v>53</v>
      </c>
      <c r="E279" s="14" t="s">
        <v>52</v>
      </c>
      <c r="F279" s="58">
        <v>123.873718733</v>
      </c>
      <c r="G279" s="13">
        <v>5.25595118685</v>
      </c>
      <c r="H279" s="13">
        <v>11.5975904465</v>
      </c>
      <c r="I279" s="58">
        <v>0</v>
      </c>
      <c r="J279" s="2"/>
      <c r="K279" s="7" t="s">
        <v>199</v>
      </c>
      <c r="L279" s="7" t="str">
        <f t="shared" si="74"/>
        <v>N</v>
      </c>
      <c r="M279" s="7" t="s">
        <v>216</v>
      </c>
      <c r="N279" s="7">
        <f t="shared" si="78"/>
        <v>5.25595118685</v>
      </c>
      <c r="O279" s="15">
        <f t="shared" si="79"/>
        <v>123.873718733</v>
      </c>
      <c r="P279" s="7">
        <f t="shared" si="75"/>
        <v>3.7</v>
      </c>
      <c r="Q279" s="7">
        <v>50</v>
      </c>
      <c r="R279" s="7">
        <f t="shared" si="80"/>
        <v>0.3</v>
      </c>
      <c r="S279" s="63">
        <f t="shared" si="81"/>
        <v>11.5975904465</v>
      </c>
      <c r="T279" s="7">
        <f t="shared" si="82"/>
        <v>0.3</v>
      </c>
      <c r="U279" s="7">
        <f t="shared" si="76"/>
        <v>20</v>
      </c>
      <c r="V279" s="18" t="str">
        <f t="shared" si="77"/>
        <v>16N48.3-607</v>
      </c>
      <c r="W279" s="4"/>
      <c r="X279" s="8">
        <v>276</v>
      </c>
      <c r="Y279" s="9" t="s">
        <v>271</v>
      </c>
      <c r="Z279" s="9" t="s">
        <v>272</v>
      </c>
      <c r="AA279" s="10">
        <v>5.255951187</v>
      </c>
      <c r="AB279" s="10">
        <v>123.874</v>
      </c>
      <c r="AC279" s="10">
        <v>3.7</v>
      </c>
      <c r="AD279" s="10">
        <v>50</v>
      </c>
      <c r="AE279" s="10">
        <v>0.3</v>
      </c>
      <c r="AF279" s="10">
        <v>11.6</v>
      </c>
      <c r="AG279" s="10">
        <v>0.3</v>
      </c>
      <c r="AH279" s="10">
        <v>20</v>
      </c>
      <c r="AI279" s="10">
        <v>30</v>
      </c>
      <c r="AJ279" s="10">
        <v>170</v>
      </c>
      <c r="AK279" s="10">
        <v>914</v>
      </c>
      <c r="AL279" s="10">
        <v>908</v>
      </c>
      <c r="AM279" s="11" t="s">
        <v>347</v>
      </c>
      <c r="AN279" s="21">
        <f t="shared" si="73"/>
        <v>914</v>
      </c>
      <c r="AO279" s="21">
        <f t="shared" si="83"/>
        <v>908</v>
      </c>
      <c r="AP279" s="14">
        <v>566</v>
      </c>
    </row>
    <row r="280" spans="1:42" ht="12" customHeight="1" x14ac:dyDescent="0.25">
      <c r="A280" s="14" t="s">
        <v>148</v>
      </c>
      <c r="B280" s="14">
        <v>607</v>
      </c>
      <c r="C280" s="14" t="s">
        <v>199</v>
      </c>
      <c r="D280" s="14" t="s">
        <v>53</v>
      </c>
      <c r="E280" s="14" t="s">
        <v>52</v>
      </c>
      <c r="F280" s="58">
        <v>200.3729975</v>
      </c>
      <c r="G280" s="13">
        <v>4.4264062564</v>
      </c>
      <c r="H280" s="13">
        <v>8.9861211776700003</v>
      </c>
      <c r="I280" s="58">
        <v>0</v>
      </c>
      <c r="J280" s="2"/>
      <c r="K280" s="7" t="s">
        <v>199</v>
      </c>
      <c r="L280" s="7" t="str">
        <f t="shared" si="74"/>
        <v>N</v>
      </c>
      <c r="M280" s="7" t="s">
        <v>216</v>
      </c>
      <c r="N280" s="7">
        <f t="shared" si="78"/>
        <v>4.4264062564</v>
      </c>
      <c r="O280" s="15">
        <f t="shared" si="79"/>
        <v>140</v>
      </c>
      <c r="P280" s="7">
        <f t="shared" si="75"/>
        <v>3.7</v>
      </c>
      <c r="Q280" s="7">
        <v>50</v>
      </c>
      <c r="R280" s="7">
        <f t="shared" si="80"/>
        <v>0.3</v>
      </c>
      <c r="S280" s="63">
        <f t="shared" si="81"/>
        <v>8.9861211776700003</v>
      </c>
      <c r="T280" s="7">
        <f t="shared" si="82"/>
        <v>0.3</v>
      </c>
      <c r="U280" s="7">
        <f t="shared" si="76"/>
        <v>20</v>
      </c>
      <c r="V280" s="18" t="str">
        <f t="shared" si="77"/>
        <v>16N48.3-607</v>
      </c>
      <c r="W280" s="4"/>
      <c r="X280" s="8">
        <v>277</v>
      </c>
      <c r="Y280" s="9" t="s">
        <v>271</v>
      </c>
      <c r="Z280" s="9" t="s">
        <v>272</v>
      </c>
      <c r="AA280" s="10">
        <v>4.4264062559999999</v>
      </c>
      <c r="AB280" s="10">
        <v>140</v>
      </c>
      <c r="AC280" s="10">
        <v>3.7</v>
      </c>
      <c r="AD280" s="10">
        <v>50</v>
      </c>
      <c r="AE280" s="10">
        <v>0.3</v>
      </c>
      <c r="AF280" s="10">
        <v>9</v>
      </c>
      <c r="AG280" s="10">
        <v>0.3</v>
      </c>
      <c r="AH280" s="10">
        <v>20</v>
      </c>
      <c r="AI280" s="10">
        <v>29</v>
      </c>
      <c r="AJ280" s="10">
        <v>171</v>
      </c>
      <c r="AK280" s="10">
        <v>748</v>
      </c>
      <c r="AL280" s="10">
        <v>743</v>
      </c>
      <c r="AM280" s="11" t="s">
        <v>347</v>
      </c>
      <c r="AN280" s="21">
        <f t="shared" si="73"/>
        <v>1070.5643009285716</v>
      </c>
      <c r="AO280" s="21">
        <f t="shared" si="83"/>
        <v>1063.4081224464287</v>
      </c>
      <c r="AP280" s="14">
        <v>558</v>
      </c>
    </row>
    <row r="281" spans="1:42" ht="12" customHeight="1" x14ac:dyDescent="0.25">
      <c r="A281" s="14" t="s">
        <v>148</v>
      </c>
      <c r="B281" s="14">
        <v>607</v>
      </c>
      <c r="C281" s="14" t="s">
        <v>199</v>
      </c>
      <c r="D281" s="14" t="s">
        <v>53</v>
      </c>
      <c r="E281" s="14" t="s">
        <v>52</v>
      </c>
      <c r="F281" s="58">
        <v>215.49498155800001</v>
      </c>
      <c r="G281" s="13">
        <v>6.0975399449600003</v>
      </c>
      <c r="H281" s="13">
        <v>16.233251571699999</v>
      </c>
      <c r="I281" s="58">
        <v>188.99494934099999</v>
      </c>
      <c r="J281" s="2"/>
      <c r="K281" s="7" t="s">
        <v>199</v>
      </c>
      <c r="L281" s="7" t="str">
        <f t="shared" si="74"/>
        <v>N</v>
      </c>
      <c r="M281" s="7" t="s">
        <v>216</v>
      </c>
      <c r="N281" s="7">
        <f t="shared" si="78"/>
        <v>6.0975399449600003</v>
      </c>
      <c r="O281" s="15">
        <f t="shared" si="79"/>
        <v>140</v>
      </c>
      <c r="P281" s="7">
        <f t="shared" si="75"/>
        <v>3.7</v>
      </c>
      <c r="Q281" s="7">
        <v>50</v>
      </c>
      <c r="R281" s="7">
        <f t="shared" si="80"/>
        <v>7.4</v>
      </c>
      <c r="S281" s="63">
        <f t="shared" si="81"/>
        <v>16.233251571699999</v>
      </c>
      <c r="T281" s="7">
        <f t="shared" si="82"/>
        <v>181.59494934099999</v>
      </c>
      <c r="U281" s="7">
        <f t="shared" si="76"/>
        <v>20</v>
      </c>
      <c r="V281" s="18" t="str">
        <f t="shared" si="77"/>
        <v>16N48.3-607</v>
      </c>
      <c r="W281" s="4"/>
      <c r="X281" s="8">
        <v>278</v>
      </c>
      <c r="Y281" s="9" t="s">
        <v>271</v>
      </c>
      <c r="Z281" s="9" t="s">
        <v>272</v>
      </c>
      <c r="AA281" s="10">
        <v>6.0975399450000003</v>
      </c>
      <c r="AB281" s="10">
        <v>140</v>
      </c>
      <c r="AC281" s="10">
        <v>3.7</v>
      </c>
      <c r="AD281" s="10">
        <v>50</v>
      </c>
      <c r="AE281" s="10">
        <v>7.4</v>
      </c>
      <c r="AF281" s="10">
        <v>16.2</v>
      </c>
      <c r="AG281" s="10">
        <v>181.5949493</v>
      </c>
      <c r="AH281" s="10">
        <v>20</v>
      </c>
      <c r="AI281" s="10">
        <v>1</v>
      </c>
      <c r="AJ281" s="10">
        <v>4</v>
      </c>
      <c r="AK281" s="12">
        <v>1721</v>
      </c>
      <c r="AL281" s="10">
        <v>20</v>
      </c>
      <c r="AM281" s="11" t="s">
        <v>347</v>
      </c>
      <c r="AN281" s="21">
        <f t="shared" si="73"/>
        <v>2649.0490232951288</v>
      </c>
      <c r="AO281" s="21">
        <f t="shared" si="83"/>
        <v>30.784997365428573</v>
      </c>
      <c r="AP281" s="14">
        <v>557</v>
      </c>
    </row>
    <row r="282" spans="1:42" ht="12" customHeight="1" x14ac:dyDescent="0.25">
      <c r="A282" s="14" t="s">
        <v>148</v>
      </c>
      <c r="B282" s="14">
        <v>607</v>
      </c>
      <c r="C282" s="14" t="s">
        <v>199</v>
      </c>
      <c r="D282" s="14" t="s">
        <v>53</v>
      </c>
      <c r="E282" s="14" t="s">
        <v>52</v>
      </c>
      <c r="F282" s="58">
        <v>155.97376542500001</v>
      </c>
      <c r="G282" s="13">
        <v>11.898691962199999</v>
      </c>
      <c r="H282" s="13">
        <v>6.1523337364200001</v>
      </c>
      <c r="I282" s="58">
        <v>40</v>
      </c>
      <c r="J282" s="2"/>
      <c r="K282" s="7" t="s">
        <v>199</v>
      </c>
      <c r="L282" s="7" t="str">
        <f t="shared" si="74"/>
        <v>N</v>
      </c>
      <c r="M282" s="7" t="s">
        <v>216</v>
      </c>
      <c r="N282" s="7">
        <f t="shared" si="78"/>
        <v>11.898691962199999</v>
      </c>
      <c r="O282" s="15">
        <f t="shared" si="79"/>
        <v>140</v>
      </c>
      <c r="P282" s="7">
        <f t="shared" si="75"/>
        <v>3.7</v>
      </c>
      <c r="Q282" s="7">
        <v>50</v>
      </c>
      <c r="R282" s="7">
        <f t="shared" si="80"/>
        <v>7.4</v>
      </c>
      <c r="S282" s="63">
        <f t="shared" si="81"/>
        <v>6.1523337364200001</v>
      </c>
      <c r="T282" s="7">
        <f t="shared" si="82"/>
        <v>32.6</v>
      </c>
      <c r="U282" s="7">
        <f t="shared" si="76"/>
        <v>20</v>
      </c>
      <c r="V282" s="18" t="str">
        <f t="shared" si="77"/>
        <v>16N48.3-607</v>
      </c>
      <c r="W282" s="4"/>
      <c r="X282" s="8">
        <v>279</v>
      </c>
      <c r="Y282" s="9" t="s">
        <v>271</v>
      </c>
      <c r="Z282" s="9" t="s">
        <v>272</v>
      </c>
      <c r="AA282" s="10">
        <v>11.898691960000001</v>
      </c>
      <c r="AB282" s="10">
        <v>140</v>
      </c>
      <c r="AC282" s="10">
        <v>3.7</v>
      </c>
      <c r="AD282" s="10">
        <v>50</v>
      </c>
      <c r="AE282" s="10">
        <v>7.4</v>
      </c>
      <c r="AF282" s="10">
        <v>6.2</v>
      </c>
      <c r="AG282" s="10">
        <v>32.6</v>
      </c>
      <c r="AH282" s="10">
        <v>20</v>
      </c>
      <c r="AI282" s="10">
        <v>6</v>
      </c>
      <c r="AJ282" s="10">
        <v>21</v>
      </c>
      <c r="AK282" s="12">
        <v>4307</v>
      </c>
      <c r="AL282" s="10">
        <v>145</v>
      </c>
      <c r="AM282" s="11" t="s">
        <v>347</v>
      </c>
      <c r="AN282" s="21">
        <f t="shared" si="73"/>
        <v>4798.4214834676786</v>
      </c>
      <c r="AO282" s="21">
        <f t="shared" si="83"/>
        <v>161.54425704732142</v>
      </c>
      <c r="AP282" s="14">
        <v>550</v>
      </c>
    </row>
    <row r="283" spans="1:42" ht="12" customHeight="1" x14ac:dyDescent="0.25">
      <c r="A283" s="14" t="s">
        <v>148</v>
      </c>
      <c r="B283" s="14">
        <v>607</v>
      </c>
      <c r="C283" s="14" t="s">
        <v>199</v>
      </c>
      <c r="D283" s="14" t="s">
        <v>53</v>
      </c>
      <c r="E283" s="14" t="s">
        <v>52</v>
      </c>
      <c r="F283" s="58">
        <v>113.43086714499999</v>
      </c>
      <c r="G283" s="13">
        <v>6.2712430655800002</v>
      </c>
      <c r="H283" s="13">
        <v>30.899780273400001</v>
      </c>
      <c r="I283" s="58">
        <v>104.14213562</v>
      </c>
      <c r="J283" s="2"/>
      <c r="K283" s="7" t="s">
        <v>199</v>
      </c>
      <c r="L283" s="7" t="str">
        <f t="shared" si="74"/>
        <v>N</v>
      </c>
      <c r="M283" s="7" t="s">
        <v>216</v>
      </c>
      <c r="N283" s="7">
        <f t="shared" si="78"/>
        <v>6.2712430655800002</v>
      </c>
      <c r="O283" s="15">
        <f t="shared" si="79"/>
        <v>113.43086714499999</v>
      </c>
      <c r="P283" s="7">
        <f t="shared" si="75"/>
        <v>3.7</v>
      </c>
      <c r="Q283" s="7">
        <v>50</v>
      </c>
      <c r="R283" s="7">
        <f t="shared" si="80"/>
        <v>7.4</v>
      </c>
      <c r="S283" s="63">
        <f t="shared" si="81"/>
        <v>30.899780273400001</v>
      </c>
      <c r="T283" s="7">
        <f t="shared" si="82"/>
        <v>96.742135619999999</v>
      </c>
      <c r="U283" s="7">
        <f t="shared" si="76"/>
        <v>20</v>
      </c>
      <c r="V283" s="18" t="str">
        <f t="shared" si="77"/>
        <v>16N48.3-607</v>
      </c>
      <c r="W283" s="4"/>
      <c r="X283" s="8">
        <v>280</v>
      </c>
      <c r="Y283" s="9" t="s">
        <v>271</v>
      </c>
      <c r="Z283" s="9" t="s">
        <v>272</v>
      </c>
      <c r="AA283" s="10">
        <v>6.2712430660000003</v>
      </c>
      <c r="AB283" s="10">
        <v>113.431</v>
      </c>
      <c r="AC283" s="10">
        <v>3.7</v>
      </c>
      <c r="AD283" s="10">
        <v>50</v>
      </c>
      <c r="AE283" s="10">
        <v>7.4</v>
      </c>
      <c r="AF283" s="10">
        <v>30.9</v>
      </c>
      <c r="AG283" s="10">
        <v>96.742135619999999</v>
      </c>
      <c r="AH283" s="10">
        <v>20</v>
      </c>
      <c r="AI283" s="10">
        <v>3</v>
      </c>
      <c r="AJ283" s="10">
        <v>5</v>
      </c>
      <c r="AK283" s="12">
        <v>1013</v>
      </c>
      <c r="AL283" s="10">
        <v>88</v>
      </c>
      <c r="AM283" s="11" t="s">
        <v>347</v>
      </c>
      <c r="AN283" s="21">
        <f t="shared" si="73"/>
        <v>1013</v>
      </c>
      <c r="AO283" s="21">
        <f t="shared" si="83"/>
        <v>88</v>
      </c>
      <c r="AP283" s="14">
        <v>551</v>
      </c>
    </row>
    <row r="284" spans="1:42" ht="12" customHeight="1" x14ac:dyDescent="0.25">
      <c r="A284" s="14" t="s">
        <v>148</v>
      </c>
      <c r="B284" s="14">
        <v>607</v>
      </c>
      <c r="C284" s="14" t="s">
        <v>199</v>
      </c>
      <c r="D284" s="14" t="s">
        <v>53</v>
      </c>
      <c r="E284" s="14" t="s">
        <v>52</v>
      </c>
      <c r="F284" s="58">
        <v>65.472952587099996</v>
      </c>
      <c r="G284" s="13">
        <v>2.70045313394</v>
      </c>
      <c r="H284" s="13">
        <v>15.461066246</v>
      </c>
      <c r="I284" s="58">
        <v>0</v>
      </c>
      <c r="J284" s="2"/>
      <c r="K284" s="7" t="s">
        <v>199</v>
      </c>
      <c r="L284" s="7" t="str">
        <f t="shared" si="74"/>
        <v>N</v>
      </c>
      <c r="M284" s="7" t="s">
        <v>216</v>
      </c>
      <c r="N284" s="7">
        <f t="shared" si="78"/>
        <v>2.70045313394</v>
      </c>
      <c r="O284" s="15">
        <f t="shared" si="79"/>
        <v>65.472952587099996</v>
      </c>
      <c r="P284" s="7">
        <f t="shared" si="75"/>
        <v>3.7</v>
      </c>
      <c r="Q284" s="7">
        <v>50</v>
      </c>
      <c r="R284" s="7">
        <f t="shared" si="80"/>
        <v>0.3</v>
      </c>
      <c r="S284" s="63">
        <f t="shared" si="81"/>
        <v>15.461066246</v>
      </c>
      <c r="T284" s="7">
        <f t="shared" si="82"/>
        <v>0.3</v>
      </c>
      <c r="U284" s="7">
        <f t="shared" si="76"/>
        <v>20</v>
      </c>
      <c r="V284" s="18" t="str">
        <f t="shared" si="77"/>
        <v>16N48.3-607</v>
      </c>
      <c r="W284" s="4"/>
      <c r="X284" s="8">
        <v>281</v>
      </c>
      <c r="Y284" s="9" t="s">
        <v>271</v>
      </c>
      <c r="Z284" s="9" t="s">
        <v>272</v>
      </c>
      <c r="AA284" s="10">
        <v>2.700453134</v>
      </c>
      <c r="AB284" s="10">
        <v>65.472999999999999</v>
      </c>
      <c r="AC284" s="10">
        <v>3.7</v>
      </c>
      <c r="AD284" s="10">
        <v>50</v>
      </c>
      <c r="AE284" s="10">
        <v>0.3</v>
      </c>
      <c r="AF284" s="10">
        <v>15.5</v>
      </c>
      <c r="AG284" s="10">
        <v>0.3</v>
      </c>
      <c r="AH284" s="10">
        <v>20</v>
      </c>
      <c r="AI284" s="10">
        <v>28</v>
      </c>
      <c r="AJ284" s="10">
        <v>155</v>
      </c>
      <c r="AK284" s="10">
        <v>71</v>
      </c>
      <c r="AL284" s="10">
        <v>72</v>
      </c>
      <c r="AM284" s="11" t="s">
        <v>347</v>
      </c>
      <c r="AN284" s="21">
        <f t="shared" si="73"/>
        <v>71</v>
      </c>
      <c r="AO284" s="21">
        <f t="shared" si="83"/>
        <v>72</v>
      </c>
      <c r="AP284" s="14">
        <v>561</v>
      </c>
    </row>
    <row r="285" spans="1:42" ht="12" customHeight="1" x14ac:dyDescent="0.25">
      <c r="A285" s="14" t="s">
        <v>148</v>
      </c>
      <c r="B285" s="14">
        <v>607</v>
      </c>
      <c r="C285" s="14" t="s">
        <v>199</v>
      </c>
      <c r="D285" s="14" t="s">
        <v>53</v>
      </c>
      <c r="E285" s="14" t="s">
        <v>52</v>
      </c>
      <c r="F285" s="58">
        <v>87.577488744799993</v>
      </c>
      <c r="G285" s="13">
        <v>4.6131021999900002</v>
      </c>
      <c r="H285" s="13">
        <v>17.394006729099999</v>
      </c>
      <c r="I285" s="58">
        <v>0</v>
      </c>
      <c r="J285" s="2"/>
      <c r="K285" s="7" t="s">
        <v>199</v>
      </c>
      <c r="L285" s="7" t="str">
        <f t="shared" si="74"/>
        <v>N</v>
      </c>
      <c r="M285" s="7" t="s">
        <v>216</v>
      </c>
      <c r="N285" s="7">
        <f t="shared" si="78"/>
        <v>4.6131021999900002</v>
      </c>
      <c r="O285" s="15">
        <f t="shared" si="79"/>
        <v>87.577488744799993</v>
      </c>
      <c r="P285" s="7">
        <f t="shared" si="75"/>
        <v>3.7</v>
      </c>
      <c r="Q285" s="7">
        <v>50</v>
      </c>
      <c r="R285" s="7">
        <f t="shared" si="80"/>
        <v>0.3</v>
      </c>
      <c r="S285" s="63">
        <f t="shared" si="81"/>
        <v>17.394006729099999</v>
      </c>
      <c r="T285" s="7">
        <f t="shared" si="82"/>
        <v>0.3</v>
      </c>
      <c r="U285" s="7">
        <f t="shared" si="76"/>
        <v>20</v>
      </c>
      <c r="V285" s="18" t="str">
        <f t="shared" si="77"/>
        <v>16N48.3-607</v>
      </c>
      <c r="W285" s="4"/>
      <c r="X285" s="8">
        <v>282</v>
      </c>
      <c r="Y285" s="9" t="s">
        <v>271</v>
      </c>
      <c r="Z285" s="9" t="s">
        <v>272</v>
      </c>
      <c r="AA285" s="10">
        <v>4.6131022000000002</v>
      </c>
      <c r="AB285" s="10">
        <v>87.576999999999998</v>
      </c>
      <c r="AC285" s="10">
        <v>3.7</v>
      </c>
      <c r="AD285" s="10">
        <v>50</v>
      </c>
      <c r="AE285" s="10">
        <v>0.3</v>
      </c>
      <c r="AF285" s="10">
        <v>17.399999999999999</v>
      </c>
      <c r="AG285" s="10">
        <v>0.3</v>
      </c>
      <c r="AH285" s="10">
        <v>20</v>
      </c>
      <c r="AI285" s="10">
        <v>30</v>
      </c>
      <c r="AJ285" s="10">
        <v>161</v>
      </c>
      <c r="AK285" s="10">
        <v>390</v>
      </c>
      <c r="AL285" s="10">
        <v>390</v>
      </c>
      <c r="AM285" s="11" t="s">
        <v>347</v>
      </c>
      <c r="AN285" s="21">
        <f t="shared" si="73"/>
        <v>390</v>
      </c>
      <c r="AO285" s="21">
        <f t="shared" si="83"/>
        <v>390</v>
      </c>
      <c r="AP285" s="14">
        <v>555</v>
      </c>
    </row>
    <row r="286" spans="1:42" ht="12" customHeight="1" x14ac:dyDescent="0.25">
      <c r="A286" s="14" t="s">
        <v>148</v>
      </c>
      <c r="B286" s="14">
        <v>607</v>
      </c>
      <c r="C286" s="14" t="s">
        <v>199</v>
      </c>
      <c r="D286" s="14" t="s">
        <v>53</v>
      </c>
      <c r="E286" s="14" t="s">
        <v>52</v>
      </c>
      <c r="F286" s="58">
        <v>83.163703634499996</v>
      </c>
      <c r="G286" s="13">
        <v>8.9035729488000008</v>
      </c>
      <c r="H286" s="13">
        <v>19.6624355316</v>
      </c>
      <c r="I286" s="58">
        <v>319.70565795900001</v>
      </c>
      <c r="J286" s="2"/>
      <c r="K286" s="7" t="s">
        <v>199</v>
      </c>
      <c r="L286" s="7" t="str">
        <f t="shared" si="74"/>
        <v>N</v>
      </c>
      <c r="M286" s="7" t="s">
        <v>216</v>
      </c>
      <c r="N286" s="7">
        <f t="shared" si="78"/>
        <v>8.9035729488000008</v>
      </c>
      <c r="O286" s="15">
        <f t="shared" si="79"/>
        <v>83.163703634499996</v>
      </c>
      <c r="P286" s="7">
        <f t="shared" si="75"/>
        <v>3.7</v>
      </c>
      <c r="Q286" s="7">
        <v>50</v>
      </c>
      <c r="R286" s="7">
        <f t="shared" si="80"/>
        <v>7.4</v>
      </c>
      <c r="S286" s="63">
        <f t="shared" si="81"/>
        <v>19.6624355316</v>
      </c>
      <c r="T286" s="7">
        <f t="shared" si="82"/>
        <v>300</v>
      </c>
      <c r="U286" s="7">
        <f t="shared" si="76"/>
        <v>20</v>
      </c>
      <c r="V286" s="18" t="str">
        <f t="shared" si="77"/>
        <v>16N48.3-607</v>
      </c>
      <c r="W286" s="4"/>
      <c r="X286" s="8">
        <v>283</v>
      </c>
      <c r="Y286" s="9" t="s">
        <v>271</v>
      </c>
      <c r="Z286" s="9" t="s">
        <v>272</v>
      </c>
      <c r="AA286" s="10">
        <v>8.9035729490000008</v>
      </c>
      <c r="AB286" s="10">
        <v>83.164000000000001</v>
      </c>
      <c r="AC286" s="10">
        <v>3.7</v>
      </c>
      <c r="AD286" s="10">
        <v>50</v>
      </c>
      <c r="AE286" s="10">
        <v>7.4</v>
      </c>
      <c r="AF286" s="10">
        <v>19.7</v>
      </c>
      <c r="AG286" s="10">
        <v>300</v>
      </c>
      <c r="AH286" s="10">
        <v>20</v>
      </c>
      <c r="AI286" s="10">
        <v>1</v>
      </c>
      <c r="AJ286" s="10">
        <v>4</v>
      </c>
      <c r="AK286" s="12">
        <v>1095</v>
      </c>
      <c r="AL286" s="10">
        <v>15</v>
      </c>
      <c r="AM286" s="11" t="s">
        <v>347</v>
      </c>
      <c r="AN286" s="21">
        <f t="shared" si="73"/>
        <v>1095</v>
      </c>
      <c r="AO286" s="21">
        <f t="shared" si="83"/>
        <v>15</v>
      </c>
      <c r="AP286" s="14">
        <v>554</v>
      </c>
    </row>
    <row r="287" spans="1:42" ht="12" customHeight="1" x14ac:dyDescent="0.25">
      <c r="A287" s="14" t="s">
        <v>148</v>
      </c>
      <c r="B287" s="14">
        <v>607</v>
      </c>
      <c r="C287" s="14" t="s">
        <v>199</v>
      </c>
      <c r="D287" s="14" t="s">
        <v>53</v>
      </c>
      <c r="E287" s="14" t="s">
        <v>52</v>
      </c>
      <c r="F287" s="58">
        <v>60.249650837099999</v>
      </c>
      <c r="G287" s="13">
        <v>0.972921223374</v>
      </c>
      <c r="H287" s="13">
        <v>17.314746856700001</v>
      </c>
      <c r="I287" s="58">
        <v>34.142135620099999</v>
      </c>
      <c r="J287" s="2"/>
      <c r="K287" s="7" t="s">
        <v>199</v>
      </c>
      <c r="L287" s="7" t="str">
        <f t="shared" si="74"/>
        <v>N</v>
      </c>
      <c r="M287" s="7" t="s">
        <v>216</v>
      </c>
      <c r="N287" s="7">
        <f t="shared" si="78"/>
        <v>0.972921223374</v>
      </c>
      <c r="O287" s="15">
        <f t="shared" si="79"/>
        <v>60.249650837099999</v>
      </c>
      <c r="P287" s="7">
        <f t="shared" si="75"/>
        <v>3.7</v>
      </c>
      <c r="Q287" s="7">
        <v>50</v>
      </c>
      <c r="R287" s="7">
        <f t="shared" si="80"/>
        <v>7.4</v>
      </c>
      <c r="S287" s="63">
        <f t="shared" si="81"/>
        <v>17.314746856700001</v>
      </c>
      <c r="T287" s="7">
        <f t="shared" si="82"/>
        <v>26.742135620100001</v>
      </c>
      <c r="U287" s="7">
        <f t="shared" si="76"/>
        <v>20</v>
      </c>
      <c r="V287" s="18" t="str">
        <f t="shared" si="77"/>
        <v>16N48.3-607</v>
      </c>
      <c r="W287" s="4"/>
      <c r="X287" s="8">
        <v>284</v>
      </c>
      <c r="Y287" s="9" t="s">
        <v>271</v>
      </c>
      <c r="Z287" s="9" t="s">
        <v>272</v>
      </c>
      <c r="AA287" s="10">
        <v>0.97292122299999995</v>
      </c>
      <c r="AB287" s="10">
        <v>60.25</v>
      </c>
      <c r="AC287" s="10">
        <v>3.7</v>
      </c>
      <c r="AD287" s="10">
        <v>50</v>
      </c>
      <c r="AE287" s="10">
        <v>7.4</v>
      </c>
      <c r="AF287" s="10">
        <v>17.3</v>
      </c>
      <c r="AG287" s="10">
        <v>26.742135619999999</v>
      </c>
      <c r="AH287" s="10">
        <v>20</v>
      </c>
      <c r="AI287" s="10">
        <v>4</v>
      </c>
      <c r="AJ287" s="10">
        <v>9</v>
      </c>
      <c r="AK287" s="10">
        <v>23</v>
      </c>
      <c r="AL287" s="10">
        <v>15</v>
      </c>
      <c r="AM287" s="11" t="s">
        <v>347</v>
      </c>
      <c r="AN287" s="21">
        <f t="shared" si="73"/>
        <v>23</v>
      </c>
      <c r="AO287" s="21">
        <f t="shared" si="83"/>
        <v>15</v>
      </c>
      <c r="AP287" s="14">
        <v>562</v>
      </c>
    </row>
    <row r="288" spans="1:42" ht="12" customHeight="1" x14ac:dyDescent="0.25">
      <c r="A288" s="14" t="s">
        <v>148</v>
      </c>
      <c r="B288" s="14">
        <v>607</v>
      </c>
      <c r="C288" s="14" t="s">
        <v>199</v>
      </c>
      <c r="D288" s="14" t="s">
        <v>53</v>
      </c>
      <c r="E288" s="14" t="s">
        <v>52</v>
      </c>
      <c r="F288" s="58">
        <v>83.541484592200007</v>
      </c>
      <c r="G288" s="13">
        <v>9.8428947367900008</v>
      </c>
      <c r="H288" s="13">
        <v>21.068363189700001</v>
      </c>
      <c r="I288" s="58">
        <v>30</v>
      </c>
      <c r="J288" s="2"/>
      <c r="K288" s="7" t="s">
        <v>199</v>
      </c>
      <c r="L288" s="7" t="str">
        <f t="shared" si="74"/>
        <v>N</v>
      </c>
      <c r="M288" s="7" t="s">
        <v>216</v>
      </c>
      <c r="N288" s="7">
        <f t="shared" si="78"/>
        <v>9.8428947367900008</v>
      </c>
      <c r="O288" s="15">
        <f t="shared" si="79"/>
        <v>83.541484592200007</v>
      </c>
      <c r="P288" s="7">
        <f t="shared" si="75"/>
        <v>3.7</v>
      </c>
      <c r="Q288" s="7">
        <v>50</v>
      </c>
      <c r="R288" s="7">
        <f t="shared" si="80"/>
        <v>7.4</v>
      </c>
      <c r="S288" s="63">
        <f t="shared" si="81"/>
        <v>21.068363189700001</v>
      </c>
      <c r="T288" s="7">
        <f t="shared" si="82"/>
        <v>22.6</v>
      </c>
      <c r="U288" s="7">
        <f t="shared" si="76"/>
        <v>20</v>
      </c>
      <c r="V288" s="18" t="str">
        <f t="shared" si="77"/>
        <v>16N48.3-607</v>
      </c>
      <c r="W288" s="4"/>
      <c r="X288" s="8">
        <v>285</v>
      </c>
      <c r="Y288" s="9" t="s">
        <v>271</v>
      </c>
      <c r="Z288" s="9" t="s">
        <v>272</v>
      </c>
      <c r="AA288" s="10">
        <v>9.8428947369999999</v>
      </c>
      <c r="AB288" s="10">
        <v>83.540999999999997</v>
      </c>
      <c r="AC288" s="10">
        <v>3.7</v>
      </c>
      <c r="AD288" s="10">
        <v>50</v>
      </c>
      <c r="AE288" s="10">
        <v>7.4</v>
      </c>
      <c r="AF288" s="10">
        <v>21.1</v>
      </c>
      <c r="AG288" s="10">
        <v>22.6</v>
      </c>
      <c r="AH288" s="10">
        <v>20</v>
      </c>
      <c r="AI288" s="10">
        <v>8</v>
      </c>
      <c r="AJ288" s="10">
        <v>17</v>
      </c>
      <c r="AK288" s="12">
        <v>1081</v>
      </c>
      <c r="AL288" s="10">
        <v>190</v>
      </c>
      <c r="AM288" s="11" t="s">
        <v>347</v>
      </c>
      <c r="AN288" s="21">
        <f t="shared" si="73"/>
        <v>1081</v>
      </c>
      <c r="AO288" s="21">
        <f t="shared" si="83"/>
        <v>190</v>
      </c>
      <c r="AP288" s="14">
        <v>556</v>
      </c>
    </row>
    <row r="289" spans="1:42" ht="12" customHeight="1" x14ac:dyDescent="0.25">
      <c r="A289" s="14" t="s">
        <v>148</v>
      </c>
      <c r="B289" s="14">
        <v>607</v>
      </c>
      <c r="C289" s="14" t="s">
        <v>199</v>
      </c>
      <c r="D289" s="14" t="s">
        <v>53</v>
      </c>
      <c r="E289" s="14" t="s">
        <v>52</v>
      </c>
      <c r="F289" s="58">
        <v>354.66467061999998</v>
      </c>
      <c r="G289" s="13">
        <v>6.2466162674400003</v>
      </c>
      <c r="H289" s="13">
        <v>1.2979973554599999</v>
      </c>
      <c r="I289" s="58">
        <v>0</v>
      </c>
      <c r="J289" s="2"/>
      <c r="K289" s="7" t="s">
        <v>199</v>
      </c>
      <c r="L289" s="7" t="str">
        <f t="shared" si="74"/>
        <v>N</v>
      </c>
      <c r="M289" s="7" t="s">
        <v>216</v>
      </c>
      <c r="N289" s="7">
        <f t="shared" si="78"/>
        <v>6.2466162674400003</v>
      </c>
      <c r="O289" s="15">
        <f t="shared" si="79"/>
        <v>140</v>
      </c>
      <c r="P289" s="7">
        <f t="shared" si="75"/>
        <v>3.7</v>
      </c>
      <c r="Q289" s="7">
        <v>50</v>
      </c>
      <c r="R289" s="7">
        <f t="shared" si="80"/>
        <v>0.3</v>
      </c>
      <c r="S289" s="63">
        <f t="shared" si="81"/>
        <v>1.2979973554599999</v>
      </c>
      <c r="T289" s="7">
        <f t="shared" si="82"/>
        <v>0.3</v>
      </c>
      <c r="U289" s="7">
        <f t="shared" si="76"/>
        <v>20</v>
      </c>
      <c r="V289" s="18" t="str">
        <f t="shared" si="77"/>
        <v>16N48.3-607</v>
      </c>
      <c r="W289" s="4"/>
      <c r="X289" s="8">
        <v>286</v>
      </c>
      <c r="Y289" s="9" t="s">
        <v>271</v>
      </c>
      <c r="Z289" s="9" t="s">
        <v>272</v>
      </c>
      <c r="AA289" s="10">
        <v>6.2466162670000003</v>
      </c>
      <c r="AB289" s="10">
        <v>140</v>
      </c>
      <c r="AC289" s="10">
        <v>3.7</v>
      </c>
      <c r="AD289" s="10">
        <v>50</v>
      </c>
      <c r="AE289" s="10">
        <v>0.3</v>
      </c>
      <c r="AF289" s="10">
        <v>1.3</v>
      </c>
      <c r="AG289" s="10">
        <v>0.3</v>
      </c>
      <c r="AH289" s="10">
        <v>20</v>
      </c>
      <c r="AI289" s="10">
        <v>31</v>
      </c>
      <c r="AJ289" s="10">
        <v>173</v>
      </c>
      <c r="AK289" s="12">
        <v>1580</v>
      </c>
      <c r="AL289" s="12">
        <v>1389</v>
      </c>
      <c r="AM289" s="11" t="s">
        <v>347</v>
      </c>
      <c r="AN289" s="21">
        <f t="shared" si="73"/>
        <v>4002.6441398542856</v>
      </c>
      <c r="AO289" s="21">
        <f t="shared" si="83"/>
        <v>3518.7801963655716</v>
      </c>
      <c r="AP289" s="14">
        <v>564</v>
      </c>
    </row>
    <row r="290" spans="1:42" ht="12" customHeight="1" x14ac:dyDescent="0.25">
      <c r="A290" s="14" t="s">
        <v>148</v>
      </c>
      <c r="B290" s="14">
        <v>607</v>
      </c>
      <c r="C290" s="14" t="s">
        <v>199</v>
      </c>
      <c r="D290" s="14" t="s">
        <v>53</v>
      </c>
      <c r="E290" s="14" t="s">
        <v>52</v>
      </c>
      <c r="F290" s="58">
        <v>235.58007300899999</v>
      </c>
      <c r="G290" s="13">
        <v>6.3779360869100001</v>
      </c>
      <c r="H290" s="13">
        <v>16.233251571699999</v>
      </c>
      <c r="I290" s="58">
        <v>188.99494934099999</v>
      </c>
      <c r="J290" s="2"/>
      <c r="K290" s="7" t="s">
        <v>199</v>
      </c>
      <c r="L290" s="7" t="str">
        <f t="shared" si="74"/>
        <v>N</v>
      </c>
      <c r="M290" s="7" t="s">
        <v>216</v>
      </c>
      <c r="N290" s="7">
        <f t="shared" si="78"/>
        <v>6.3779360869100001</v>
      </c>
      <c r="O290" s="15">
        <f t="shared" si="79"/>
        <v>140</v>
      </c>
      <c r="P290" s="7">
        <f t="shared" si="75"/>
        <v>3.7</v>
      </c>
      <c r="Q290" s="7">
        <v>50</v>
      </c>
      <c r="R290" s="7">
        <f t="shared" si="80"/>
        <v>7.4</v>
      </c>
      <c r="S290" s="63">
        <f t="shared" si="81"/>
        <v>16.233251571699999</v>
      </c>
      <c r="T290" s="7">
        <f t="shared" si="82"/>
        <v>181.59494934099999</v>
      </c>
      <c r="U290" s="7">
        <f t="shared" si="76"/>
        <v>20</v>
      </c>
      <c r="V290" s="18" t="str">
        <f t="shared" si="77"/>
        <v>16N48.3-607</v>
      </c>
      <c r="W290" s="4"/>
      <c r="X290" s="8">
        <v>287</v>
      </c>
      <c r="Y290" s="9" t="s">
        <v>271</v>
      </c>
      <c r="Z290" s="9" t="s">
        <v>272</v>
      </c>
      <c r="AA290" s="10">
        <v>6.3779360870000001</v>
      </c>
      <c r="AB290" s="10">
        <v>140</v>
      </c>
      <c r="AC290" s="10">
        <v>3.7</v>
      </c>
      <c r="AD290" s="10">
        <v>50</v>
      </c>
      <c r="AE290" s="10">
        <v>7.4</v>
      </c>
      <c r="AF290" s="10">
        <v>16.2</v>
      </c>
      <c r="AG290" s="10">
        <v>181.5949493</v>
      </c>
      <c r="AH290" s="10">
        <v>20</v>
      </c>
      <c r="AI290" s="10">
        <v>1</v>
      </c>
      <c r="AJ290" s="10">
        <v>4</v>
      </c>
      <c r="AK290" s="12">
        <v>1721</v>
      </c>
      <c r="AL290" s="10">
        <v>20</v>
      </c>
      <c r="AM290" s="11" t="s">
        <v>347</v>
      </c>
      <c r="AN290" s="21">
        <f t="shared" si="73"/>
        <v>2895.9521832034925</v>
      </c>
      <c r="AO290" s="21">
        <f t="shared" si="83"/>
        <v>33.654296144142855</v>
      </c>
      <c r="AP290" s="14">
        <v>552</v>
      </c>
    </row>
    <row r="291" spans="1:42" ht="12" customHeight="1" x14ac:dyDescent="0.25">
      <c r="A291" s="14" t="s">
        <v>148</v>
      </c>
      <c r="B291" s="14">
        <v>607</v>
      </c>
      <c r="C291" s="14" t="s">
        <v>199</v>
      </c>
      <c r="D291" s="14" t="s">
        <v>53</v>
      </c>
      <c r="E291" s="14" t="s">
        <v>52</v>
      </c>
      <c r="F291" s="58">
        <v>98.769499585199995</v>
      </c>
      <c r="G291" s="13">
        <v>1.4195673824999999</v>
      </c>
      <c r="H291" s="13">
        <v>16.402521133400001</v>
      </c>
      <c r="I291" s="58">
        <v>0</v>
      </c>
      <c r="J291" s="2"/>
      <c r="K291" s="7" t="s">
        <v>199</v>
      </c>
      <c r="L291" s="7" t="str">
        <f t="shared" si="74"/>
        <v>N</v>
      </c>
      <c r="M291" s="7" t="s">
        <v>216</v>
      </c>
      <c r="N291" s="7">
        <f t="shared" si="78"/>
        <v>1.4195673824999999</v>
      </c>
      <c r="O291" s="15">
        <f t="shared" si="79"/>
        <v>98.769499585199995</v>
      </c>
      <c r="P291" s="7">
        <f t="shared" si="75"/>
        <v>3.7</v>
      </c>
      <c r="Q291" s="7">
        <v>50</v>
      </c>
      <c r="R291" s="7">
        <f t="shared" si="80"/>
        <v>0.3</v>
      </c>
      <c r="S291" s="63">
        <f t="shared" si="81"/>
        <v>16.402521133400001</v>
      </c>
      <c r="T291" s="7">
        <f t="shared" si="82"/>
        <v>0.3</v>
      </c>
      <c r="U291" s="7">
        <f t="shared" si="76"/>
        <v>20</v>
      </c>
      <c r="V291" s="18" t="str">
        <f t="shared" si="77"/>
        <v>16N48.3-607</v>
      </c>
      <c r="W291" s="4"/>
      <c r="X291" s="8">
        <v>288</v>
      </c>
      <c r="Y291" s="9" t="s">
        <v>271</v>
      </c>
      <c r="Z291" s="9" t="s">
        <v>272</v>
      </c>
      <c r="AA291" s="10">
        <v>1.419567383</v>
      </c>
      <c r="AB291" s="10">
        <v>98.769000000000005</v>
      </c>
      <c r="AC291" s="10">
        <v>3.7</v>
      </c>
      <c r="AD291" s="10">
        <v>50</v>
      </c>
      <c r="AE291" s="10">
        <v>0.3</v>
      </c>
      <c r="AF291" s="10">
        <v>16.399999999999999</v>
      </c>
      <c r="AG291" s="10">
        <v>0.3</v>
      </c>
      <c r="AH291" s="10">
        <v>20</v>
      </c>
      <c r="AI291" s="10">
        <v>27</v>
      </c>
      <c r="AJ291" s="10">
        <v>163</v>
      </c>
      <c r="AK291" s="10">
        <v>33</v>
      </c>
      <c r="AL291" s="10">
        <v>36</v>
      </c>
      <c r="AM291" s="11" t="s">
        <v>347</v>
      </c>
      <c r="AN291" s="21">
        <f t="shared" si="73"/>
        <v>33</v>
      </c>
      <c r="AO291" s="21">
        <f t="shared" si="83"/>
        <v>36</v>
      </c>
      <c r="AP291" s="14">
        <v>560</v>
      </c>
    </row>
    <row r="292" spans="1:42" ht="12" customHeight="1" x14ac:dyDescent="0.25">
      <c r="A292" s="14" t="s">
        <v>148</v>
      </c>
      <c r="B292" s="14">
        <v>607</v>
      </c>
      <c r="C292" s="14" t="s">
        <v>199</v>
      </c>
      <c r="D292" s="14" t="s">
        <v>53</v>
      </c>
      <c r="E292" s="14" t="s">
        <v>52</v>
      </c>
      <c r="F292" s="58">
        <v>71.109237912200001</v>
      </c>
      <c r="G292" s="13">
        <v>1.6078228140099999</v>
      </c>
      <c r="H292" s="13">
        <v>11.5975904465</v>
      </c>
      <c r="I292" s="58">
        <v>0</v>
      </c>
      <c r="J292" s="2"/>
      <c r="K292" s="7" t="s">
        <v>199</v>
      </c>
      <c r="L292" s="7" t="str">
        <f t="shared" si="74"/>
        <v>N</v>
      </c>
      <c r="M292" s="7" t="s">
        <v>216</v>
      </c>
      <c r="N292" s="7">
        <f t="shared" si="78"/>
        <v>1.6078228140099999</v>
      </c>
      <c r="O292" s="15">
        <f t="shared" si="79"/>
        <v>71.109237912200001</v>
      </c>
      <c r="P292" s="7">
        <f t="shared" si="75"/>
        <v>3.7</v>
      </c>
      <c r="Q292" s="7">
        <v>50</v>
      </c>
      <c r="R292" s="7">
        <f t="shared" si="80"/>
        <v>0.3</v>
      </c>
      <c r="S292" s="63">
        <f t="shared" si="81"/>
        <v>11.5975904465</v>
      </c>
      <c r="T292" s="7">
        <f t="shared" si="82"/>
        <v>0.3</v>
      </c>
      <c r="U292" s="7">
        <f t="shared" si="76"/>
        <v>20</v>
      </c>
      <c r="V292" s="18" t="str">
        <f t="shared" si="77"/>
        <v>16N48.3-607</v>
      </c>
      <c r="W292" s="4"/>
      <c r="X292" s="8">
        <v>289</v>
      </c>
      <c r="Y292" s="9" t="s">
        <v>271</v>
      </c>
      <c r="Z292" s="9" t="s">
        <v>272</v>
      </c>
      <c r="AA292" s="10">
        <v>1.6078228139999999</v>
      </c>
      <c r="AB292" s="10">
        <v>71.108999999999995</v>
      </c>
      <c r="AC292" s="10">
        <v>3.7</v>
      </c>
      <c r="AD292" s="10">
        <v>50</v>
      </c>
      <c r="AE292" s="10">
        <v>0.3</v>
      </c>
      <c r="AF292" s="10">
        <v>11.6</v>
      </c>
      <c r="AG292" s="10">
        <v>0.3</v>
      </c>
      <c r="AH292" s="10">
        <v>20</v>
      </c>
      <c r="AI292" s="10">
        <v>28</v>
      </c>
      <c r="AJ292" s="10">
        <v>158</v>
      </c>
      <c r="AK292" s="10">
        <v>44</v>
      </c>
      <c r="AL292" s="10">
        <v>45</v>
      </c>
      <c r="AM292" s="11" t="s">
        <v>347</v>
      </c>
      <c r="AN292" s="21">
        <f t="shared" si="73"/>
        <v>44</v>
      </c>
      <c r="AO292" s="21">
        <f t="shared" si="83"/>
        <v>45</v>
      </c>
      <c r="AP292" s="14">
        <v>565</v>
      </c>
    </row>
    <row r="293" spans="1:42" ht="12" customHeight="1" x14ac:dyDescent="0.25">
      <c r="A293" s="14" t="s">
        <v>148</v>
      </c>
      <c r="B293" s="14">
        <v>607</v>
      </c>
      <c r="C293" s="14" t="s">
        <v>199</v>
      </c>
      <c r="D293" s="14" t="s">
        <v>53</v>
      </c>
      <c r="E293" s="14" t="s">
        <v>52</v>
      </c>
      <c r="F293" s="58">
        <v>97.835413921300002</v>
      </c>
      <c r="G293" s="13">
        <v>10.508221213700001</v>
      </c>
      <c r="H293" s="13">
        <v>18.104312896700002</v>
      </c>
      <c r="I293" s="58">
        <v>96.5685424805</v>
      </c>
      <c r="J293" s="2"/>
      <c r="K293" s="7" t="s">
        <v>199</v>
      </c>
      <c r="L293" s="7" t="str">
        <f t="shared" si="74"/>
        <v>N</v>
      </c>
      <c r="M293" s="7" t="s">
        <v>216</v>
      </c>
      <c r="N293" s="7">
        <f t="shared" si="78"/>
        <v>10.508221213700001</v>
      </c>
      <c r="O293" s="15">
        <f t="shared" si="79"/>
        <v>97.835413921300002</v>
      </c>
      <c r="P293" s="7">
        <f t="shared" si="75"/>
        <v>3.7</v>
      </c>
      <c r="Q293" s="7">
        <v>50</v>
      </c>
      <c r="R293" s="7">
        <f t="shared" si="80"/>
        <v>7.4</v>
      </c>
      <c r="S293" s="63">
        <f t="shared" si="81"/>
        <v>18.104312896700002</v>
      </c>
      <c r="T293" s="7">
        <f t="shared" si="82"/>
        <v>89.168542480499994</v>
      </c>
      <c r="U293" s="7">
        <f t="shared" si="76"/>
        <v>20</v>
      </c>
      <c r="V293" s="18" t="str">
        <f t="shared" si="77"/>
        <v>16N48.3-607</v>
      </c>
      <c r="W293" s="4"/>
      <c r="X293" s="8">
        <v>290</v>
      </c>
      <c r="Y293" s="9" t="s">
        <v>271</v>
      </c>
      <c r="Z293" s="9" t="s">
        <v>272</v>
      </c>
      <c r="AA293" s="10">
        <v>10.50822121</v>
      </c>
      <c r="AB293" s="10">
        <v>97.834999999999994</v>
      </c>
      <c r="AC293" s="10">
        <v>3.7</v>
      </c>
      <c r="AD293" s="10">
        <v>50</v>
      </c>
      <c r="AE293" s="10">
        <v>7.4</v>
      </c>
      <c r="AF293" s="10">
        <v>18.100000000000001</v>
      </c>
      <c r="AG293" s="10">
        <v>89.168542479999999</v>
      </c>
      <c r="AH293" s="10">
        <v>20</v>
      </c>
      <c r="AI293" s="10">
        <v>2</v>
      </c>
      <c r="AJ293" s="10">
        <v>5</v>
      </c>
      <c r="AK293" s="12">
        <v>2104</v>
      </c>
      <c r="AL293" s="10">
        <v>42</v>
      </c>
      <c r="AM293" s="11" t="s">
        <v>347</v>
      </c>
      <c r="AN293" s="21">
        <f t="shared" si="73"/>
        <v>2104</v>
      </c>
      <c r="AO293" s="21">
        <f t="shared" si="83"/>
        <v>42</v>
      </c>
      <c r="AP293" s="14">
        <v>553</v>
      </c>
    </row>
    <row r="294" spans="1:42" ht="12" customHeight="1" x14ac:dyDescent="0.25">
      <c r="A294" s="14" t="s">
        <v>65</v>
      </c>
      <c r="B294" s="14">
        <v>40</v>
      </c>
      <c r="C294" s="14" t="s">
        <v>199</v>
      </c>
      <c r="D294" s="14" t="s">
        <v>55</v>
      </c>
      <c r="E294" s="14" t="s">
        <v>52</v>
      </c>
      <c r="F294" s="58">
        <v>46.966020877200002</v>
      </c>
      <c r="G294" s="13">
        <v>1.6701943561599999</v>
      </c>
      <c r="H294" s="13">
        <v>35.121623992899998</v>
      </c>
      <c r="I294" s="58">
        <v>70.710678100600006</v>
      </c>
      <c r="J294" s="2"/>
      <c r="K294" s="7" t="s">
        <v>199</v>
      </c>
      <c r="L294" s="7" t="str">
        <f t="shared" si="74"/>
        <v>N</v>
      </c>
      <c r="M294" s="7" t="s">
        <v>216</v>
      </c>
      <c r="N294" s="7">
        <f t="shared" si="78"/>
        <v>1.6701943561599999</v>
      </c>
      <c r="O294" s="15">
        <f t="shared" si="79"/>
        <v>46.966020877200002</v>
      </c>
      <c r="P294" s="7">
        <f t="shared" si="75"/>
        <v>3.7</v>
      </c>
      <c r="Q294" s="7">
        <v>50</v>
      </c>
      <c r="R294" s="7">
        <f t="shared" si="80"/>
        <v>7.4</v>
      </c>
      <c r="S294" s="63">
        <f t="shared" si="81"/>
        <v>35.121623992899998</v>
      </c>
      <c r="T294" s="7">
        <f t="shared" si="82"/>
        <v>63.310678100600008</v>
      </c>
      <c r="U294" s="7">
        <f t="shared" si="76"/>
        <v>20</v>
      </c>
      <c r="V294" s="18" t="str">
        <f t="shared" si="77"/>
        <v>16N48A-40</v>
      </c>
      <c r="W294" s="4"/>
      <c r="X294" s="8">
        <v>291</v>
      </c>
      <c r="Y294" s="9" t="s">
        <v>271</v>
      </c>
      <c r="Z294" s="9" t="s">
        <v>272</v>
      </c>
      <c r="AA294" s="10">
        <v>1.6701943560000001</v>
      </c>
      <c r="AB294" s="10">
        <v>46.966000000000001</v>
      </c>
      <c r="AC294" s="10">
        <v>3.7</v>
      </c>
      <c r="AD294" s="10">
        <v>50</v>
      </c>
      <c r="AE294" s="10">
        <v>7.4</v>
      </c>
      <c r="AF294" s="10">
        <v>35.1</v>
      </c>
      <c r="AG294" s="10">
        <v>63.310678099999997</v>
      </c>
      <c r="AH294" s="10">
        <v>20</v>
      </c>
      <c r="AI294" s="10">
        <v>3</v>
      </c>
      <c r="AJ294" s="10">
        <v>4</v>
      </c>
      <c r="AK294" s="10">
        <v>26</v>
      </c>
      <c r="AL294" s="10">
        <v>17</v>
      </c>
      <c r="AM294" s="11" t="s">
        <v>279</v>
      </c>
      <c r="AN294" s="21">
        <f t="shared" si="73"/>
        <v>26</v>
      </c>
      <c r="AO294" s="21">
        <f t="shared" si="83"/>
        <v>17</v>
      </c>
      <c r="AP294" s="14">
        <v>328</v>
      </c>
    </row>
    <row r="295" spans="1:42" ht="12" customHeight="1" x14ac:dyDescent="0.25">
      <c r="A295" s="14" t="s">
        <v>65</v>
      </c>
      <c r="B295" s="14">
        <v>40</v>
      </c>
      <c r="C295" s="14" t="s">
        <v>199</v>
      </c>
      <c r="D295" s="14" t="s">
        <v>55</v>
      </c>
      <c r="E295" s="14" t="s">
        <v>52</v>
      </c>
      <c r="F295" s="58">
        <v>102.90988912</v>
      </c>
      <c r="G295" s="13">
        <v>13.6819485963</v>
      </c>
      <c r="H295" s="13">
        <v>35.121623992899998</v>
      </c>
      <c r="I295" s="58">
        <v>70.710678100600006</v>
      </c>
      <c r="J295" s="2"/>
      <c r="K295" s="7" t="s">
        <v>199</v>
      </c>
      <c r="L295" s="7" t="str">
        <f t="shared" si="74"/>
        <v>N</v>
      </c>
      <c r="M295" s="7" t="s">
        <v>216</v>
      </c>
      <c r="N295" s="7">
        <f t="shared" si="78"/>
        <v>13.6819485963</v>
      </c>
      <c r="O295" s="15">
        <f t="shared" si="79"/>
        <v>102.90988912</v>
      </c>
      <c r="P295" s="7">
        <f t="shared" si="75"/>
        <v>3.7</v>
      </c>
      <c r="Q295" s="7">
        <v>50</v>
      </c>
      <c r="R295" s="7">
        <f t="shared" si="80"/>
        <v>7.4</v>
      </c>
      <c r="S295" s="63">
        <f t="shared" si="81"/>
        <v>35.121623992899998</v>
      </c>
      <c r="T295" s="7">
        <f t="shared" si="82"/>
        <v>63.310678100600008</v>
      </c>
      <c r="U295" s="7">
        <f t="shared" si="76"/>
        <v>20</v>
      </c>
      <c r="V295" s="18" t="str">
        <f t="shared" si="77"/>
        <v>16N48A-40</v>
      </c>
      <c r="W295" s="4"/>
      <c r="X295" s="8">
        <v>292</v>
      </c>
      <c r="Y295" s="9" t="s">
        <v>271</v>
      </c>
      <c r="Z295" s="9" t="s">
        <v>272</v>
      </c>
      <c r="AA295" s="10">
        <v>13.6819486</v>
      </c>
      <c r="AB295" s="10">
        <v>102.91</v>
      </c>
      <c r="AC295" s="10">
        <v>3.7</v>
      </c>
      <c r="AD295" s="10">
        <v>50</v>
      </c>
      <c r="AE295" s="10">
        <v>7.4</v>
      </c>
      <c r="AF295" s="10">
        <v>35.1</v>
      </c>
      <c r="AG295" s="10">
        <v>63.310678099999997</v>
      </c>
      <c r="AH295" s="10">
        <v>20</v>
      </c>
      <c r="AI295" s="10">
        <v>6</v>
      </c>
      <c r="AJ295" s="10">
        <v>8</v>
      </c>
      <c r="AK295" s="12">
        <v>3061</v>
      </c>
      <c r="AL295" s="10">
        <v>265</v>
      </c>
      <c r="AM295" s="11" t="s">
        <v>279</v>
      </c>
      <c r="AN295" s="21">
        <f t="shared" si="73"/>
        <v>3061</v>
      </c>
      <c r="AO295" s="21">
        <f t="shared" si="83"/>
        <v>265</v>
      </c>
      <c r="AP295" s="14">
        <v>327</v>
      </c>
    </row>
    <row r="296" spans="1:42" ht="12" customHeight="1" x14ac:dyDescent="0.25">
      <c r="A296" s="14" t="s">
        <v>65</v>
      </c>
      <c r="B296" s="14">
        <v>40</v>
      </c>
      <c r="C296" s="14" t="s">
        <v>199</v>
      </c>
      <c r="D296" s="14" t="s">
        <v>55</v>
      </c>
      <c r="E296" s="14" t="s">
        <v>52</v>
      </c>
      <c r="F296" s="58">
        <v>71.154568551400004</v>
      </c>
      <c r="G296" s="13">
        <v>0.99811592488199996</v>
      </c>
      <c r="H296" s="13">
        <v>18.268281936600001</v>
      </c>
      <c r="I296" s="58">
        <v>0</v>
      </c>
      <c r="J296" s="2"/>
      <c r="K296" s="7" t="s">
        <v>199</v>
      </c>
      <c r="L296" s="7" t="str">
        <f t="shared" si="74"/>
        <v>N</v>
      </c>
      <c r="M296" s="7" t="s">
        <v>216</v>
      </c>
      <c r="N296" s="7">
        <f t="shared" si="78"/>
        <v>0.99811592488199996</v>
      </c>
      <c r="O296" s="15">
        <f t="shared" si="79"/>
        <v>71.154568551400004</v>
      </c>
      <c r="P296" s="7">
        <f t="shared" si="75"/>
        <v>3.7</v>
      </c>
      <c r="Q296" s="7">
        <v>50</v>
      </c>
      <c r="R296" s="7">
        <f t="shared" si="80"/>
        <v>0.3</v>
      </c>
      <c r="S296" s="63">
        <f t="shared" si="81"/>
        <v>18.268281936600001</v>
      </c>
      <c r="T296" s="7">
        <f t="shared" si="82"/>
        <v>0.3</v>
      </c>
      <c r="U296" s="7">
        <f t="shared" si="76"/>
        <v>20</v>
      </c>
      <c r="V296" s="18" t="str">
        <f t="shared" si="77"/>
        <v>16N48A-40</v>
      </c>
      <c r="W296" s="4"/>
      <c r="X296" s="8">
        <v>293</v>
      </c>
      <c r="Y296" s="9" t="s">
        <v>271</v>
      </c>
      <c r="Z296" s="9" t="s">
        <v>272</v>
      </c>
      <c r="AA296" s="10">
        <v>0.99811592500000001</v>
      </c>
      <c r="AB296" s="10">
        <v>71.155000000000001</v>
      </c>
      <c r="AC296" s="10">
        <v>3.7</v>
      </c>
      <c r="AD296" s="10">
        <v>50</v>
      </c>
      <c r="AE296" s="10">
        <v>0.3</v>
      </c>
      <c r="AF296" s="10">
        <v>18.3</v>
      </c>
      <c r="AG296" s="10">
        <v>0.3</v>
      </c>
      <c r="AH296" s="10">
        <v>20</v>
      </c>
      <c r="AI296" s="10">
        <v>27</v>
      </c>
      <c r="AJ296" s="10">
        <v>156</v>
      </c>
      <c r="AK296" s="10">
        <v>26</v>
      </c>
      <c r="AL296" s="10">
        <v>27</v>
      </c>
      <c r="AM296" s="11" t="s">
        <v>279</v>
      </c>
      <c r="AN296" s="21">
        <f t="shared" ref="AN296:AN359" si="84">F296/O296*AK296</f>
        <v>26</v>
      </c>
      <c r="AO296" s="21">
        <f t="shared" si="83"/>
        <v>27</v>
      </c>
      <c r="AP296" s="14">
        <v>325</v>
      </c>
    </row>
    <row r="297" spans="1:42" ht="12" customHeight="1" x14ac:dyDescent="0.25">
      <c r="A297" s="14" t="s">
        <v>65</v>
      </c>
      <c r="B297" s="14">
        <v>40</v>
      </c>
      <c r="C297" s="14" t="s">
        <v>199</v>
      </c>
      <c r="D297" s="14" t="s">
        <v>55</v>
      </c>
      <c r="E297" s="14" t="s">
        <v>52</v>
      </c>
      <c r="F297" s="58">
        <v>88.290119223100007</v>
      </c>
      <c r="G297" s="13">
        <v>1.7697337072099999</v>
      </c>
      <c r="H297" s="13">
        <v>12.7085828781</v>
      </c>
      <c r="I297" s="58">
        <v>0</v>
      </c>
      <c r="J297" s="2"/>
      <c r="K297" s="7" t="s">
        <v>199</v>
      </c>
      <c r="L297" s="7" t="str">
        <f t="shared" si="74"/>
        <v>N</v>
      </c>
      <c r="M297" s="7" t="s">
        <v>216</v>
      </c>
      <c r="N297" s="7">
        <f t="shared" si="78"/>
        <v>1.7697337072099999</v>
      </c>
      <c r="O297" s="15">
        <f t="shared" si="79"/>
        <v>88.290119223100007</v>
      </c>
      <c r="P297" s="7">
        <f t="shared" si="75"/>
        <v>3.7</v>
      </c>
      <c r="Q297" s="7">
        <v>50</v>
      </c>
      <c r="R297" s="7">
        <f t="shared" si="80"/>
        <v>0.3</v>
      </c>
      <c r="S297" s="63">
        <f t="shared" si="81"/>
        <v>12.7085828781</v>
      </c>
      <c r="T297" s="7">
        <f t="shared" si="82"/>
        <v>0.3</v>
      </c>
      <c r="U297" s="7">
        <f t="shared" si="76"/>
        <v>20</v>
      </c>
      <c r="V297" s="18" t="str">
        <f t="shared" si="77"/>
        <v>16N48A-40</v>
      </c>
      <c r="W297" s="4"/>
      <c r="X297" s="8">
        <v>294</v>
      </c>
      <c r="Y297" s="9" t="s">
        <v>271</v>
      </c>
      <c r="Z297" s="9" t="s">
        <v>272</v>
      </c>
      <c r="AA297" s="10">
        <v>1.7697337070000001</v>
      </c>
      <c r="AB297" s="10">
        <v>88.29</v>
      </c>
      <c r="AC297" s="10">
        <v>3.7</v>
      </c>
      <c r="AD297" s="10">
        <v>50</v>
      </c>
      <c r="AE297" s="10">
        <v>0.3</v>
      </c>
      <c r="AF297" s="10">
        <v>12.7</v>
      </c>
      <c r="AG297" s="10">
        <v>0.3</v>
      </c>
      <c r="AH297" s="10">
        <v>20</v>
      </c>
      <c r="AI297" s="10">
        <v>28</v>
      </c>
      <c r="AJ297" s="10">
        <v>163</v>
      </c>
      <c r="AK297" s="10">
        <v>60</v>
      </c>
      <c r="AL297" s="10">
        <v>62</v>
      </c>
      <c r="AM297" s="11" t="s">
        <v>279</v>
      </c>
      <c r="AN297" s="21">
        <f t="shared" si="84"/>
        <v>60</v>
      </c>
      <c r="AO297" s="21">
        <f t="shared" si="83"/>
        <v>62</v>
      </c>
      <c r="AP297" s="14">
        <v>326</v>
      </c>
    </row>
    <row r="298" spans="1:42" ht="12" customHeight="1" x14ac:dyDescent="0.25">
      <c r="A298" s="14" t="s">
        <v>65</v>
      </c>
      <c r="B298" s="14">
        <v>40</v>
      </c>
      <c r="C298" s="14" t="s">
        <v>199</v>
      </c>
      <c r="D298" s="14" t="s">
        <v>55</v>
      </c>
      <c r="E298" s="14" t="s">
        <v>52</v>
      </c>
      <c r="F298" s="58">
        <v>70.692605103099993</v>
      </c>
      <c r="G298" s="13">
        <v>2.3252769049799999</v>
      </c>
      <c r="H298" s="13">
        <v>43.003593444800003</v>
      </c>
      <c r="I298" s="58">
        <v>234.85281372099999</v>
      </c>
      <c r="J298" s="2"/>
      <c r="K298" s="7" t="s">
        <v>199</v>
      </c>
      <c r="L298" s="7" t="str">
        <f t="shared" si="74"/>
        <v>N</v>
      </c>
      <c r="M298" s="7" t="s">
        <v>216</v>
      </c>
      <c r="N298" s="7">
        <f t="shared" si="78"/>
        <v>2.3252769049799999</v>
      </c>
      <c r="O298" s="15">
        <f t="shared" si="79"/>
        <v>70.692605103099993</v>
      </c>
      <c r="P298" s="7">
        <f t="shared" si="75"/>
        <v>3.7</v>
      </c>
      <c r="Q298" s="7">
        <v>50</v>
      </c>
      <c r="R298" s="7">
        <f t="shared" si="80"/>
        <v>7.4</v>
      </c>
      <c r="S298" s="63">
        <f t="shared" si="81"/>
        <v>43.003593444800003</v>
      </c>
      <c r="T298" s="7">
        <f t="shared" si="82"/>
        <v>227.45281372099998</v>
      </c>
      <c r="U298" s="7">
        <f t="shared" si="76"/>
        <v>20</v>
      </c>
      <c r="V298" s="18" t="str">
        <f t="shared" si="77"/>
        <v>16N48A-40</v>
      </c>
      <c r="W298" s="4"/>
      <c r="X298" s="8">
        <v>295</v>
      </c>
      <c r="Y298" s="9" t="s">
        <v>271</v>
      </c>
      <c r="Z298" s="9" t="s">
        <v>272</v>
      </c>
      <c r="AA298" s="10">
        <v>2.3252769049999999</v>
      </c>
      <c r="AB298" s="10">
        <v>70.692999999999998</v>
      </c>
      <c r="AC298" s="10">
        <v>3.7</v>
      </c>
      <c r="AD298" s="10">
        <v>50</v>
      </c>
      <c r="AE298" s="10">
        <v>7.4</v>
      </c>
      <c r="AF298" s="10">
        <v>43</v>
      </c>
      <c r="AG298" s="10">
        <v>227.45281370000001</v>
      </c>
      <c r="AH298" s="10">
        <v>20</v>
      </c>
      <c r="AI298" s="10">
        <v>2</v>
      </c>
      <c r="AJ298" s="10">
        <v>4</v>
      </c>
      <c r="AK298" s="10">
        <v>43</v>
      </c>
      <c r="AL298" s="10">
        <v>23</v>
      </c>
      <c r="AM298" s="11" t="s">
        <v>279</v>
      </c>
      <c r="AN298" s="21">
        <f t="shared" si="84"/>
        <v>43</v>
      </c>
      <c r="AO298" s="21">
        <f t="shared" si="83"/>
        <v>23</v>
      </c>
      <c r="AP298" s="14">
        <v>334</v>
      </c>
    </row>
    <row r="299" spans="1:42" ht="12" customHeight="1" x14ac:dyDescent="0.25">
      <c r="A299" s="14" t="s">
        <v>65</v>
      </c>
      <c r="B299" s="14">
        <v>40</v>
      </c>
      <c r="C299" s="14" t="s">
        <v>199</v>
      </c>
      <c r="D299" s="14" t="s">
        <v>55</v>
      </c>
      <c r="E299" s="14" t="s">
        <v>52</v>
      </c>
      <c r="F299" s="58">
        <v>85.261797583700002</v>
      </c>
      <c r="G299" s="13">
        <v>4.0165239850200001</v>
      </c>
      <c r="H299" s="13">
        <v>43.011768341100002</v>
      </c>
      <c r="I299" s="58">
        <v>50</v>
      </c>
      <c r="J299" s="2"/>
      <c r="K299" s="7" t="s">
        <v>199</v>
      </c>
      <c r="L299" s="7" t="str">
        <f t="shared" si="74"/>
        <v>N</v>
      </c>
      <c r="M299" s="7" t="s">
        <v>216</v>
      </c>
      <c r="N299" s="7">
        <f t="shared" si="78"/>
        <v>4.0165239850200001</v>
      </c>
      <c r="O299" s="15">
        <f t="shared" si="79"/>
        <v>85.261797583700002</v>
      </c>
      <c r="P299" s="7">
        <f t="shared" si="75"/>
        <v>3.7</v>
      </c>
      <c r="Q299" s="7">
        <v>50</v>
      </c>
      <c r="R299" s="7">
        <f t="shared" si="80"/>
        <v>7.4</v>
      </c>
      <c r="S299" s="63">
        <f t="shared" si="81"/>
        <v>43.011768341100002</v>
      </c>
      <c r="T299" s="7">
        <f t="shared" si="82"/>
        <v>42.6</v>
      </c>
      <c r="U299" s="7">
        <f t="shared" si="76"/>
        <v>20</v>
      </c>
      <c r="V299" s="18" t="str">
        <f t="shared" si="77"/>
        <v>16N48A-40</v>
      </c>
      <c r="W299" s="4"/>
      <c r="X299" s="8">
        <v>296</v>
      </c>
      <c r="Y299" s="9" t="s">
        <v>271</v>
      </c>
      <c r="Z299" s="9" t="s">
        <v>272</v>
      </c>
      <c r="AA299" s="10">
        <v>4.0165239850000001</v>
      </c>
      <c r="AB299" s="10">
        <v>85.262</v>
      </c>
      <c r="AC299" s="10">
        <v>3.7</v>
      </c>
      <c r="AD299" s="10">
        <v>50</v>
      </c>
      <c r="AE299" s="10">
        <v>7.4</v>
      </c>
      <c r="AF299" s="10">
        <v>43</v>
      </c>
      <c r="AG299" s="10">
        <v>42.6</v>
      </c>
      <c r="AH299" s="10">
        <v>20</v>
      </c>
      <c r="AI299" s="10">
        <v>7</v>
      </c>
      <c r="AJ299" s="10">
        <v>9</v>
      </c>
      <c r="AK299" s="10">
        <v>240</v>
      </c>
      <c r="AL299" s="10">
        <v>131</v>
      </c>
      <c r="AM299" s="11" t="s">
        <v>279</v>
      </c>
      <c r="AN299" s="21">
        <f t="shared" si="84"/>
        <v>240</v>
      </c>
      <c r="AO299" s="21">
        <f t="shared" si="83"/>
        <v>131</v>
      </c>
      <c r="AP299" s="14">
        <v>332</v>
      </c>
    </row>
    <row r="300" spans="1:42" ht="12" customHeight="1" x14ac:dyDescent="0.25">
      <c r="A300" s="14" t="s">
        <v>65</v>
      </c>
      <c r="B300" s="14">
        <v>40</v>
      </c>
      <c r="C300" s="14" t="s">
        <v>199</v>
      </c>
      <c r="D300" s="14" t="s">
        <v>55</v>
      </c>
      <c r="E300" s="14" t="s">
        <v>52</v>
      </c>
      <c r="F300" s="58">
        <v>87.273555979199998</v>
      </c>
      <c r="G300" s="13">
        <v>3.5938430316400001</v>
      </c>
      <c r="H300" s="13">
        <v>26.071111679099999</v>
      </c>
      <c r="I300" s="58">
        <v>197.279220581</v>
      </c>
      <c r="J300" s="2"/>
      <c r="K300" s="7" t="s">
        <v>199</v>
      </c>
      <c r="L300" s="7" t="str">
        <f t="shared" si="74"/>
        <v>N</v>
      </c>
      <c r="M300" s="7" t="s">
        <v>216</v>
      </c>
      <c r="N300" s="7">
        <f t="shared" si="78"/>
        <v>3.5938430316400001</v>
      </c>
      <c r="O300" s="15">
        <f t="shared" si="79"/>
        <v>87.273555979199998</v>
      </c>
      <c r="P300" s="7">
        <f t="shared" si="75"/>
        <v>3.7</v>
      </c>
      <c r="Q300" s="7">
        <v>50</v>
      </c>
      <c r="R300" s="7">
        <f t="shared" si="80"/>
        <v>7.4</v>
      </c>
      <c r="S300" s="63">
        <f t="shared" si="81"/>
        <v>26.071111679099999</v>
      </c>
      <c r="T300" s="7">
        <f t="shared" si="82"/>
        <v>189.879220581</v>
      </c>
      <c r="U300" s="7">
        <f t="shared" si="76"/>
        <v>20</v>
      </c>
      <c r="V300" s="18" t="str">
        <f t="shared" si="77"/>
        <v>16N48A-40</v>
      </c>
      <c r="W300" s="4"/>
      <c r="X300" s="8">
        <v>1</v>
      </c>
      <c r="Y300" s="9" t="s">
        <v>271</v>
      </c>
      <c r="Z300" s="9" t="s">
        <v>272</v>
      </c>
      <c r="AA300" s="10">
        <v>3.5938430320000001</v>
      </c>
      <c r="AB300" s="10">
        <v>87.274000000000001</v>
      </c>
      <c r="AC300" s="10">
        <v>3.7</v>
      </c>
      <c r="AD300" s="10">
        <v>50</v>
      </c>
      <c r="AE300" s="10">
        <v>7.4</v>
      </c>
      <c r="AF300" s="10">
        <v>26.1</v>
      </c>
      <c r="AG300" s="10">
        <v>189.8792206</v>
      </c>
      <c r="AH300" s="10">
        <v>20</v>
      </c>
      <c r="AI300" s="10">
        <v>1</v>
      </c>
      <c r="AJ300" s="10">
        <v>4</v>
      </c>
      <c r="AK300" s="10">
        <v>260</v>
      </c>
      <c r="AL300" s="10">
        <v>15</v>
      </c>
      <c r="AM300" s="11" t="s">
        <v>279</v>
      </c>
      <c r="AN300" s="21">
        <f t="shared" si="84"/>
        <v>260</v>
      </c>
      <c r="AO300" s="21">
        <f t="shared" si="83"/>
        <v>15</v>
      </c>
      <c r="AP300" s="14">
        <v>337</v>
      </c>
    </row>
    <row r="301" spans="1:42" ht="12" customHeight="1" x14ac:dyDescent="0.25">
      <c r="A301" s="14" t="s">
        <v>65</v>
      </c>
      <c r="B301" s="14">
        <v>40</v>
      </c>
      <c r="C301" s="14" t="s">
        <v>199</v>
      </c>
      <c r="D301" s="14" t="s">
        <v>55</v>
      </c>
      <c r="E301" s="14" t="s">
        <v>52</v>
      </c>
      <c r="F301" s="58">
        <v>157.28188860399999</v>
      </c>
      <c r="G301" s="13">
        <v>6.2973182086700001</v>
      </c>
      <c r="H301" s="13">
        <v>17.518661499</v>
      </c>
      <c r="I301" s="58">
        <v>14.142135620099999</v>
      </c>
      <c r="J301" s="2"/>
      <c r="K301" s="7" t="s">
        <v>199</v>
      </c>
      <c r="L301" s="7" t="str">
        <f t="shared" si="74"/>
        <v>N</v>
      </c>
      <c r="M301" s="7" t="s">
        <v>216</v>
      </c>
      <c r="N301" s="7">
        <f t="shared" si="78"/>
        <v>6.2973182086700001</v>
      </c>
      <c r="O301" s="15">
        <f t="shared" si="79"/>
        <v>140</v>
      </c>
      <c r="P301" s="7">
        <f t="shared" si="75"/>
        <v>3.7</v>
      </c>
      <c r="Q301" s="7">
        <v>50</v>
      </c>
      <c r="R301" s="7">
        <f t="shared" si="80"/>
        <v>7.4</v>
      </c>
      <c r="S301" s="63">
        <f t="shared" si="81"/>
        <v>17.518661499</v>
      </c>
      <c r="T301" s="7">
        <f t="shared" si="82"/>
        <v>6.7421356200999991</v>
      </c>
      <c r="U301" s="7">
        <f t="shared" si="76"/>
        <v>20</v>
      </c>
      <c r="V301" s="18" t="str">
        <f t="shared" si="77"/>
        <v>16N48A-40</v>
      </c>
      <c r="W301" s="4"/>
      <c r="X301" s="8">
        <v>2</v>
      </c>
      <c r="Y301" s="9" t="s">
        <v>271</v>
      </c>
      <c r="Z301" s="9" t="s">
        <v>272</v>
      </c>
      <c r="AA301" s="10">
        <v>6.2973182090000002</v>
      </c>
      <c r="AB301" s="10">
        <v>140</v>
      </c>
      <c r="AC301" s="10">
        <v>3.7</v>
      </c>
      <c r="AD301" s="10">
        <v>50</v>
      </c>
      <c r="AE301" s="10">
        <v>7.4</v>
      </c>
      <c r="AF301" s="10">
        <v>17.5</v>
      </c>
      <c r="AG301" s="10">
        <v>6.74213562</v>
      </c>
      <c r="AH301" s="10">
        <v>20</v>
      </c>
      <c r="AI301" s="10">
        <v>16</v>
      </c>
      <c r="AJ301" s="10">
        <v>69</v>
      </c>
      <c r="AK301" s="12">
        <v>1623</v>
      </c>
      <c r="AL301" s="10">
        <v>971</v>
      </c>
      <c r="AM301" s="11" t="s">
        <v>279</v>
      </c>
      <c r="AN301" s="21">
        <f t="shared" si="84"/>
        <v>1823.3464657449426</v>
      </c>
      <c r="AO301" s="21">
        <f t="shared" si="83"/>
        <v>1090.8622416748856</v>
      </c>
      <c r="AP301" s="14">
        <v>340</v>
      </c>
    </row>
    <row r="302" spans="1:42" ht="12" customHeight="1" x14ac:dyDescent="0.25">
      <c r="A302" s="14" t="s">
        <v>65</v>
      </c>
      <c r="B302" s="14">
        <v>40</v>
      </c>
      <c r="C302" s="14" t="s">
        <v>199</v>
      </c>
      <c r="D302" s="14" t="s">
        <v>55</v>
      </c>
      <c r="E302" s="14" t="s">
        <v>52</v>
      </c>
      <c r="F302" s="58">
        <v>293.05509396299999</v>
      </c>
      <c r="G302" s="13">
        <v>6.5189953847000002</v>
      </c>
      <c r="H302" s="13">
        <v>46.341560363799999</v>
      </c>
      <c r="I302" s="58">
        <v>84.852813720699999</v>
      </c>
      <c r="J302" s="2"/>
      <c r="K302" s="7" t="s">
        <v>199</v>
      </c>
      <c r="L302" s="7" t="str">
        <f t="shared" si="74"/>
        <v>N</v>
      </c>
      <c r="M302" s="7" t="s">
        <v>216</v>
      </c>
      <c r="N302" s="7">
        <f t="shared" si="78"/>
        <v>6.5189953847000002</v>
      </c>
      <c r="O302" s="15">
        <f t="shared" si="79"/>
        <v>140</v>
      </c>
      <c r="P302" s="7">
        <f t="shared" si="75"/>
        <v>3.7</v>
      </c>
      <c r="Q302" s="7">
        <v>50</v>
      </c>
      <c r="R302" s="7">
        <f t="shared" si="80"/>
        <v>7.4</v>
      </c>
      <c r="S302" s="63">
        <f t="shared" si="81"/>
        <v>46.341560363799999</v>
      </c>
      <c r="T302" s="7">
        <f t="shared" si="82"/>
        <v>77.452813720699993</v>
      </c>
      <c r="U302" s="7">
        <f t="shared" si="76"/>
        <v>20</v>
      </c>
      <c r="V302" s="18" t="str">
        <f t="shared" si="77"/>
        <v>16N48A-40</v>
      </c>
      <c r="W302" s="4"/>
      <c r="X302" s="8">
        <v>3</v>
      </c>
      <c r="Y302" s="9" t="s">
        <v>271</v>
      </c>
      <c r="Z302" s="9" t="s">
        <v>272</v>
      </c>
      <c r="AA302" s="10">
        <v>6.5189953850000002</v>
      </c>
      <c r="AB302" s="10">
        <v>140</v>
      </c>
      <c r="AC302" s="10">
        <v>3.7</v>
      </c>
      <c r="AD302" s="10">
        <v>50</v>
      </c>
      <c r="AE302" s="10">
        <v>7.4</v>
      </c>
      <c r="AF302" s="10">
        <v>46.3</v>
      </c>
      <c r="AG302" s="10">
        <v>77.452813719999995</v>
      </c>
      <c r="AH302" s="10">
        <v>20</v>
      </c>
      <c r="AI302" s="10">
        <v>6</v>
      </c>
      <c r="AJ302" s="10">
        <v>9</v>
      </c>
      <c r="AK302" s="12">
        <v>1944</v>
      </c>
      <c r="AL302" s="10">
        <v>366</v>
      </c>
      <c r="AM302" s="11" t="s">
        <v>279</v>
      </c>
      <c r="AN302" s="21">
        <f t="shared" si="84"/>
        <v>4069.2793047433715</v>
      </c>
      <c r="AO302" s="21">
        <f t="shared" si="83"/>
        <v>766.12974564612864</v>
      </c>
      <c r="AP302" s="14">
        <v>333</v>
      </c>
    </row>
    <row r="303" spans="1:42" ht="12" customHeight="1" x14ac:dyDescent="0.25">
      <c r="A303" s="14" t="s">
        <v>65</v>
      </c>
      <c r="B303" s="14">
        <v>40</v>
      </c>
      <c r="C303" s="14" t="s">
        <v>199</v>
      </c>
      <c r="D303" s="14" t="s">
        <v>55</v>
      </c>
      <c r="E303" s="14" t="s">
        <v>52</v>
      </c>
      <c r="F303" s="58">
        <v>52.368923991999999</v>
      </c>
      <c r="G303" s="13">
        <v>6.1430343889900003</v>
      </c>
      <c r="H303" s="13">
        <v>33.037723541299997</v>
      </c>
      <c r="I303" s="58">
        <v>76.5685424805</v>
      </c>
      <c r="J303" s="2"/>
      <c r="K303" s="7" t="s">
        <v>199</v>
      </c>
      <c r="L303" s="7" t="str">
        <f t="shared" si="74"/>
        <v>N</v>
      </c>
      <c r="M303" s="7" t="s">
        <v>216</v>
      </c>
      <c r="N303" s="7">
        <f t="shared" si="78"/>
        <v>6.1430343889900003</v>
      </c>
      <c r="O303" s="15">
        <f t="shared" si="79"/>
        <v>52.368923991999999</v>
      </c>
      <c r="P303" s="7">
        <f t="shared" si="75"/>
        <v>3.7</v>
      </c>
      <c r="Q303" s="7">
        <v>50</v>
      </c>
      <c r="R303" s="7">
        <f t="shared" si="80"/>
        <v>7.4</v>
      </c>
      <c r="S303" s="63">
        <f t="shared" si="81"/>
        <v>33.037723541299997</v>
      </c>
      <c r="T303" s="7">
        <f t="shared" si="82"/>
        <v>69.168542480499994</v>
      </c>
      <c r="U303" s="7">
        <f t="shared" si="76"/>
        <v>20</v>
      </c>
      <c r="V303" s="18" t="str">
        <f t="shared" si="77"/>
        <v>16N48A-40</v>
      </c>
      <c r="W303" s="4"/>
      <c r="X303" s="8">
        <v>4</v>
      </c>
      <c r="Y303" s="9" t="s">
        <v>271</v>
      </c>
      <c r="Z303" s="9" t="s">
        <v>272</v>
      </c>
      <c r="AA303" s="10">
        <v>6.1430343890000003</v>
      </c>
      <c r="AB303" s="10">
        <v>52.369</v>
      </c>
      <c r="AC303" s="10">
        <v>3.7</v>
      </c>
      <c r="AD303" s="10">
        <v>50</v>
      </c>
      <c r="AE303" s="10">
        <v>7.4</v>
      </c>
      <c r="AF303" s="10">
        <v>33</v>
      </c>
      <c r="AG303" s="10">
        <v>69.168542479999999</v>
      </c>
      <c r="AH303" s="10">
        <v>20</v>
      </c>
      <c r="AI303" s="10">
        <v>3</v>
      </c>
      <c r="AJ303" s="10">
        <v>4</v>
      </c>
      <c r="AK303" s="10">
        <v>168</v>
      </c>
      <c r="AL303" s="10">
        <v>27</v>
      </c>
      <c r="AM303" s="11" t="s">
        <v>279</v>
      </c>
      <c r="AN303" s="21">
        <f t="shared" si="84"/>
        <v>168</v>
      </c>
      <c r="AO303" s="21">
        <f t="shared" si="83"/>
        <v>27</v>
      </c>
      <c r="AP303" s="14">
        <v>331</v>
      </c>
    </row>
    <row r="304" spans="1:42" ht="12" customHeight="1" x14ac:dyDescent="0.25">
      <c r="A304" s="14" t="s">
        <v>65</v>
      </c>
      <c r="B304" s="14">
        <v>40</v>
      </c>
      <c r="C304" s="14" t="s">
        <v>199</v>
      </c>
      <c r="D304" s="14" t="s">
        <v>55</v>
      </c>
      <c r="E304" s="14" t="s">
        <v>52</v>
      </c>
      <c r="F304" s="58">
        <v>50.875297391799997</v>
      </c>
      <c r="G304" s="13">
        <v>1.5269796931199999</v>
      </c>
      <c r="H304" s="13">
        <v>17.3242206573</v>
      </c>
      <c r="I304" s="58">
        <v>205.56349182100001</v>
      </c>
      <c r="J304" s="2"/>
      <c r="K304" s="7" t="s">
        <v>199</v>
      </c>
      <c r="L304" s="7" t="str">
        <f t="shared" si="74"/>
        <v>N</v>
      </c>
      <c r="M304" s="7" t="s">
        <v>216</v>
      </c>
      <c r="N304" s="7">
        <f t="shared" si="78"/>
        <v>1.5269796931199999</v>
      </c>
      <c r="O304" s="15">
        <f t="shared" si="79"/>
        <v>50.875297391799997</v>
      </c>
      <c r="P304" s="7">
        <f t="shared" si="75"/>
        <v>3.7</v>
      </c>
      <c r="Q304" s="7">
        <v>50</v>
      </c>
      <c r="R304" s="7">
        <f t="shared" si="80"/>
        <v>7.4</v>
      </c>
      <c r="S304" s="63">
        <f t="shared" si="81"/>
        <v>17.3242206573</v>
      </c>
      <c r="T304" s="7">
        <f t="shared" si="82"/>
        <v>198.16349182100001</v>
      </c>
      <c r="U304" s="7">
        <f t="shared" si="76"/>
        <v>20</v>
      </c>
      <c r="V304" s="18" t="str">
        <f t="shared" si="77"/>
        <v>16N48A-40</v>
      </c>
      <c r="W304" s="4"/>
      <c r="X304" s="8">
        <v>5</v>
      </c>
      <c r="Y304" s="9" t="s">
        <v>271</v>
      </c>
      <c r="Z304" s="9" t="s">
        <v>272</v>
      </c>
      <c r="AA304" s="10">
        <v>1.5269796929999999</v>
      </c>
      <c r="AB304" s="10">
        <v>50.875</v>
      </c>
      <c r="AC304" s="10">
        <v>3.7</v>
      </c>
      <c r="AD304" s="10">
        <v>50</v>
      </c>
      <c r="AE304" s="10">
        <v>7.4</v>
      </c>
      <c r="AF304" s="10">
        <v>17.3</v>
      </c>
      <c r="AG304" s="10">
        <v>198.1634918</v>
      </c>
      <c r="AH304" s="10">
        <v>20</v>
      </c>
      <c r="AI304" s="10">
        <v>0</v>
      </c>
      <c r="AJ304" s="10">
        <v>4</v>
      </c>
      <c r="AK304" s="10">
        <v>28</v>
      </c>
      <c r="AL304" s="10">
        <v>3</v>
      </c>
      <c r="AM304" s="11" t="s">
        <v>279</v>
      </c>
      <c r="AN304" s="21">
        <f t="shared" si="84"/>
        <v>28</v>
      </c>
      <c r="AO304" s="21">
        <f t="shared" si="83"/>
        <v>3</v>
      </c>
      <c r="AP304" s="14">
        <v>345</v>
      </c>
    </row>
    <row r="305" spans="1:42" ht="12" customHeight="1" x14ac:dyDescent="0.25">
      <c r="A305" s="14" t="s">
        <v>65</v>
      </c>
      <c r="B305" s="14">
        <v>40</v>
      </c>
      <c r="C305" s="14" t="s">
        <v>199</v>
      </c>
      <c r="D305" s="14" t="s">
        <v>55</v>
      </c>
      <c r="E305" s="14" t="s">
        <v>52</v>
      </c>
      <c r="F305" s="58">
        <v>116.739357695</v>
      </c>
      <c r="G305" s="13">
        <v>1.5655703064499999</v>
      </c>
      <c r="H305" s="13">
        <v>29.564739227299999</v>
      </c>
      <c r="I305" s="58">
        <v>42.4264068604</v>
      </c>
      <c r="J305" s="2"/>
      <c r="K305" s="7" t="s">
        <v>199</v>
      </c>
      <c r="L305" s="7" t="str">
        <f t="shared" si="74"/>
        <v>N</v>
      </c>
      <c r="M305" s="7" t="s">
        <v>216</v>
      </c>
      <c r="N305" s="7">
        <f t="shared" si="78"/>
        <v>1.5655703064499999</v>
      </c>
      <c r="O305" s="15">
        <f t="shared" si="79"/>
        <v>116.739357695</v>
      </c>
      <c r="P305" s="7">
        <f t="shared" si="75"/>
        <v>3.7</v>
      </c>
      <c r="Q305" s="7">
        <v>50</v>
      </c>
      <c r="R305" s="7">
        <f t="shared" si="80"/>
        <v>7.4</v>
      </c>
      <c r="S305" s="63">
        <f t="shared" si="81"/>
        <v>29.564739227299999</v>
      </c>
      <c r="T305" s="7">
        <f t="shared" si="82"/>
        <v>35.026406860400002</v>
      </c>
      <c r="U305" s="7">
        <f t="shared" si="76"/>
        <v>20</v>
      </c>
      <c r="V305" s="18" t="str">
        <f t="shared" si="77"/>
        <v>16N48A-40</v>
      </c>
      <c r="W305" s="4"/>
      <c r="X305" s="8">
        <v>6</v>
      </c>
      <c r="Y305" s="9" t="s">
        <v>271</v>
      </c>
      <c r="Z305" s="9" t="s">
        <v>272</v>
      </c>
      <c r="AA305" s="10">
        <v>1.5655703059999999</v>
      </c>
      <c r="AB305" s="10">
        <v>116.739</v>
      </c>
      <c r="AC305" s="10">
        <v>3.7</v>
      </c>
      <c r="AD305" s="10">
        <v>50</v>
      </c>
      <c r="AE305" s="10">
        <v>7.4</v>
      </c>
      <c r="AF305" s="10">
        <v>29.6</v>
      </c>
      <c r="AG305" s="10">
        <v>35.026406860000002</v>
      </c>
      <c r="AH305" s="10">
        <v>20</v>
      </c>
      <c r="AI305" s="10">
        <v>8</v>
      </c>
      <c r="AJ305" s="10">
        <v>17</v>
      </c>
      <c r="AK305" s="10">
        <v>124</v>
      </c>
      <c r="AL305" s="10">
        <v>139</v>
      </c>
      <c r="AM305" s="11" t="s">
        <v>279</v>
      </c>
      <c r="AN305" s="21">
        <f t="shared" si="84"/>
        <v>124</v>
      </c>
      <c r="AO305" s="21">
        <f t="shared" si="83"/>
        <v>139</v>
      </c>
      <c r="AP305" s="14">
        <v>324</v>
      </c>
    </row>
    <row r="306" spans="1:42" ht="12" customHeight="1" x14ac:dyDescent="0.25">
      <c r="A306" s="14" t="s">
        <v>65</v>
      </c>
      <c r="B306" s="14">
        <v>40</v>
      </c>
      <c r="C306" s="14" t="s">
        <v>199</v>
      </c>
      <c r="D306" s="14" t="s">
        <v>55</v>
      </c>
      <c r="E306" s="14" t="s">
        <v>52</v>
      </c>
      <c r="F306" s="58">
        <v>74.0561559219</v>
      </c>
      <c r="G306" s="13">
        <v>6.3365791831699996</v>
      </c>
      <c r="H306" s="13">
        <v>22.026033401500001</v>
      </c>
      <c r="I306" s="58">
        <v>38.284271240199999</v>
      </c>
      <c r="J306" s="2"/>
      <c r="K306" s="7" t="s">
        <v>199</v>
      </c>
      <c r="L306" s="7" t="str">
        <f t="shared" si="74"/>
        <v>N</v>
      </c>
      <c r="M306" s="7" t="s">
        <v>216</v>
      </c>
      <c r="N306" s="7">
        <f t="shared" si="78"/>
        <v>6.3365791831699996</v>
      </c>
      <c r="O306" s="15">
        <f t="shared" si="79"/>
        <v>74.0561559219</v>
      </c>
      <c r="P306" s="7">
        <f t="shared" si="75"/>
        <v>3.7</v>
      </c>
      <c r="Q306" s="7">
        <v>50</v>
      </c>
      <c r="R306" s="7">
        <f t="shared" si="80"/>
        <v>7.4</v>
      </c>
      <c r="S306" s="63">
        <f t="shared" si="81"/>
        <v>22.026033401500001</v>
      </c>
      <c r="T306" s="7">
        <f t="shared" si="82"/>
        <v>30.8842712402</v>
      </c>
      <c r="U306" s="7">
        <f t="shared" si="76"/>
        <v>20</v>
      </c>
      <c r="V306" s="18" t="str">
        <f t="shared" si="77"/>
        <v>16N48A-40</v>
      </c>
      <c r="W306" s="4"/>
      <c r="X306" s="8">
        <v>7</v>
      </c>
      <c r="Y306" s="9" t="s">
        <v>271</v>
      </c>
      <c r="Z306" s="9" t="s">
        <v>272</v>
      </c>
      <c r="AA306" s="10">
        <v>6.3365791829999996</v>
      </c>
      <c r="AB306" s="10">
        <v>74.055999999999997</v>
      </c>
      <c r="AC306" s="10">
        <v>3.7</v>
      </c>
      <c r="AD306" s="10">
        <v>50</v>
      </c>
      <c r="AE306" s="10">
        <v>7.4</v>
      </c>
      <c r="AF306" s="10">
        <v>22</v>
      </c>
      <c r="AG306" s="10">
        <v>30.88427124</v>
      </c>
      <c r="AH306" s="10">
        <v>20</v>
      </c>
      <c r="AI306" s="10">
        <v>5</v>
      </c>
      <c r="AJ306" s="10">
        <v>10</v>
      </c>
      <c r="AK306" s="10">
        <v>365</v>
      </c>
      <c r="AL306" s="10">
        <v>69</v>
      </c>
      <c r="AM306" s="11" t="s">
        <v>279</v>
      </c>
      <c r="AN306" s="21">
        <f t="shared" si="84"/>
        <v>365</v>
      </c>
      <c r="AO306" s="21">
        <f t="shared" si="83"/>
        <v>69</v>
      </c>
      <c r="AP306" s="14">
        <v>330</v>
      </c>
    </row>
    <row r="307" spans="1:42" ht="12" customHeight="1" x14ac:dyDescent="0.25">
      <c r="A307" s="14" t="s">
        <v>65</v>
      </c>
      <c r="B307" s="14">
        <v>40</v>
      </c>
      <c r="C307" s="14" t="s">
        <v>199</v>
      </c>
      <c r="D307" s="14" t="s">
        <v>55</v>
      </c>
      <c r="E307" s="14" t="s">
        <v>52</v>
      </c>
      <c r="F307" s="58">
        <v>62.199899101100002</v>
      </c>
      <c r="G307" s="13">
        <v>3.5188492933700002</v>
      </c>
      <c r="H307" s="13">
        <v>19.5099849701</v>
      </c>
      <c r="I307" s="58">
        <v>62.4264068604</v>
      </c>
      <c r="J307" s="2"/>
      <c r="K307" s="7" t="s">
        <v>199</v>
      </c>
      <c r="L307" s="7" t="str">
        <f t="shared" si="74"/>
        <v>N</v>
      </c>
      <c r="M307" s="7" t="s">
        <v>216</v>
      </c>
      <c r="N307" s="7">
        <f t="shared" si="78"/>
        <v>3.5188492933700002</v>
      </c>
      <c r="O307" s="15">
        <f t="shared" si="79"/>
        <v>62.199899101100002</v>
      </c>
      <c r="P307" s="7">
        <f t="shared" si="75"/>
        <v>3.7</v>
      </c>
      <c r="Q307" s="7">
        <v>50</v>
      </c>
      <c r="R307" s="7">
        <f t="shared" si="80"/>
        <v>7.4</v>
      </c>
      <c r="S307" s="63">
        <f t="shared" si="81"/>
        <v>19.5099849701</v>
      </c>
      <c r="T307" s="7">
        <f t="shared" si="82"/>
        <v>55.026406860400002</v>
      </c>
      <c r="U307" s="7">
        <f t="shared" si="76"/>
        <v>20</v>
      </c>
      <c r="V307" s="18" t="str">
        <f t="shared" si="77"/>
        <v>16N48A-40</v>
      </c>
      <c r="W307" s="4"/>
      <c r="X307" s="8">
        <v>8</v>
      </c>
      <c r="Y307" s="9" t="s">
        <v>271</v>
      </c>
      <c r="Z307" s="9" t="s">
        <v>272</v>
      </c>
      <c r="AA307" s="10">
        <v>3.5188492930000002</v>
      </c>
      <c r="AB307" s="10">
        <v>62.2</v>
      </c>
      <c r="AC307" s="10">
        <v>3.7</v>
      </c>
      <c r="AD307" s="10">
        <v>50</v>
      </c>
      <c r="AE307" s="10">
        <v>7.4</v>
      </c>
      <c r="AF307" s="10">
        <v>19.5</v>
      </c>
      <c r="AG307" s="10">
        <v>55.026406860000002</v>
      </c>
      <c r="AH307" s="10">
        <v>20</v>
      </c>
      <c r="AI307" s="10">
        <v>2</v>
      </c>
      <c r="AJ307" s="10">
        <v>5</v>
      </c>
      <c r="AK307" s="10">
        <v>116</v>
      </c>
      <c r="AL307" s="10">
        <v>13</v>
      </c>
      <c r="AM307" s="11" t="s">
        <v>279</v>
      </c>
      <c r="AN307" s="21">
        <f t="shared" si="84"/>
        <v>116</v>
      </c>
      <c r="AO307" s="21">
        <f t="shared" si="83"/>
        <v>13</v>
      </c>
      <c r="AP307" s="14">
        <v>346</v>
      </c>
    </row>
    <row r="308" spans="1:42" ht="12" customHeight="1" x14ac:dyDescent="0.25">
      <c r="A308" s="14" t="s">
        <v>65</v>
      </c>
      <c r="B308" s="14">
        <v>40</v>
      </c>
      <c r="C308" s="14" t="s">
        <v>199</v>
      </c>
      <c r="D308" s="14" t="s">
        <v>55</v>
      </c>
      <c r="E308" s="14" t="s">
        <v>52</v>
      </c>
      <c r="F308" s="58">
        <v>98.7981324446</v>
      </c>
      <c r="G308" s="13">
        <v>8.2880884055300008</v>
      </c>
      <c r="H308" s="13">
        <v>40.898349762000002</v>
      </c>
      <c r="I308" s="58">
        <v>42.4264068604</v>
      </c>
      <c r="J308" s="2"/>
      <c r="K308" s="7" t="s">
        <v>199</v>
      </c>
      <c r="L308" s="7" t="str">
        <f t="shared" si="74"/>
        <v>N</v>
      </c>
      <c r="M308" s="7" t="s">
        <v>216</v>
      </c>
      <c r="N308" s="7">
        <f t="shared" si="78"/>
        <v>8.2880884055300008</v>
      </c>
      <c r="O308" s="15">
        <f t="shared" si="79"/>
        <v>98.7981324446</v>
      </c>
      <c r="P308" s="7">
        <f t="shared" si="75"/>
        <v>3.7</v>
      </c>
      <c r="Q308" s="7">
        <v>50</v>
      </c>
      <c r="R308" s="7">
        <f t="shared" si="80"/>
        <v>7.4</v>
      </c>
      <c r="S308" s="63">
        <f t="shared" si="81"/>
        <v>40.898349762000002</v>
      </c>
      <c r="T308" s="7">
        <f t="shared" si="82"/>
        <v>35.026406860400002</v>
      </c>
      <c r="U308" s="7">
        <f t="shared" si="76"/>
        <v>20</v>
      </c>
      <c r="V308" s="18" t="str">
        <f t="shared" si="77"/>
        <v>16N48A-40</v>
      </c>
      <c r="W308" s="4"/>
      <c r="X308" s="8">
        <v>9</v>
      </c>
      <c r="Y308" s="9" t="s">
        <v>271</v>
      </c>
      <c r="Z308" s="9" t="s">
        <v>272</v>
      </c>
      <c r="AA308" s="10">
        <v>8.288088406</v>
      </c>
      <c r="AB308" s="10">
        <v>98.798000000000002</v>
      </c>
      <c r="AC308" s="10">
        <v>3.7</v>
      </c>
      <c r="AD308" s="10">
        <v>50</v>
      </c>
      <c r="AE308" s="10">
        <v>7.4</v>
      </c>
      <c r="AF308" s="10">
        <v>40.9</v>
      </c>
      <c r="AG308" s="10">
        <v>35.026406860000002</v>
      </c>
      <c r="AH308" s="10">
        <v>20</v>
      </c>
      <c r="AI308" s="10">
        <v>10</v>
      </c>
      <c r="AJ308" s="10">
        <v>15</v>
      </c>
      <c r="AK308" s="12">
        <v>1148</v>
      </c>
      <c r="AL308" s="10">
        <v>384</v>
      </c>
      <c r="AM308" s="11" t="s">
        <v>279</v>
      </c>
      <c r="AN308" s="21">
        <f t="shared" si="84"/>
        <v>1148</v>
      </c>
      <c r="AO308" s="21">
        <f t="shared" si="83"/>
        <v>384</v>
      </c>
      <c r="AP308" s="14">
        <v>329</v>
      </c>
    </row>
    <row r="309" spans="1:42" ht="12" customHeight="1" x14ac:dyDescent="0.25">
      <c r="A309" s="14" t="s">
        <v>65</v>
      </c>
      <c r="B309" s="14">
        <v>40</v>
      </c>
      <c r="C309" s="14" t="s">
        <v>199</v>
      </c>
      <c r="D309" s="14" t="s">
        <v>55</v>
      </c>
      <c r="E309" s="14" t="s">
        <v>52</v>
      </c>
      <c r="F309" s="58">
        <v>135.25989516199999</v>
      </c>
      <c r="G309" s="13">
        <v>3.6583217693600001</v>
      </c>
      <c r="H309" s="13">
        <v>22.6937561035</v>
      </c>
      <c r="I309" s="58">
        <v>167.279220581</v>
      </c>
      <c r="J309" s="2"/>
      <c r="K309" s="7" t="s">
        <v>199</v>
      </c>
      <c r="L309" s="7" t="str">
        <f t="shared" si="74"/>
        <v>N</v>
      </c>
      <c r="M309" s="7" t="s">
        <v>216</v>
      </c>
      <c r="N309" s="7">
        <f t="shared" si="78"/>
        <v>3.6583217693600001</v>
      </c>
      <c r="O309" s="15">
        <f t="shared" si="79"/>
        <v>135.25989516199999</v>
      </c>
      <c r="P309" s="7">
        <f t="shared" si="75"/>
        <v>3.7</v>
      </c>
      <c r="Q309" s="7">
        <v>50</v>
      </c>
      <c r="R309" s="7">
        <f t="shared" si="80"/>
        <v>7.4</v>
      </c>
      <c r="S309" s="63">
        <f t="shared" si="81"/>
        <v>22.6937561035</v>
      </c>
      <c r="T309" s="7">
        <f t="shared" si="82"/>
        <v>159.879220581</v>
      </c>
      <c r="U309" s="7">
        <f t="shared" si="76"/>
        <v>20</v>
      </c>
      <c r="V309" s="18" t="str">
        <f t="shared" si="77"/>
        <v>16N48A-40</v>
      </c>
      <c r="W309" s="4"/>
      <c r="X309" s="8">
        <v>10</v>
      </c>
      <c r="Y309" s="9" t="s">
        <v>271</v>
      </c>
      <c r="Z309" s="9" t="s">
        <v>272</v>
      </c>
      <c r="AA309" s="10">
        <v>3.6583217690000001</v>
      </c>
      <c r="AB309" s="10">
        <v>135.26</v>
      </c>
      <c r="AC309" s="10">
        <v>3.7</v>
      </c>
      <c r="AD309" s="10">
        <v>50</v>
      </c>
      <c r="AE309" s="10">
        <v>7.4</v>
      </c>
      <c r="AF309" s="10">
        <v>22.7</v>
      </c>
      <c r="AG309" s="10">
        <v>159.8792206</v>
      </c>
      <c r="AH309" s="10">
        <v>20</v>
      </c>
      <c r="AI309" s="10">
        <v>1</v>
      </c>
      <c r="AJ309" s="10">
        <v>4</v>
      </c>
      <c r="AK309" s="10">
        <v>706</v>
      </c>
      <c r="AL309" s="10">
        <v>28</v>
      </c>
      <c r="AM309" s="11" t="s">
        <v>279</v>
      </c>
      <c r="AN309" s="21">
        <f t="shared" si="84"/>
        <v>706</v>
      </c>
      <c r="AO309" s="21">
        <f t="shared" si="83"/>
        <v>28</v>
      </c>
      <c r="AP309" s="14">
        <v>341</v>
      </c>
    </row>
    <row r="310" spans="1:42" ht="12" customHeight="1" x14ac:dyDescent="0.25">
      <c r="A310" s="14" t="s">
        <v>65</v>
      </c>
      <c r="B310" s="14">
        <v>40</v>
      </c>
      <c r="C310" s="14" t="s">
        <v>199</v>
      </c>
      <c r="D310" s="14" t="s">
        <v>55</v>
      </c>
      <c r="E310" s="14" t="s">
        <v>52</v>
      </c>
      <c r="F310" s="58">
        <v>78.264826347099998</v>
      </c>
      <c r="G310" s="13">
        <v>5.1903978449199997</v>
      </c>
      <c r="H310" s="13">
        <v>49.022659301799997</v>
      </c>
      <c r="I310" s="58">
        <v>98.994949340800005</v>
      </c>
      <c r="J310" s="2"/>
      <c r="K310" s="7" t="s">
        <v>199</v>
      </c>
      <c r="L310" s="7" t="str">
        <f t="shared" si="74"/>
        <v>N</v>
      </c>
      <c r="M310" s="7" t="s">
        <v>216</v>
      </c>
      <c r="N310" s="7">
        <f t="shared" si="78"/>
        <v>5.1903978449199997</v>
      </c>
      <c r="O310" s="15">
        <f t="shared" si="79"/>
        <v>78.264826347099998</v>
      </c>
      <c r="P310" s="7">
        <f t="shared" si="75"/>
        <v>3.7</v>
      </c>
      <c r="Q310" s="7">
        <v>50</v>
      </c>
      <c r="R310" s="7">
        <f t="shared" si="80"/>
        <v>7.4</v>
      </c>
      <c r="S310" s="63">
        <f t="shared" si="81"/>
        <v>49.022659301799997</v>
      </c>
      <c r="T310" s="7">
        <f t="shared" si="82"/>
        <v>91.5949493408</v>
      </c>
      <c r="U310" s="7">
        <f t="shared" si="76"/>
        <v>20</v>
      </c>
      <c r="V310" s="18" t="str">
        <f t="shared" si="77"/>
        <v>16N48A-40</v>
      </c>
      <c r="W310" s="4"/>
      <c r="X310" s="8">
        <v>11</v>
      </c>
      <c r="Y310" s="9" t="s">
        <v>271</v>
      </c>
      <c r="Z310" s="9" t="s">
        <v>272</v>
      </c>
      <c r="AA310" s="10">
        <v>5.1903978449999997</v>
      </c>
      <c r="AB310" s="10">
        <v>78.265000000000001</v>
      </c>
      <c r="AC310" s="10">
        <v>3.7</v>
      </c>
      <c r="AD310" s="10">
        <v>50</v>
      </c>
      <c r="AE310" s="10">
        <v>7.4</v>
      </c>
      <c r="AF310" s="10">
        <v>49</v>
      </c>
      <c r="AG310" s="10">
        <v>91.594949339999999</v>
      </c>
      <c r="AH310" s="10">
        <v>20</v>
      </c>
      <c r="AI310" s="10">
        <v>4</v>
      </c>
      <c r="AJ310" s="10">
        <v>4</v>
      </c>
      <c r="AK310" s="10">
        <v>309</v>
      </c>
      <c r="AL310" s="10">
        <v>54</v>
      </c>
      <c r="AM310" s="11" t="s">
        <v>279</v>
      </c>
      <c r="AN310" s="21">
        <f t="shared" si="84"/>
        <v>309</v>
      </c>
      <c r="AO310" s="21">
        <f t="shared" si="83"/>
        <v>54</v>
      </c>
      <c r="AP310" s="14">
        <v>322</v>
      </c>
    </row>
    <row r="311" spans="1:42" ht="12" customHeight="1" x14ac:dyDescent="0.25">
      <c r="A311" s="14" t="s">
        <v>65</v>
      </c>
      <c r="B311" s="14">
        <v>40</v>
      </c>
      <c r="C311" s="14" t="s">
        <v>199</v>
      </c>
      <c r="D311" s="14" t="s">
        <v>55</v>
      </c>
      <c r="E311" s="14" t="s">
        <v>52</v>
      </c>
      <c r="F311" s="58">
        <v>46.295765933799998</v>
      </c>
      <c r="G311" s="13">
        <v>17.9641706361</v>
      </c>
      <c r="H311" s="13">
        <v>18.888282775899999</v>
      </c>
      <c r="I311" s="58">
        <v>0</v>
      </c>
      <c r="J311" s="2"/>
      <c r="K311" s="7" t="s">
        <v>199</v>
      </c>
      <c r="L311" s="7" t="str">
        <f t="shared" si="74"/>
        <v>N</v>
      </c>
      <c r="M311" s="7" t="s">
        <v>216</v>
      </c>
      <c r="N311" s="7">
        <f t="shared" si="78"/>
        <v>17.9641706361</v>
      </c>
      <c r="O311" s="15">
        <f t="shared" si="79"/>
        <v>46.295765933799998</v>
      </c>
      <c r="P311" s="7">
        <f t="shared" si="75"/>
        <v>3.7</v>
      </c>
      <c r="Q311" s="7">
        <v>50</v>
      </c>
      <c r="R311" s="7">
        <f t="shared" si="80"/>
        <v>0.3</v>
      </c>
      <c r="S311" s="63">
        <f t="shared" si="81"/>
        <v>18.888282775899999</v>
      </c>
      <c r="T311" s="7">
        <f t="shared" si="82"/>
        <v>0.3</v>
      </c>
      <c r="U311" s="7">
        <f t="shared" si="76"/>
        <v>20</v>
      </c>
      <c r="V311" s="18" t="str">
        <f t="shared" si="77"/>
        <v>16N48A-40</v>
      </c>
      <c r="W311" s="4"/>
      <c r="X311" s="8">
        <v>12</v>
      </c>
      <c r="Y311" s="9" t="s">
        <v>271</v>
      </c>
      <c r="Z311" s="9" t="s">
        <v>272</v>
      </c>
      <c r="AA311" s="10">
        <v>17.964170639999999</v>
      </c>
      <c r="AB311" s="10">
        <v>46.295999999999999</v>
      </c>
      <c r="AC311" s="10">
        <v>3.7</v>
      </c>
      <c r="AD311" s="10">
        <v>50</v>
      </c>
      <c r="AE311" s="10">
        <v>0.3</v>
      </c>
      <c r="AF311" s="10">
        <v>18.899999999999999</v>
      </c>
      <c r="AG311" s="10">
        <v>0.3</v>
      </c>
      <c r="AH311" s="10">
        <v>20</v>
      </c>
      <c r="AI311" s="10">
        <v>31</v>
      </c>
      <c r="AJ311" s="10">
        <v>145</v>
      </c>
      <c r="AK311" s="10">
        <v>838</v>
      </c>
      <c r="AL311" s="10">
        <v>758</v>
      </c>
      <c r="AM311" s="11" t="s">
        <v>279</v>
      </c>
      <c r="AN311" s="21">
        <f t="shared" si="84"/>
        <v>838</v>
      </c>
      <c r="AO311" s="21">
        <f t="shared" si="83"/>
        <v>758</v>
      </c>
      <c r="AP311" s="14">
        <v>316</v>
      </c>
    </row>
    <row r="312" spans="1:42" ht="12" customHeight="1" x14ac:dyDescent="0.25">
      <c r="A312" s="14" t="s">
        <v>65</v>
      </c>
      <c r="B312" s="14">
        <v>40</v>
      </c>
      <c r="C312" s="14" t="s">
        <v>199</v>
      </c>
      <c r="D312" s="14" t="s">
        <v>55</v>
      </c>
      <c r="E312" s="14" t="s">
        <v>52</v>
      </c>
      <c r="F312" s="58">
        <v>228.687080847</v>
      </c>
      <c r="G312" s="13">
        <v>7.2321805144500004</v>
      </c>
      <c r="H312" s="13">
        <v>17.485296249400001</v>
      </c>
      <c r="I312" s="58">
        <v>564.55859375</v>
      </c>
      <c r="J312" s="2"/>
      <c r="K312" s="7" t="s">
        <v>199</v>
      </c>
      <c r="L312" s="7" t="str">
        <f t="shared" si="74"/>
        <v>N</v>
      </c>
      <c r="M312" s="7" t="s">
        <v>216</v>
      </c>
      <c r="N312" s="7">
        <f t="shared" si="78"/>
        <v>7.2321805144500004</v>
      </c>
      <c r="O312" s="15">
        <f t="shared" si="79"/>
        <v>140</v>
      </c>
      <c r="P312" s="7">
        <f t="shared" si="75"/>
        <v>3.7</v>
      </c>
      <c r="Q312" s="7">
        <v>50</v>
      </c>
      <c r="R312" s="7">
        <f t="shared" si="80"/>
        <v>7.4</v>
      </c>
      <c r="S312" s="63">
        <f t="shared" si="81"/>
        <v>17.485296249400001</v>
      </c>
      <c r="T312" s="7">
        <f t="shared" si="82"/>
        <v>300</v>
      </c>
      <c r="U312" s="7">
        <f t="shared" si="76"/>
        <v>20</v>
      </c>
      <c r="V312" s="18" t="str">
        <f t="shared" si="77"/>
        <v>16N48A-40</v>
      </c>
      <c r="W312" s="4"/>
      <c r="X312" s="8">
        <v>13</v>
      </c>
      <c r="Y312" s="9" t="s">
        <v>271</v>
      </c>
      <c r="Z312" s="9" t="s">
        <v>272</v>
      </c>
      <c r="AA312" s="10">
        <v>7.2321805140000004</v>
      </c>
      <c r="AB312" s="10">
        <v>140</v>
      </c>
      <c r="AC312" s="10">
        <v>3.7</v>
      </c>
      <c r="AD312" s="10">
        <v>50</v>
      </c>
      <c r="AE312" s="10">
        <v>7.4</v>
      </c>
      <c r="AF312" s="10">
        <v>17.5</v>
      </c>
      <c r="AG312" s="10">
        <v>300</v>
      </c>
      <c r="AH312" s="10">
        <v>20</v>
      </c>
      <c r="AI312" s="10">
        <v>1</v>
      </c>
      <c r="AJ312" s="10">
        <v>4</v>
      </c>
      <c r="AK312" s="12">
        <v>2258</v>
      </c>
      <c r="AL312" s="10">
        <v>24</v>
      </c>
      <c r="AM312" s="11" t="s">
        <v>279</v>
      </c>
      <c r="AN312" s="21">
        <f t="shared" si="84"/>
        <v>3688.3959182323288</v>
      </c>
      <c r="AO312" s="21">
        <f t="shared" si="83"/>
        <v>39.203499573771431</v>
      </c>
      <c r="AP312" s="14">
        <v>338</v>
      </c>
    </row>
    <row r="313" spans="1:42" ht="12" customHeight="1" x14ac:dyDescent="0.25">
      <c r="A313" s="14" t="s">
        <v>65</v>
      </c>
      <c r="B313" s="14">
        <v>40</v>
      </c>
      <c r="C313" s="14" t="s">
        <v>199</v>
      </c>
      <c r="D313" s="14" t="s">
        <v>55</v>
      </c>
      <c r="E313" s="14" t="s">
        <v>52</v>
      </c>
      <c r="F313" s="58">
        <v>112.130135036</v>
      </c>
      <c r="G313" s="13">
        <v>2.1442022514499999</v>
      </c>
      <c r="H313" s="13">
        <v>41.893451690699997</v>
      </c>
      <c r="I313" s="58">
        <v>60</v>
      </c>
      <c r="J313" s="2"/>
      <c r="K313" s="7" t="s">
        <v>199</v>
      </c>
      <c r="L313" s="7" t="str">
        <f t="shared" si="74"/>
        <v>N</v>
      </c>
      <c r="M313" s="7" t="s">
        <v>216</v>
      </c>
      <c r="N313" s="7">
        <f t="shared" si="78"/>
        <v>2.1442022514499999</v>
      </c>
      <c r="O313" s="15">
        <f t="shared" si="79"/>
        <v>112.130135036</v>
      </c>
      <c r="P313" s="7">
        <f t="shared" si="75"/>
        <v>3.7</v>
      </c>
      <c r="Q313" s="7">
        <v>50</v>
      </c>
      <c r="R313" s="7">
        <f t="shared" si="80"/>
        <v>7.4</v>
      </c>
      <c r="S313" s="63">
        <f t="shared" si="81"/>
        <v>41.893451690699997</v>
      </c>
      <c r="T313" s="7">
        <f t="shared" si="82"/>
        <v>52.6</v>
      </c>
      <c r="U313" s="7">
        <f t="shared" si="76"/>
        <v>20</v>
      </c>
      <c r="V313" s="18" t="str">
        <f t="shared" si="77"/>
        <v>16N48A-40</v>
      </c>
      <c r="W313" s="4"/>
      <c r="X313" s="8">
        <v>14</v>
      </c>
      <c r="Y313" s="9" t="s">
        <v>271</v>
      </c>
      <c r="Z313" s="9" t="s">
        <v>272</v>
      </c>
      <c r="AA313" s="10">
        <v>2.1442022509999998</v>
      </c>
      <c r="AB313" s="10">
        <v>112.13</v>
      </c>
      <c r="AC313" s="10">
        <v>3.7</v>
      </c>
      <c r="AD313" s="10">
        <v>50</v>
      </c>
      <c r="AE313" s="10">
        <v>7.4</v>
      </c>
      <c r="AF313" s="10">
        <v>41.9</v>
      </c>
      <c r="AG313" s="10">
        <v>52.6</v>
      </c>
      <c r="AH313" s="10">
        <v>20</v>
      </c>
      <c r="AI313" s="10">
        <v>6</v>
      </c>
      <c r="AJ313" s="10">
        <v>10</v>
      </c>
      <c r="AK313" s="10">
        <v>112</v>
      </c>
      <c r="AL313" s="10">
        <v>120</v>
      </c>
      <c r="AM313" s="11" t="s">
        <v>279</v>
      </c>
      <c r="AN313" s="21">
        <f t="shared" si="84"/>
        <v>112</v>
      </c>
      <c r="AO313" s="21">
        <f t="shared" si="83"/>
        <v>120</v>
      </c>
      <c r="AP313" s="14">
        <v>339</v>
      </c>
    </row>
    <row r="314" spans="1:42" ht="12" customHeight="1" x14ac:dyDescent="0.25">
      <c r="A314" s="14" t="s">
        <v>65</v>
      </c>
      <c r="B314" s="14">
        <v>40</v>
      </c>
      <c r="C314" s="14" t="s">
        <v>199</v>
      </c>
      <c r="D314" s="14" t="s">
        <v>55</v>
      </c>
      <c r="E314" s="14" t="s">
        <v>52</v>
      </c>
      <c r="F314" s="58">
        <v>84.651237091400006</v>
      </c>
      <c r="G314" s="13">
        <v>3.50415268814</v>
      </c>
      <c r="H314" s="13">
        <v>15.645717620799999</v>
      </c>
      <c r="I314" s="58">
        <v>70</v>
      </c>
      <c r="J314" s="2"/>
      <c r="K314" s="7" t="s">
        <v>199</v>
      </c>
      <c r="L314" s="7" t="str">
        <f t="shared" si="74"/>
        <v>N</v>
      </c>
      <c r="M314" s="7" t="s">
        <v>216</v>
      </c>
      <c r="N314" s="7">
        <f t="shared" si="78"/>
        <v>3.50415268814</v>
      </c>
      <c r="O314" s="15">
        <f t="shared" si="79"/>
        <v>84.651237091400006</v>
      </c>
      <c r="P314" s="7">
        <f t="shared" si="75"/>
        <v>3.7</v>
      </c>
      <c r="Q314" s="7">
        <v>50</v>
      </c>
      <c r="R314" s="7">
        <f t="shared" si="80"/>
        <v>7.4</v>
      </c>
      <c r="S314" s="63">
        <f t="shared" si="81"/>
        <v>15.645717620799999</v>
      </c>
      <c r="T314" s="7">
        <f t="shared" si="82"/>
        <v>62.6</v>
      </c>
      <c r="U314" s="7">
        <f t="shared" si="76"/>
        <v>20</v>
      </c>
      <c r="V314" s="18" t="str">
        <f t="shared" si="77"/>
        <v>16N48A-40</v>
      </c>
      <c r="W314" s="4"/>
      <c r="X314" s="8">
        <v>15</v>
      </c>
      <c r="Y314" s="9" t="s">
        <v>271</v>
      </c>
      <c r="Z314" s="9" t="s">
        <v>272</v>
      </c>
      <c r="AA314" s="10">
        <v>3.504152688</v>
      </c>
      <c r="AB314" s="10">
        <v>84.650999999999996</v>
      </c>
      <c r="AC314" s="10">
        <v>3.7</v>
      </c>
      <c r="AD314" s="10">
        <v>50</v>
      </c>
      <c r="AE314" s="10">
        <v>7.4</v>
      </c>
      <c r="AF314" s="10">
        <v>15.6</v>
      </c>
      <c r="AG314" s="10">
        <v>62.6</v>
      </c>
      <c r="AH314" s="10">
        <v>20</v>
      </c>
      <c r="AI314" s="10">
        <v>2</v>
      </c>
      <c r="AJ314" s="10">
        <v>6</v>
      </c>
      <c r="AK314" s="10">
        <v>229</v>
      </c>
      <c r="AL314" s="10">
        <v>16</v>
      </c>
      <c r="AM314" s="11" t="s">
        <v>279</v>
      </c>
      <c r="AN314" s="21">
        <f t="shared" si="84"/>
        <v>229</v>
      </c>
      <c r="AO314" s="21">
        <f t="shared" si="83"/>
        <v>16</v>
      </c>
      <c r="AP314" s="14">
        <v>343</v>
      </c>
    </row>
    <row r="315" spans="1:42" ht="12" customHeight="1" x14ac:dyDescent="0.25">
      <c r="A315" s="14" t="s">
        <v>65</v>
      </c>
      <c r="B315" s="14">
        <v>40</v>
      </c>
      <c r="C315" s="14" t="s">
        <v>199</v>
      </c>
      <c r="D315" s="14" t="s">
        <v>55</v>
      </c>
      <c r="E315" s="14" t="s">
        <v>52</v>
      </c>
      <c r="F315" s="58">
        <v>138.829117744</v>
      </c>
      <c r="G315" s="13">
        <v>3.5139731846700002</v>
      </c>
      <c r="H315" s="13">
        <v>1.91356146336</v>
      </c>
      <c r="I315" s="58">
        <v>1569.11682129</v>
      </c>
      <c r="J315" s="2"/>
      <c r="K315" s="7" t="s">
        <v>199</v>
      </c>
      <c r="L315" s="7" t="str">
        <f t="shared" si="74"/>
        <v>N</v>
      </c>
      <c r="M315" s="7" t="s">
        <v>216</v>
      </c>
      <c r="N315" s="7">
        <f t="shared" si="78"/>
        <v>3.5139731846700002</v>
      </c>
      <c r="O315" s="15">
        <f t="shared" si="79"/>
        <v>138.829117744</v>
      </c>
      <c r="P315" s="7">
        <f t="shared" si="75"/>
        <v>3.7</v>
      </c>
      <c r="Q315" s="7">
        <v>50</v>
      </c>
      <c r="R315" s="7">
        <f t="shared" si="80"/>
        <v>7.4</v>
      </c>
      <c r="S315" s="63">
        <f t="shared" si="81"/>
        <v>1.91356146336</v>
      </c>
      <c r="T315" s="7">
        <f t="shared" si="82"/>
        <v>300</v>
      </c>
      <c r="U315" s="7">
        <f t="shared" si="76"/>
        <v>20</v>
      </c>
      <c r="V315" s="18" t="str">
        <f t="shared" si="77"/>
        <v>16N48A-40</v>
      </c>
      <c r="W315" s="4"/>
      <c r="X315" s="8">
        <v>16</v>
      </c>
      <c r="Y315" s="9" t="s">
        <v>271</v>
      </c>
      <c r="Z315" s="9" t="s">
        <v>272</v>
      </c>
      <c r="AA315" s="10">
        <v>3.5139731850000002</v>
      </c>
      <c r="AB315" s="10">
        <v>138.82900000000001</v>
      </c>
      <c r="AC315" s="10">
        <v>3.7</v>
      </c>
      <c r="AD315" s="10">
        <v>50</v>
      </c>
      <c r="AE315" s="10">
        <v>7.4</v>
      </c>
      <c r="AF315" s="10">
        <v>1.9</v>
      </c>
      <c r="AG315" s="10">
        <v>300</v>
      </c>
      <c r="AH315" s="10">
        <v>20</v>
      </c>
      <c r="AI315" s="10">
        <v>0</v>
      </c>
      <c r="AJ315" s="10">
        <v>4</v>
      </c>
      <c r="AK315" s="10">
        <v>815</v>
      </c>
      <c r="AL315" s="10">
        <v>1</v>
      </c>
      <c r="AM315" s="11" t="s">
        <v>279</v>
      </c>
      <c r="AN315" s="21">
        <f t="shared" si="84"/>
        <v>815</v>
      </c>
      <c r="AO315" s="21">
        <f t="shared" si="83"/>
        <v>1</v>
      </c>
      <c r="AP315" s="14">
        <v>348</v>
      </c>
    </row>
    <row r="316" spans="1:42" ht="12" customHeight="1" x14ac:dyDescent="0.25">
      <c r="A316" s="14" t="s">
        <v>65</v>
      </c>
      <c r="B316" s="14">
        <v>40</v>
      </c>
      <c r="C316" s="14" t="s">
        <v>199</v>
      </c>
      <c r="D316" s="14" t="s">
        <v>55</v>
      </c>
      <c r="E316" s="14" t="s">
        <v>52</v>
      </c>
      <c r="F316" s="58">
        <v>103.93393396899999</v>
      </c>
      <c r="G316" s="13">
        <v>6.7719269455999997</v>
      </c>
      <c r="H316" s="13">
        <v>40.2815742493</v>
      </c>
      <c r="I316" s="58">
        <v>0</v>
      </c>
      <c r="J316" s="2"/>
      <c r="K316" s="7" t="s">
        <v>199</v>
      </c>
      <c r="L316" s="7" t="str">
        <f t="shared" si="74"/>
        <v>N</v>
      </c>
      <c r="M316" s="7" t="s">
        <v>216</v>
      </c>
      <c r="N316" s="7">
        <f t="shared" si="78"/>
        <v>6.7719269455999997</v>
      </c>
      <c r="O316" s="15">
        <f t="shared" si="79"/>
        <v>103.93393396899999</v>
      </c>
      <c r="P316" s="7">
        <f t="shared" si="75"/>
        <v>3.7</v>
      </c>
      <c r="Q316" s="7">
        <v>50</v>
      </c>
      <c r="R316" s="7">
        <f t="shared" si="80"/>
        <v>0.3</v>
      </c>
      <c r="S316" s="63">
        <f t="shared" si="81"/>
        <v>40.2815742493</v>
      </c>
      <c r="T316" s="7">
        <f t="shared" si="82"/>
        <v>0.3</v>
      </c>
      <c r="U316" s="7">
        <f t="shared" si="76"/>
        <v>20</v>
      </c>
      <c r="V316" s="18" t="str">
        <f t="shared" si="77"/>
        <v>16N48A-40</v>
      </c>
      <c r="W316" s="4"/>
      <c r="X316" s="8">
        <v>17</v>
      </c>
      <c r="Y316" s="9" t="s">
        <v>271</v>
      </c>
      <c r="Z316" s="9" t="s">
        <v>272</v>
      </c>
      <c r="AA316" s="10">
        <v>6.7719269459999998</v>
      </c>
      <c r="AB316" s="10">
        <v>103.934</v>
      </c>
      <c r="AC316" s="10">
        <v>3.7</v>
      </c>
      <c r="AD316" s="10">
        <v>50</v>
      </c>
      <c r="AE316" s="10">
        <v>0.3</v>
      </c>
      <c r="AF316" s="10">
        <v>40.299999999999997</v>
      </c>
      <c r="AG316" s="10">
        <v>0.3</v>
      </c>
      <c r="AH316" s="10">
        <v>20</v>
      </c>
      <c r="AI316" s="10">
        <v>31</v>
      </c>
      <c r="AJ316" s="10">
        <v>164</v>
      </c>
      <c r="AK316" s="12">
        <v>1201</v>
      </c>
      <c r="AL316" s="12">
        <v>1200</v>
      </c>
      <c r="AM316" s="11" t="s">
        <v>279</v>
      </c>
      <c r="AN316" s="21">
        <f t="shared" si="84"/>
        <v>1201</v>
      </c>
      <c r="AO316" s="21">
        <f t="shared" si="83"/>
        <v>1200</v>
      </c>
      <c r="AP316" s="14">
        <v>335</v>
      </c>
    </row>
    <row r="317" spans="1:42" ht="12" customHeight="1" x14ac:dyDescent="0.25">
      <c r="A317" s="14" t="s">
        <v>65</v>
      </c>
      <c r="B317" s="14">
        <v>40</v>
      </c>
      <c r="C317" s="14" t="s">
        <v>199</v>
      </c>
      <c r="D317" s="14" t="s">
        <v>55</v>
      </c>
      <c r="E317" s="14" t="s">
        <v>52</v>
      </c>
      <c r="F317" s="58">
        <v>142.97437387400001</v>
      </c>
      <c r="G317" s="13">
        <v>22.319698905700001</v>
      </c>
      <c r="H317" s="13">
        <v>39.335422515899999</v>
      </c>
      <c r="I317" s="58">
        <v>14.142135620099999</v>
      </c>
      <c r="J317" s="2"/>
      <c r="K317" s="7" t="s">
        <v>199</v>
      </c>
      <c r="L317" s="7" t="str">
        <f t="shared" si="74"/>
        <v>N</v>
      </c>
      <c r="M317" s="7" t="s">
        <v>216</v>
      </c>
      <c r="N317" s="7">
        <f t="shared" si="78"/>
        <v>22.319698905700001</v>
      </c>
      <c r="O317" s="15">
        <f t="shared" si="79"/>
        <v>140</v>
      </c>
      <c r="P317" s="7">
        <f t="shared" si="75"/>
        <v>3.7</v>
      </c>
      <c r="Q317" s="7">
        <v>50</v>
      </c>
      <c r="R317" s="7">
        <f t="shared" si="80"/>
        <v>7.4</v>
      </c>
      <c r="S317" s="63">
        <f t="shared" si="81"/>
        <v>39.335422515899999</v>
      </c>
      <c r="T317" s="7">
        <f t="shared" si="82"/>
        <v>6.7421356200999991</v>
      </c>
      <c r="U317" s="7">
        <f t="shared" si="76"/>
        <v>20</v>
      </c>
      <c r="V317" s="18" t="str">
        <f t="shared" si="77"/>
        <v>16N48A-40</v>
      </c>
      <c r="W317" s="4"/>
      <c r="X317" s="8">
        <v>18</v>
      </c>
      <c r="Y317" s="9" t="s">
        <v>271</v>
      </c>
      <c r="Z317" s="9" t="s">
        <v>272</v>
      </c>
      <c r="AA317" s="10">
        <v>22.31969891</v>
      </c>
      <c r="AB317" s="10">
        <v>140</v>
      </c>
      <c r="AC317" s="10">
        <v>3.7</v>
      </c>
      <c r="AD317" s="10">
        <v>50</v>
      </c>
      <c r="AE317" s="10">
        <v>7.4</v>
      </c>
      <c r="AF317" s="10">
        <v>39.299999999999997</v>
      </c>
      <c r="AG317" s="10">
        <v>6.74213562</v>
      </c>
      <c r="AH317" s="10">
        <v>20</v>
      </c>
      <c r="AI317" s="10">
        <v>20</v>
      </c>
      <c r="AJ317" s="10">
        <v>74</v>
      </c>
      <c r="AK317" s="12">
        <v>8900</v>
      </c>
      <c r="AL317" s="12">
        <v>2835</v>
      </c>
      <c r="AM317" s="11" t="s">
        <v>279</v>
      </c>
      <c r="AN317" s="21">
        <f t="shared" si="84"/>
        <v>9089.0851962757151</v>
      </c>
      <c r="AO317" s="21">
        <f t="shared" si="83"/>
        <v>2895.2310709485005</v>
      </c>
      <c r="AP317" s="14">
        <v>317</v>
      </c>
    </row>
    <row r="318" spans="1:42" ht="12" customHeight="1" x14ac:dyDescent="0.25">
      <c r="A318" s="14" t="s">
        <v>65</v>
      </c>
      <c r="B318" s="14">
        <v>40</v>
      </c>
      <c r="C318" s="14" t="s">
        <v>199</v>
      </c>
      <c r="D318" s="14" t="s">
        <v>55</v>
      </c>
      <c r="E318" s="14" t="s">
        <v>52</v>
      </c>
      <c r="F318" s="58">
        <v>67.681238530300007</v>
      </c>
      <c r="G318" s="13">
        <v>1.8468929161600001</v>
      </c>
      <c r="H318" s="13">
        <v>49.022659301799997</v>
      </c>
      <c r="I318" s="58">
        <v>98.994949340800005</v>
      </c>
      <c r="J318" s="2"/>
      <c r="K318" s="7" t="s">
        <v>199</v>
      </c>
      <c r="L318" s="7" t="str">
        <f t="shared" si="74"/>
        <v>N</v>
      </c>
      <c r="M318" s="7" t="s">
        <v>216</v>
      </c>
      <c r="N318" s="7">
        <f t="shared" si="78"/>
        <v>1.8468929161600001</v>
      </c>
      <c r="O318" s="15">
        <f t="shared" si="79"/>
        <v>67.681238530300007</v>
      </c>
      <c r="P318" s="7">
        <f t="shared" si="75"/>
        <v>3.7</v>
      </c>
      <c r="Q318" s="7">
        <v>50</v>
      </c>
      <c r="R318" s="7">
        <f t="shared" si="80"/>
        <v>7.4</v>
      </c>
      <c r="S318" s="63">
        <f t="shared" si="81"/>
        <v>49.022659301799997</v>
      </c>
      <c r="T318" s="7">
        <f t="shared" si="82"/>
        <v>91.5949493408</v>
      </c>
      <c r="U318" s="7">
        <f t="shared" si="76"/>
        <v>20</v>
      </c>
      <c r="V318" s="18" t="str">
        <f t="shared" si="77"/>
        <v>16N48A-40</v>
      </c>
      <c r="W318" s="4"/>
      <c r="X318" s="8">
        <v>19</v>
      </c>
      <c r="Y318" s="9" t="s">
        <v>271</v>
      </c>
      <c r="Z318" s="9" t="s">
        <v>272</v>
      </c>
      <c r="AA318" s="10">
        <v>1.8468929160000001</v>
      </c>
      <c r="AB318" s="10">
        <v>67.680999999999997</v>
      </c>
      <c r="AC318" s="10">
        <v>3.7</v>
      </c>
      <c r="AD318" s="10">
        <v>50</v>
      </c>
      <c r="AE318" s="10">
        <v>7.4</v>
      </c>
      <c r="AF318" s="10">
        <v>49</v>
      </c>
      <c r="AG318" s="10">
        <v>91.594949339999999</v>
      </c>
      <c r="AH318" s="10">
        <v>20</v>
      </c>
      <c r="AI318" s="10">
        <v>3</v>
      </c>
      <c r="AJ318" s="10">
        <v>4</v>
      </c>
      <c r="AK318" s="10">
        <v>43</v>
      </c>
      <c r="AL318" s="10">
        <v>30</v>
      </c>
      <c r="AM318" s="11" t="s">
        <v>279</v>
      </c>
      <c r="AN318" s="21">
        <f t="shared" si="84"/>
        <v>43</v>
      </c>
      <c r="AO318" s="21">
        <f t="shared" si="83"/>
        <v>30</v>
      </c>
      <c r="AP318" s="14">
        <v>323</v>
      </c>
    </row>
    <row r="319" spans="1:42" ht="12" customHeight="1" x14ac:dyDescent="0.25">
      <c r="A319" s="14" t="s">
        <v>65</v>
      </c>
      <c r="B319" s="14">
        <v>40</v>
      </c>
      <c r="C319" s="14" t="s">
        <v>199</v>
      </c>
      <c r="D319" s="14" t="s">
        <v>55</v>
      </c>
      <c r="E319" s="14" t="s">
        <v>52</v>
      </c>
      <c r="F319" s="58">
        <v>133.673622252</v>
      </c>
      <c r="G319" s="13">
        <v>11.2975218188</v>
      </c>
      <c r="H319" s="13">
        <v>42.806228637700002</v>
      </c>
      <c r="I319" s="58">
        <v>28.284271240199999</v>
      </c>
      <c r="J319" s="2"/>
      <c r="K319" s="7" t="s">
        <v>199</v>
      </c>
      <c r="L319" s="7" t="str">
        <f t="shared" si="74"/>
        <v>N</v>
      </c>
      <c r="M319" s="7" t="s">
        <v>216</v>
      </c>
      <c r="N319" s="7">
        <f t="shared" si="78"/>
        <v>11.2975218188</v>
      </c>
      <c r="O319" s="15">
        <f t="shared" si="79"/>
        <v>133.673622252</v>
      </c>
      <c r="P319" s="7">
        <f t="shared" si="75"/>
        <v>3.7</v>
      </c>
      <c r="Q319" s="7">
        <v>50</v>
      </c>
      <c r="R319" s="7">
        <f t="shared" si="80"/>
        <v>7.4</v>
      </c>
      <c r="S319" s="63">
        <f t="shared" si="81"/>
        <v>42.806228637700002</v>
      </c>
      <c r="T319" s="7">
        <f t="shared" si="82"/>
        <v>20.8842712402</v>
      </c>
      <c r="U319" s="7">
        <f t="shared" si="76"/>
        <v>20</v>
      </c>
      <c r="V319" s="18" t="str">
        <f t="shared" si="77"/>
        <v>16N48A-40</v>
      </c>
      <c r="W319" s="4"/>
      <c r="X319" s="8">
        <v>20</v>
      </c>
      <c r="Y319" s="9" t="s">
        <v>271</v>
      </c>
      <c r="Z319" s="9" t="s">
        <v>272</v>
      </c>
      <c r="AA319" s="10">
        <v>11.29752182</v>
      </c>
      <c r="AB319" s="10">
        <v>133.67400000000001</v>
      </c>
      <c r="AC319" s="10">
        <v>3.7</v>
      </c>
      <c r="AD319" s="10">
        <v>50</v>
      </c>
      <c r="AE319" s="10">
        <v>7.4</v>
      </c>
      <c r="AF319" s="10">
        <v>42.8</v>
      </c>
      <c r="AG319" s="10">
        <v>20.88427124</v>
      </c>
      <c r="AH319" s="10">
        <v>20</v>
      </c>
      <c r="AI319" s="10">
        <v>14</v>
      </c>
      <c r="AJ319" s="10">
        <v>37</v>
      </c>
      <c r="AK319" s="12">
        <v>3551</v>
      </c>
      <c r="AL319" s="12">
        <v>1290</v>
      </c>
      <c r="AM319" s="11" t="s">
        <v>279</v>
      </c>
      <c r="AN319" s="21">
        <f t="shared" si="84"/>
        <v>3551</v>
      </c>
      <c r="AO319" s="21">
        <f t="shared" si="83"/>
        <v>1290</v>
      </c>
      <c r="AP319" s="14">
        <v>342</v>
      </c>
    </row>
    <row r="320" spans="1:42" ht="12" customHeight="1" x14ac:dyDescent="0.25">
      <c r="A320" s="14" t="s">
        <v>65</v>
      </c>
      <c r="B320" s="14">
        <v>40</v>
      </c>
      <c r="C320" s="14" t="s">
        <v>199</v>
      </c>
      <c r="D320" s="14" t="s">
        <v>55</v>
      </c>
      <c r="E320" s="14" t="s">
        <v>52</v>
      </c>
      <c r="F320" s="58">
        <v>85.159630584499993</v>
      </c>
      <c r="G320" s="13">
        <v>7.7706204274199999</v>
      </c>
      <c r="H320" s="13">
        <v>39.6117248535</v>
      </c>
      <c r="I320" s="58">
        <v>141.42135620100001</v>
      </c>
      <c r="J320" s="2"/>
      <c r="K320" s="7" t="s">
        <v>199</v>
      </c>
      <c r="L320" s="7" t="str">
        <f t="shared" si="74"/>
        <v>N</v>
      </c>
      <c r="M320" s="7" t="s">
        <v>216</v>
      </c>
      <c r="N320" s="7">
        <f t="shared" si="78"/>
        <v>7.7706204274199999</v>
      </c>
      <c r="O320" s="15">
        <f t="shared" si="79"/>
        <v>85.159630584499993</v>
      </c>
      <c r="P320" s="7">
        <f t="shared" si="75"/>
        <v>3.7</v>
      </c>
      <c r="Q320" s="7">
        <v>50</v>
      </c>
      <c r="R320" s="7">
        <f t="shared" si="80"/>
        <v>7.4</v>
      </c>
      <c r="S320" s="63">
        <f t="shared" si="81"/>
        <v>39.6117248535</v>
      </c>
      <c r="T320" s="7">
        <f t="shared" si="82"/>
        <v>134.021356201</v>
      </c>
      <c r="U320" s="7">
        <f t="shared" si="76"/>
        <v>20</v>
      </c>
      <c r="V320" s="18" t="str">
        <f t="shared" si="77"/>
        <v>16N48A-40</v>
      </c>
      <c r="W320" s="4"/>
      <c r="X320" s="8">
        <v>21</v>
      </c>
      <c r="Y320" s="9" t="s">
        <v>271</v>
      </c>
      <c r="Z320" s="9" t="s">
        <v>272</v>
      </c>
      <c r="AA320" s="10">
        <v>7.7706204269999999</v>
      </c>
      <c r="AB320" s="10">
        <v>85.16</v>
      </c>
      <c r="AC320" s="10">
        <v>3.7</v>
      </c>
      <c r="AD320" s="10">
        <v>50</v>
      </c>
      <c r="AE320" s="10">
        <v>7.4</v>
      </c>
      <c r="AF320" s="10">
        <v>39.6</v>
      </c>
      <c r="AG320" s="10">
        <v>134.02135620000001</v>
      </c>
      <c r="AH320" s="10">
        <v>20</v>
      </c>
      <c r="AI320" s="10">
        <v>3</v>
      </c>
      <c r="AJ320" s="10">
        <v>4</v>
      </c>
      <c r="AK320" s="10">
        <v>933</v>
      </c>
      <c r="AL320" s="10">
        <v>60</v>
      </c>
      <c r="AM320" s="11" t="s">
        <v>279</v>
      </c>
      <c r="AN320" s="21">
        <f t="shared" si="84"/>
        <v>933</v>
      </c>
      <c r="AO320" s="21">
        <f t="shared" si="83"/>
        <v>60</v>
      </c>
      <c r="AP320" s="14">
        <v>344</v>
      </c>
    </row>
    <row r="321" spans="1:42" ht="12" customHeight="1" x14ac:dyDescent="0.25">
      <c r="A321" s="14" t="s">
        <v>65</v>
      </c>
      <c r="B321" s="14">
        <v>40</v>
      </c>
      <c r="C321" s="14" t="s">
        <v>199</v>
      </c>
      <c r="D321" s="14" t="s">
        <v>55</v>
      </c>
      <c r="E321" s="14" t="s">
        <v>52</v>
      </c>
      <c r="F321" s="58">
        <v>201.67397991199999</v>
      </c>
      <c r="G321" s="13">
        <v>10.1878004187</v>
      </c>
      <c r="H321" s="13">
        <v>39.019069671600001</v>
      </c>
      <c r="I321" s="58">
        <v>66.5685424805</v>
      </c>
      <c r="J321" s="2"/>
      <c r="K321" s="7" t="s">
        <v>199</v>
      </c>
      <c r="L321" s="7" t="str">
        <f t="shared" si="74"/>
        <v>N</v>
      </c>
      <c r="M321" s="7" t="s">
        <v>216</v>
      </c>
      <c r="N321" s="7">
        <f t="shared" si="78"/>
        <v>10.1878004187</v>
      </c>
      <c r="O321" s="15">
        <f t="shared" si="79"/>
        <v>140</v>
      </c>
      <c r="P321" s="7">
        <f t="shared" si="75"/>
        <v>3.7</v>
      </c>
      <c r="Q321" s="7">
        <v>50</v>
      </c>
      <c r="R321" s="7">
        <f t="shared" si="80"/>
        <v>7.4</v>
      </c>
      <c r="S321" s="63">
        <f t="shared" si="81"/>
        <v>39.019069671600001</v>
      </c>
      <c r="T321" s="7">
        <f t="shared" si="82"/>
        <v>59.168542480500001</v>
      </c>
      <c r="U321" s="7">
        <f t="shared" si="76"/>
        <v>20</v>
      </c>
      <c r="V321" s="18" t="str">
        <f t="shared" si="77"/>
        <v>16N48A-40</v>
      </c>
      <c r="W321" s="4"/>
      <c r="X321" s="8">
        <v>22</v>
      </c>
      <c r="Y321" s="9" t="s">
        <v>271</v>
      </c>
      <c r="Z321" s="9" t="s">
        <v>272</v>
      </c>
      <c r="AA321" s="10">
        <v>10.18780042</v>
      </c>
      <c r="AB321" s="10">
        <v>140</v>
      </c>
      <c r="AC321" s="10">
        <v>3.7</v>
      </c>
      <c r="AD321" s="10">
        <v>50</v>
      </c>
      <c r="AE321" s="10">
        <v>7.4</v>
      </c>
      <c r="AF321" s="10">
        <v>39</v>
      </c>
      <c r="AG321" s="10">
        <v>59.168542479999999</v>
      </c>
      <c r="AH321" s="10">
        <v>20</v>
      </c>
      <c r="AI321" s="10">
        <v>8</v>
      </c>
      <c r="AJ321" s="10">
        <v>13</v>
      </c>
      <c r="AK321" s="12">
        <v>3347</v>
      </c>
      <c r="AL321" s="10">
        <v>556</v>
      </c>
      <c r="AM321" s="11" t="s">
        <v>279</v>
      </c>
      <c r="AN321" s="21">
        <f t="shared" si="84"/>
        <v>4821.4486483247429</v>
      </c>
      <c r="AO321" s="21">
        <f t="shared" si="83"/>
        <v>800.93380593622862</v>
      </c>
      <c r="AP321" s="14">
        <v>347</v>
      </c>
    </row>
    <row r="322" spans="1:42" ht="12" customHeight="1" x14ac:dyDescent="0.25">
      <c r="A322" s="14" t="s">
        <v>65</v>
      </c>
      <c r="B322" s="14">
        <v>40</v>
      </c>
      <c r="C322" s="14" t="s">
        <v>199</v>
      </c>
      <c r="D322" s="14" t="s">
        <v>55</v>
      </c>
      <c r="E322" s="14" t="s">
        <v>52</v>
      </c>
      <c r="F322" s="58">
        <v>49.2880870121</v>
      </c>
      <c r="G322" s="13">
        <v>2.4771650595299999</v>
      </c>
      <c r="H322" s="13">
        <v>22.370010376</v>
      </c>
      <c r="I322" s="58">
        <v>24.142135620099999</v>
      </c>
      <c r="J322" s="2"/>
      <c r="K322" s="7" t="s">
        <v>199</v>
      </c>
      <c r="L322" s="7" t="str">
        <f t="shared" si="74"/>
        <v>N</v>
      </c>
      <c r="M322" s="7" t="s">
        <v>216</v>
      </c>
      <c r="N322" s="7">
        <f t="shared" si="78"/>
        <v>2.4771650595299999</v>
      </c>
      <c r="O322" s="15">
        <f t="shared" si="79"/>
        <v>49.2880870121</v>
      </c>
      <c r="P322" s="7">
        <f t="shared" si="75"/>
        <v>3.7</v>
      </c>
      <c r="Q322" s="7">
        <v>50</v>
      </c>
      <c r="R322" s="7">
        <f t="shared" si="80"/>
        <v>7.4</v>
      </c>
      <c r="S322" s="63">
        <f t="shared" si="81"/>
        <v>22.370010376</v>
      </c>
      <c r="T322" s="7">
        <f t="shared" si="82"/>
        <v>16.742135620100001</v>
      </c>
      <c r="U322" s="7">
        <f t="shared" si="76"/>
        <v>20</v>
      </c>
      <c r="V322" s="18" t="str">
        <f t="shared" si="77"/>
        <v>16N48A-40</v>
      </c>
      <c r="W322" s="4"/>
      <c r="X322" s="8">
        <v>23</v>
      </c>
      <c r="Y322" s="9" t="s">
        <v>271</v>
      </c>
      <c r="Z322" s="9" t="s">
        <v>272</v>
      </c>
      <c r="AA322" s="10">
        <v>2.4771650599999999</v>
      </c>
      <c r="AB322" s="10">
        <v>49.287999999999997</v>
      </c>
      <c r="AC322" s="10">
        <v>3.7</v>
      </c>
      <c r="AD322" s="10">
        <v>50</v>
      </c>
      <c r="AE322" s="10">
        <v>7.4</v>
      </c>
      <c r="AF322" s="10">
        <v>22.4</v>
      </c>
      <c r="AG322" s="10">
        <v>16.742135619999999</v>
      </c>
      <c r="AH322" s="10">
        <v>20</v>
      </c>
      <c r="AI322" s="10">
        <v>6</v>
      </c>
      <c r="AJ322" s="10">
        <v>12</v>
      </c>
      <c r="AK322" s="10">
        <v>31</v>
      </c>
      <c r="AL322" s="10">
        <v>31</v>
      </c>
      <c r="AM322" s="11" t="s">
        <v>279</v>
      </c>
      <c r="AN322" s="21">
        <f t="shared" si="84"/>
        <v>31</v>
      </c>
      <c r="AO322" s="21">
        <f t="shared" si="83"/>
        <v>31</v>
      </c>
      <c r="AP322" s="14">
        <v>321</v>
      </c>
    </row>
    <row r="323" spans="1:42" ht="12" customHeight="1" x14ac:dyDescent="0.25">
      <c r="A323" s="14" t="s">
        <v>65</v>
      </c>
      <c r="B323" s="14">
        <v>40</v>
      </c>
      <c r="C323" s="14" t="s">
        <v>199</v>
      </c>
      <c r="D323" s="14" t="s">
        <v>55</v>
      </c>
      <c r="E323" s="14" t="s">
        <v>52</v>
      </c>
      <c r="F323" s="58">
        <v>71.365612342199995</v>
      </c>
      <c r="G323" s="13">
        <v>4.4400952587100004</v>
      </c>
      <c r="H323" s="13">
        <v>14.334186554</v>
      </c>
      <c r="I323" s="58">
        <v>273.84777831999997</v>
      </c>
      <c r="J323" s="2"/>
      <c r="K323" s="7" t="s">
        <v>199</v>
      </c>
      <c r="L323" s="7" t="str">
        <f t="shared" si="74"/>
        <v>N</v>
      </c>
      <c r="M323" s="7" t="s">
        <v>216</v>
      </c>
      <c r="N323" s="7">
        <f t="shared" si="78"/>
        <v>4.4400952587100004</v>
      </c>
      <c r="O323" s="15">
        <f t="shared" si="79"/>
        <v>71.365612342199995</v>
      </c>
      <c r="P323" s="7">
        <f t="shared" si="75"/>
        <v>3.7</v>
      </c>
      <c r="Q323" s="7">
        <v>50</v>
      </c>
      <c r="R323" s="7">
        <f t="shared" si="80"/>
        <v>7.4</v>
      </c>
      <c r="S323" s="63">
        <f t="shared" si="81"/>
        <v>14.334186554</v>
      </c>
      <c r="T323" s="7">
        <f t="shared" si="82"/>
        <v>266.44777832</v>
      </c>
      <c r="U323" s="7">
        <f t="shared" si="76"/>
        <v>20</v>
      </c>
      <c r="V323" s="18" t="str">
        <f t="shared" si="77"/>
        <v>16N48A-40</v>
      </c>
      <c r="W323" s="4"/>
      <c r="X323" s="8">
        <v>24</v>
      </c>
      <c r="Y323" s="9" t="s">
        <v>271</v>
      </c>
      <c r="Z323" s="9" t="s">
        <v>272</v>
      </c>
      <c r="AA323" s="10">
        <v>4.4400952589999996</v>
      </c>
      <c r="AB323" s="10">
        <v>71.366</v>
      </c>
      <c r="AC323" s="10">
        <v>3.7</v>
      </c>
      <c r="AD323" s="10">
        <v>50</v>
      </c>
      <c r="AE323" s="10">
        <v>7.4</v>
      </c>
      <c r="AF323" s="10">
        <v>14.3</v>
      </c>
      <c r="AG323" s="10">
        <v>266.44777829999998</v>
      </c>
      <c r="AH323" s="10">
        <v>20</v>
      </c>
      <c r="AI323" s="10">
        <v>0</v>
      </c>
      <c r="AJ323" s="10">
        <v>4</v>
      </c>
      <c r="AK323" s="10">
        <v>166</v>
      </c>
      <c r="AL323" s="10">
        <v>4</v>
      </c>
      <c r="AM323" s="11" t="s">
        <v>279</v>
      </c>
      <c r="AN323" s="21">
        <f t="shared" si="84"/>
        <v>166</v>
      </c>
      <c r="AO323" s="21">
        <f t="shared" si="83"/>
        <v>4</v>
      </c>
      <c r="AP323" s="14">
        <v>336</v>
      </c>
    </row>
    <row r="324" spans="1:42" ht="12" customHeight="1" x14ac:dyDescent="0.25">
      <c r="A324" s="14" t="s">
        <v>65</v>
      </c>
      <c r="B324" s="14">
        <v>40</v>
      </c>
      <c r="C324" s="14" t="s">
        <v>199</v>
      </c>
      <c r="D324" s="14" t="s">
        <v>55</v>
      </c>
      <c r="E324" s="14" t="s">
        <v>52</v>
      </c>
      <c r="F324" s="58">
        <v>96.789915017699997</v>
      </c>
      <c r="G324" s="13">
        <v>2.5912375783899999</v>
      </c>
      <c r="H324" s="13">
        <v>25.297883987399999</v>
      </c>
      <c r="I324" s="58">
        <v>94.852813720699999</v>
      </c>
      <c r="J324" s="2"/>
      <c r="K324" s="7" t="s">
        <v>199</v>
      </c>
      <c r="L324" s="7" t="str">
        <f t="shared" ref="L324:L387" si="85">IF(E324="AC - Asphalt","P",IF(E324="BST - bituminous surface","P",IF(E324="P - paved","P","N")))</f>
        <v>N</v>
      </c>
      <c r="M324" s="7" t="s">
        <v>216</v>
      </c>
      <c r="N324" s="7">
        <f t="shared" si="78"/>
        <v>2.5912375783899999</v>
      </c>
      <c r="O324" s="15">
        <f t="shared" si="79"/>
        <v>96.789915017699997</v>
      </c>
      <c r="P324" s="7">
        <f t="shared" ref="P324:P387" si="86">IF(D324="0 - not maintained",3.7,IF(D324="1 - Basic custodial care (closed)",3.7,IF(D324="2 - High clearance vehicles",3.7,IF(D324="3 - Suitable for passenger cars",5.5,IF(D324="4 - Moderate degree of user comfort",7.3,7.3)))))</f>
        <v>3.7</v>
      </c>
      <c r="Q324" s="7">
        <v>50</v>
      </c>
      <c r="R324" s="7">
        <f t="shared" si="80"/>
        <v>7.4</v>
      </c>
      <c r="S324" s="63">
        <f t="shared" si="81"/>
        <v>25.297883987399999</v>
      </c>
      <c r="T324" s="7">
        <f t="shared" si="82"/>
        <v>87.452813720699993</v>
      </c>
      <c r="U324" s="7">
        <f t="shared" ref="U324:U387" si="87">IF(L324="g",50,20)</f>
        <v>20</v>
      </c>
      <c r="V324" s="18" t="str">
        <f t="shared" ref="V324:V387" si="88">A324&amp;"-"&amp;B324</f>
        <v>16N48A-40</v>
      </c>
      <c r="W324" s="4"/>
      <c r="X324" s="8">
        <v>25</v>
      </c>
      <c r="Y324" s="9" t="s">
        <v>271</v>
      </c>
      <c r="Z324" s="9" t="s">
        <v>272</v>
      </c>
      <c r="AA324" s="10">
        <v>2.5912375779999999</v>
      </c>
      <c r="AB324" s="10">
        <v>96.79</v>
      </c>
      <c r="AC324" s="10">
        <v>3.7</v>
      </c>
      <c r="AD324" s="10">
        <v>50</v>
      </c>
      <c r="AE324" s="10">
        <v>7.4</v>
      </c>
      <c r="AF324" s="10">
        <v>25.3</v>
      </c>
      <c r="AG324" s="10">
        <v>87.452813719999995</v>
      </c>
      <c r="AH324" s="10">
        <v>20</v>
      </c>
      <c r="AI324" s="10">
        <v>2</v>
      </c>
      <c r="AJ324" s="10">
        <v>5</v>
      </c>
      <c r="AK324" s="10">
        <v>166</v>
      </c>
      <c r="AL324" s="10">
        <v>25</v>
      </c>
      <c r="AM324" s="11" t="s">
        <v>279</v>
      </c>
      <c r="AN324" s="21">
        <f t="shared" si="84"/>
        <v>166</v>
      </c>
      <c r="AO324" s="21">
        <f t="shared" si="83"/>
        <v>25</v>
      </c>
      <c r="AP324" s="14">
        <v>318</v>
      </c>
    </row>
    <row r="325" spans="1:42" ht="12" customHeight="1" x14ac:dyDescent="0.25">
      <c r="A325" s="14" t="s">
        <v>65</v>
      </c>
      <c r="B325" s="14">
        <v>40</v>
      </c>
      <c r="C325" s="14" t="s">
        <v>199</v>
      </c>
      <c r="D325" s="14" t="s">
        <v>55</v>
      </c>
      <c r="E325" s="14" t="s">
        <v>52</v>
      </c>
      <c r="F325" s="58">
        <v>52.438041903799999</v>
      </c>
      <c r="G325" s="13">
        <v>1.0978357869299999</v>
      </c>
      <c r="H325" s="13">
        <v>32.1997032166</v>
      </c>
      <c r="I325" s="58">
        <v>70.710678100600006</v>
      </c>
      <c r="J325" s="2"/>
      <c r="K325" s="7" t="s">
        <v>199</v>
      </c>
      <c r="L325" s="7" t="str">
        <f t="shared" si="85"/>
        <v>N</v>
      </c>
      <c r="M325" s="7" t="s">
        <v>216</v>
      </c>
      <c r="N325" s="7">
        <f t="shared" ref="N325:N388" si="89">IF(G325&lt;0.3,0.3,G325)</f>
        <v>1.0978357869299999</v>
      </c>
      <c r="O325" s="15">
        <f t="shared" ref="O325:O388" si="90">IF(F325&gt;140,140,F325)</f>
        <v>52.438041903799999</v>
      </c>
      <c r="P325" s="7">
        <f t="shared" si="86"/>
        <v>3.7</v>
      </c>
      <c r="Q325" s="7">
        <v>50</v>
      </c>
      <c r="R325" s="7">
        <f t="shared" ref="R325:R388" si="91">IF(I325&lt;0.3,0.3,(IF((I325-0.3)&lt;P325*2,(I325-0.3),P325*2)))</f>
        <v>7.4</v>
      </c>
      <c r="S325" s="63">
        <f t="shared" ref="S325:S388" si="92">H325</f>
        <v>32.1997032166</v>
      </c>
      <c r="T325" s="7">
        <f t="shared" ref="T325:T388" si="93">IF((I325-R325)&lt;0.3,0.3,IF(I325&gt;300,300,I325-R325))</f>
        <v>63.310678100600008</v>
      </c>
      <c r="U325" s="7">
        <f t="shared" si="87"/>
        <v>20</v>
      </c>
      <c r="V325" s="18" t="str">
        <f t="shared" si="88"/>
        <v>16N48A-40</v>
      </c>
      <c r="W325" s="4"/>
      <c r="X325" s="8">
        <v>26</v>
      </c>
      <c r="Y325" s="9" t="s">
        <v>271</v>
      </c>
      <c r="Z325" s="9" t="s">
        <v>272</v>
      </c>
      <c r="AA325" s="10">
        <v>1.097835787</v>
      </c>
      <c r="AB325" s="10">
        <v>52.438000000000002</v>
      </c>
      <c r="AC325" s="10">
        <v>3.7</v>
      </c>
      <c r="AD325" s="10">
        <v>50</v>
      </c>
      <c r="AE325" s="10">
        <v>7.4</v>
      </c>
      <c r="AF325" s="10">
        <v>32.200000000000003</v>
      </c>
      <c r="AG325" s="10">
        <v>63.310678099999997</v>
      </c>
      <c r="AH325" s="10">
        <v>20</v>
      </c>
      <c r="AI325" s="10">
        <v>3</v>
      </c>
      <c r="AJ325" s="10">
        <v>4</v>
      </c>
      <c r="AK325" s="10">
        <v>20</v>
      </c>
      <c r="AL325" s="10">
        <v>14</v>
      </c>
      <c r="AM325" s="11" t="s">
        <v>279</v>
      </c>
      <c r="AN325" s="21">
        <f t="shared" si="84"/>
        <v>20</v>
      </c>
      <c r="AO325" s="21">
        <f t="shared" si="83"/>
        <v>14</v>
      </c>
      <c r="AP325" s="14">
        <v>319</v>
      </c>
    </row>
    <row r="326" spans="1:42" ht="12" customHeight="1" x14ac:dyDescent="0.25">
      <c r="A326" s="14" t="s">
        <v>65</v>
      </c>
      <c r="B326" s="14">
        <v>40</v>
      </c>
      <c r="C326" s="14" t="s">
        <v>199</v>
      </c>
      <c r="D326" s="14" t="s">
        <v>55</v>
      </c>
      <c r="E326" s="14" t="s">
        <v>52</v>
      </c>
      <c r="F326" s="58">
        <v>71.804804767899995</v>
      </c>
      <c r="G326" s="13">
        <v>0.32572572372699998</v>
      </c>
      <c r="H326" s="13">
        <v>22.370010376</v>
      </c>
      <c r="I326" s="58">
        <v>24.142135620099999</v>
      </c>
      <c r="J326" s="2"/>
      <c r="K326" s="7" t="s">
        <v>199</v>
      </c>
      <c r="L326" s="7" t="str">
        <f t="shared" si="85"/>
        <v>N</v>
      </c>
      <c r="M326" s="7" t="s">
        <v>216</v>
      </c>
      <c r="N326" s="7">
        <f t="shared" si="89"/>
        <v>0.32572572372699998</v>
      </c>
      <c r="O326" s="15">
        <f t="shared" si="90"/>
        <v>71.804804767899995</v>
      </c>
      <c r="P326" s="7">
        <f t="shared" si="86"/>
        <v>3.7</v>
      </c>
      <c r="Q326" s="7">
        <v>50</v>
      </c>
      <c r="R326" s="7">
        <f t="shared" si="91"/>
        <v>7.4</v>
      </c>
      <c r="S326" s="63">
        <f t="shared" si="92"/>
        <v>22.370010376</v>
      </c>
      <c r="T326" s="7">
        <f t="shared" si="93"/>
        <v>16.742135620100001</v>
      </c>
      <c r="U326" s="7">
        <f t="shared" si="87"/>
        <v>20</v>
      </c>
      <c r="V326" s="18" t="str">
        <f t="shared" si="88"/>
        <v>16N48A-40</v>
      </c>
      <c r="W326" s="4"/>
      <c r="X326" s="8">
        <v>27</v>
      </c>
      <c r="Y326" s="9" t="s">
        <v>271</v>
      </c>
      <c r="Z326" s="9" t="s">
        <v>272</v>
      </c>
      <c r="AA326" s="10">
        <v>0.32572572399999999</v>
      </c>
      <c r="AB326" s="10">
        <v>71.805000000000007</v>
      </c>
      <c r="AC326" s="10">
        <v>3.7</v>
      </c>
      <c r="AD326" s="10">
        <v>50</v>
      </c>
      <c r="AE326" s="10">
        <v>7.4</v>
      </c>
      <c r="AF326" s="10">
        <v>22.4</v>
      </c>
      <c r="AG326" s="10">
        <v>16.742135619999999</v>
      </c>
      <c r="AH326" s="10">
        <v>20</v>
      </c>
      <c r="AI326" s="10">
        <v>8</v>
      </c>
      <c r="AJ326" s="10">
        <v>18</v>
      </c>
      <c r="AK326" s="10">
        <v>23</v>
      </c>
      <c r="AL326" s="10">
        <v>20</v>
      </c>
      <c r="AM326" s="11" t="s">
        <v>279</v>
      </c>
      <c r="AN326" s="21">
        <f t="shared" si="84"/>
        <v>23</v>
      </c>
      <c r="AO326" s="21">
        <f t="shared" ref="AO326:AO389" si="94">F326/O326*AL326</f>
        <v>20</v>
      </c>
      <c r="AP326" s="14">
        <v>320</v>
      </c>
    </row>
    <row r="327" spans="1:42" ht="12" customHeight="1" x14ac:dyDescent="0.25">
      <c r="A327" s="14" t="s">
        <v>105</v>
      </c>
      <c r="B327" s="14">
        <v>276</v>
      </c>
      <c r="C327" s="14" t="s">
        <v>199</v>
      </c>
      <c r="D327" s="14" t="s">
        <v>53</v>
      </c>
      <c r="E327" s="14" t="s">
        <v>52</v>
      </c>
      <c r="F327" s="58">
        <v>112.914882006</v>
      </c>
      <c r="G327" s="13">
        <v>7.5504969925500003</v>
      </c>
      <c r="H327" s="13">
        <v>27.233449935900001</v>
      </c>
      <c r="I327" s="58">
        <v>0</v>
      </c>
      <c r="J327" s="2"/>
      <c r="K327" s="7" t="s">
        <v>199</v>
      </c>
      <c r="L327" s="7" t="str">
        <f t="shared" si="85"/>
        <v>N</v>
      </c>
      <c r="M327" s="7" t="s">
        <v>216</v>
      </c>
      <c r="N327" s="7">
        <f t="shared" si="89"/>
        <v>7.5504969925500003</v>
      </c>
      <c r="O327" s="15">
        <f t="shared" si="90"/>
        <v>112.914882006</v>
      </c>
      <c r="P327" s="7">
        <f t="shared" si="86"/>
        <v>3.7</v>
      </c>
      <c r="Q327" s="7">
        <v>50</v>
      </c>
      <c r="R327" s="7">
        <f t="shared" si="91"/>
        <v>0.3</v>
      </c>
      <c r="S327" s="63">
        <f t="shared" si="92"/>
        <v>27.233449935900001</v>
      </c>
      <c r="T327" s="7">
        <f t="shared" si="93"/>
        <v>0.3</v>
      </c>
      <c r="U327" s="7">
        <f t="shared" si="87"/>
        <v>20</v>
      </c>
      <c r="V327" s="18" t="str">
        <f t="shared" si="88"/>
        <v>16N48B-276</v>
      </c>
      <c r="W327" s="4"/>
      <c r="X327" s="8">
        <v>28</v>
      </c>
      <c r="Y327" s="9" t="s">
        <v>271</v>
      </c>
      <c r="Z327" s="9" t="s">
        <v>272</v>
      </c>
      <c r="AA327" s="10">
        <v>7.5504969930000003</v>
      </c>
      <c r="AB327" s="10">
        <v>112.91500000000001</v>
      </c>
      <c r="AC327" s="10">
        <v>3.7</v>
      </c>
      <c r="AD327" s="10">
        <v>50</v>
      </c>
      <c r="AE327" s="10">
        <v>0.3</v>
      </c>
      <c r="AF327" s="10">
        <v>27.2</v>
      </c>
      <c r="AG327" s="10">
        <v>0.3</v>
      </c>
      <c r="AH327" s="10">
        <v>20</v>
      </c>
      <c r="AI327" s="10">
        <v>32</v>
      </c>
      <c r="AJ327" s="10">
        <v>167</v>
      </c>
      <c r="AK327" s="12">
        <v>1792</v>
      </c>
      <c r="AL327" s="12">
        <v>1785</v>
      </c>
      <c r="AM327" s="11" t="s">
        <v>348</v>
      </c>
      <c r="AN327" s="21">
        <f t="shared" si="84"/>
        <v>1792</v>
      </c>
      <c r="AO327" s="21">
        <f t="shared" si="94"/>
        <v>1785</v>
      </c>
      <c r="AP327" s="14">
        <v>683</v>
      </c>
    </row>
    <row r="328" spans="1:42" ht="12" customHeight="1" x14ac:dyDescent="0.25">
      <c r="A328" s="14" t="s">
        <v>105</v>
      </c>
      <c r="B328" s="14">
        <v>276</v>
      </c>
      <c r="C328" s="14" t="s">
        <v>199</v>
      </c>
      <c r="D328" s="14" t="s">
        <v>53</v>
      </c>
      <c r="E328" s="14" t="s">
        <v>52</v>
      </c>
      <c r="F328" s="58">
        <v>106.22843572799999</v>
      </c>
      <c r="G328" s="13">
        <v>4.2897033537300002</v>
      </c>
      <c r="H328" s="13">
        <v>50.757598877</v>
      </c>
      <c r="I328" s="58">
        <v>24.142135620099999</v>
      </c>
      <c r="J328" s="2"/>
      <c r="K328" s="7" t="s">
        <v>199</v>
      </c>
      <c r="L328" s="7" t="str">
        <f t="shared" si="85"/>
        <v>N</v>
      </c>
      <c r="M328" s="7" t="s">
        <v>216</v>
      </c>
      <c r="N328" s="7">
        <f t="shared" si="89"/>
        <v>4.2897033537300002</v>
      </c>
      <c r="O328" s="15">
        <f t="shared" si="90"/>
        <v>106.22843572799999</v>
      </c>
      <c r="P328" s="7">
        <f t="shared" si="86"/>
        <v>3.7</v>
      </c>
      <c r="Q328" s="7">
        <v>50</v>
      </c>
      <c r="R328" s="7">
        <f t="shared" si="91"/>
        <v>7.4</v>
      </c>
      <c r="S328" s="63">
        <f t="shared" si="92"/>
        <v>50.757598877</v>
      </c>
      <c r="T328" s="7">
        <f t="shared" si="93"/>
        <v>16.742135620100001</v>
      </c>
      <c r="U328" s="7">
        <f t="shared" si="87"/>
        <v>20</v>
      </c>
      <c r="V328" s="18" t="str">
        <f t="shared" si="88"/>
        <v>16N48B-276</v>
      </c>
      <c r="W328" s="4"/>
      <c r="X328" s="8">
        <v>29</v>
      </c>
      <c r="Y328" s="9" t="s">
        <v>271</v>
      </c>
      <c r="Z328" s="9" t="s">
        <v>272</v>
      </c>
      <c r="AA328" s="10">
        <v>4.2897033540000002</v>
      </c>
      <c r="AB328" s="10">
        <v>106.22799999999999</v>
      </c>
      <c r="AC328" s="10">
        <v>3.7</v>
      </c>
      <c r="AD328" s="10">
        <v>50</v>
      </c>
      <c r="AE328" s="10">
        <v>7.4</v>
      </c>
      <c r="AF328" s="10">
        <v>50.8</v>
      </c>
      <c r="AG328" s="10">
        <v>16.742135619999999</v>
      </c>
      <c r="AH328" s="10">
        <v>20</v>
      </c>
      <c r="AI328" s="10">
        <v>13</v>
      </c>
      <c r="AJ328" s="10">
        <v>33</v>
      </c>
      <c r="AK328" s="10">
        <v>424</v>
      </c>
      <c r="AL328" s="10">
        <v>368</v>
      </c>
      <c r="AM328" s="11" t="s">
        <v>348</v>
      </c>
      <c r="AN328" s="21">
        <f t="shared" si="84"/>
        <v>424</v>
      </c>
      <c r="AO328" s="21">
        <f t="shared" si="94"/>
        <v>368</v>
      </c>
      <c r="AP328" s="14">
        <v>681</v>
      </c>
    </row>
    <row r="329" spans="1:42" ht="12" customHeight="1" x14ac:dyDescent="0.25">
      <c r="A329" s="14" t="s">
        <v>105</v>
      </c>
      <c r="B329" s="14">
        <v>276</v>
      </c>
      <c r="C329" s="14" t="s">
        <v>199</v>
      </c>
      <c r="D329" s="14" t="s">
        <v>53</v>
      </c>
      <c r="E329" s="14" t="s">
        <v>52</v>
      </c>
      <c r="F329" s="58">
        <v>144.973265411</v>
      </c>
      <c r="G329" s="13">
        <v>5.6965985394100001</v>
      </c>
      <c r="H329" s="13">
        <v>16.267446517900002</v>
      </c>
      <c r="I329" s="58">
        <v>0</v>
      </c>
      <c r="J329" s="2"/>
      <c r="K329" s="7" t="s">
        <v>199</v>
      </c>
      <c r="L329" s="7" t="str">
        <f t="shared" si="85"/>
        <v>N</v>
      </c>
      <c r="M329" s="7" t="s">
        <v>216</v>
      </c>
      <c r="N329" s="7">
        <f t="shared" si="89"/>
        <v>5.6965985394100001</v>
      </c>
      <c r="O329" s="15">
        <f t="shared" si="90"/>
        <v>140</v>
      </c>
      <c r="P329" s="7">
        <f t="shared" si="86"/>
        <v>3.7</v>
      </c>
      <c r="Q329" s="7">
        <v>50</v>
      </c>
      <c r="R329" s="7">
        <f t="shared" si="91"/>
        <v>0.3</v>
      </c>
      <c r="S329" s="63">
        <f t="shared" si="92"/>
        <v>16.267446517900002</v>
      </c>
      <c r="T329" s="7">
        <f t="shared" si="93"/>
        <v>0.3</v>
      </c>
      <c r="U329" s="7">
        <f t="shared" si="87"/>
        <v>20</v>
      </c>
      <c r="V329" s="18" t="str">
        <f t="shared" si="88"/>
        <v>16N48B-276</v>
      </c>
      <c r="W329" s="4"/>
      <c r="X329" s="8">
        <v>30</v>
      </c>
      <c r="Y329" s="9" t="s">
        <v>271</v>
      </c>
      <c r="Z329" s="9" t="s">
        <v>272</v>
      </c>
      <c r="AA329" s="10">
        <v>5.696598539</v>
      </c>
      <c r="AB329" s="10">
        <v>140</v>
      </c>
      <c r="AC329" s="10">
        <v>3.7</v>
      </c>
      <c r="AD329" s="10">
        <v>50</v>
      </c>
      <c r="AE329" s="10">
        <v>0.3</v>
      </c>
      <c r="AF329" s="10">
        <v>16.3</v>
      </c>
      <c r="AG329" s="10">
        <v>0.3</v>
      </c>
      <c r="AH329" s="10">
        <v>20</v>
      </c>
      <c r="AI329" s="10">
        <v>31</v>
      </c>
      <c r="AJ329" s="10">
        <v>170</v>
      </c>
      <c r="AK329" s="12">
        <v>1738</v>
      </c>
      <c r="AL329" s="12">
        <v>1719</v>
      </c>
      <c r="AM329" s="11" t="s">
        <v>348</v>
      </c>
      <c r="AN329" s="21">
        <f t="shared" si="84"/>
        <v>1799.7395377451285</v>
      </c>
      <c r="AO329" s="21">
        <f t="shared" si="94"/>
        <v>1780.0645945822071</v>
      </c>
      <c r="AP329" s="14">
        <v>697</v>
      </c>
    </row>
    <row r="330" spans="1:42" ht="12" customHeight="1" x14ac:dyDescent="0.25">
      <c r="A330" s="14" t="s">
        <v>105</v>
      </c>
      <c r="B330" s="14">
        <v>276</v>
      </c>
      <c r="C330" s="14" t="s">
        <v>199</v>
      </c>
      <c r="D330" s="14" t="s">
        <v>53</v>
      </c>
      <c r="E330" s="14" t="s">
        <v>52</v>
      </c>
      <c r="F330" s="58">
        <v>88.724209163200001</v>
      </c>
      <c r="G330" s="13">
        <v>5.8525480238799998</v>
      </c>
      <c r="H330" s="13">
        <v>59.453746795699999</v>
      </c>
      <c r="I330" s="58">
        <v>104.852813721</v>
      </c>
      <c r="J330" s="2"/>
      <c r="K330" s="7" t="s">
        <v>199</v>
      </c>
      <c r="L330" s="7" t="str">
        <f t="shared" si="85"/>
        <v>N</v>
      </c>
      <c r="M330" s="7" t="s">
        <v>216</v>
      </c>
      <c r="N330" s="7">
        <f t="shared" si="89"/>
        <v>5.8525480238799998</v>
      </c>
      <c r="O330" s="15">
        <f t="shared" si="90"/>
        <v>88.724209163200001</v>
      </c>
      <c r="P330" s="7">
        <f t="shared" si="86"/>
        <v>3.7</v>
      </c>
      <c r="Q330" s="7">
        <v>50</v>
      </c>
      <c r="R330" s="7">
        <f t="shared" si="91"/>
        <v>7.4</v>
      </c>
      <c r="S330" s="63">
        <f t="shared" si="92"/>
        <v>59.453746795699999</v>
      </c>
      <c r="T330" s="7">
        <f t="shared" si="93"/>
        <v>97.452813720999998</v>
      </c>
      <c r="U330" s="7">
        <f t="shared" si="87"/>
        <v>20</v>
      </c>
      <c r="V330" s="18" t="str">
        <f t="shared" si="88"/>
        <v>16N48B-276</v>
      </c>
      <c r="W330" s="4"/>
      <c r="X330" s="8">
        <v>31</v>
      </c>
      <c r="Y330" s="9" t="s">
        <v>271</v>
      </c>
      <c r="Z330" s="9" t="s">
        <v>272</v>
      </c>
      <c r="AA330" s="10">
        <v>5.8525480239999998</v>
      </c>
      <c r="AB330" s="10">
        <v>88.724000000000004</v>
      </c>
      <c r="AC330" s="10">
        <v>3.7</v>
      </c>
      <c r="AD330" s="10">
        <v>50</v>
      </c>
      <c r="AE330" s="10">
        <v>7.4</v>
      </c>
      <c r="AF330" s="10">
        <v>59.5</v>
      </c>
      <c r="AG330" s="10">
        <v>97.452813719999995</v>
      </c>
      <c r="AH330" s="10">
        <v>20</v>
      </c>
      <c r="AI330" s="10">
        <v>4</v>
      </c>
      <c r="AJ330" s="10">
        <v>4</v>
      </c>
      <c r="AK330" s="10">
        <v>578</v>
      </c>
      <c r="AL330" s="10">
        <v>82</v>
      </c>
      <c r="AM330" s="11" t="s">
        <v>348</v>
      </c>
      <c r="AN330" s="21">
        <f t="shared" si="84"/>
        <v>578</v>
      </c>
      <c r="AO330" s="21">
        <f t="shared" si="94"/>
        <v>82</v>
      </c>
      <c r="AP330" s="14">
        <v>684</v>
      </c>
    </row>
    <row r="331" spans="1:42" ht="12" customHeight="1" x14ac:dyDescent="0.25">
      <c r="A331" s="14" t="s">
        <v>105</v>
      </c>
      <c r="B331" s="14">
        <v>276</v>
      </c>
      <c r="C331" s="14" t="s">
        <v>199</v>
      </c>
      <c r="D331" s="14" t="s">
        <v>53</v>
      </c>
      <c r="E331" s="14" t="s">
        <v>52</v>
      </c>
      <c r="F331" s="58">
        <v>211.61481198000001</v>
      </c>
      <c r="G331" s="13">
        <v>5.5989202358699997</v>
      </c>
      <c r="H331" s="13">
        <v>32.065444946299998</v>
      </c>
      <c r="I331" s="58">
        <v>0</v>
      </c>
      <c r="J331" s="2"/>
      <c r="K331" s="7" t="s">
        <v>199</v>
      </c>
      <c r="L331" s="7" t="str">
        <f t="shared" si="85"/>
        <v>N</v>
      </c>
      <c r="M331" s="7" t="s">
        <v>216</v>
      </c>
      <c r="N331" s="7">
        <f t="shared" si="89"/>
        <v>5.5989202358699997</v>
      </c>
      <c r="O331" s="15">
        <f t="shared" si="90"/>
        <v>140</v>
      </c>
      <c r="P331" s="7">
        <f t="shared" si="86"/>
        <v>3.7</v>
      </c>
      <c r="Q331" s="7">
        <v>50</v>
      </c>
      <c r="R331" s="7">
        <f t="shared" si="91"/>
        <v>0.3</v>
      </c>
      <c r="S331" s="63">
        <f t="shared" si="92"/>
        <v>32.065444946299998</v>
      </c>
      <c r="T331" s="7">
        <f t="shared" si="93"/>
        <v>0.3</v>
      </c>
      <c r="U331" s="7">
        <f t="shared" si="87"/>
        <v>20</v>
      </c>
      <c r="V331" s="18" t="str">
        <f t="shared" si="88"/>
        <v>16N48B-276</v>
      </c>
      <c r="W331" s="4"/>
      <c r="X331" s="8">
        <v>32</v>
      </c>
      <c r="Y331" s="9" t="s">
        <v>271</v>
      </c>
      <c r="Z331" s="9" t="s">
        <v>272</v>
      </c>
      <c r="AA331" s="10">
        <v>5.5989202359999997</v>
      </c>
      <c r="AB331" s="10">
        <v>140</v>
      </c>
      <c r="AC331" s="10">
        <v>3.7</v>
      </c>
      <c r="AD331" s="10">
        <v>50</v>
      </c>
      <c r="AE331" s="10">
        <v>0.3</v>
      </c>
      <c r="AF331" s="10">
        <v>32.1</v>
      </c>
      <c r="AG331" s="10">
        <v>0.3</v>
      </c>
      <c r="AH331" s="10">
        <v>20</v>
      </c>
      <c r="AI331" s="10">
        <v>30</v>
      </c>
      <c r="AJ331" s="10">
        <v>171</v>
      </c>
      <c r="AK331" s="12">
        <v>1773</v>
      </c>
      <c r="AL331" s="12">
        <v>1774</v>
      </c>
      <c r="AM331" s="11" t="s">
        <v>348</v>
      </c>
      <c r="AN331" s="21">
        <f t="shared" si="84"/>
        <v>2679.9504402895714</v>
      </c>
      <c r="AO331" s="21">
        <f t="shared" si="94"/>
        <v>2681.4619746608573</v>
      </c>
      <c r="AP331" s="14">
        <v>689</v>
      </c>
    </row>
    <row r="332" spans="1:42" ht="12" customHeight="1" x14ac:dyDescent="0.25">
      <c r="A332" s="14" t="s">
        <v>105</v>
      </c>
      <c r="B332" s="14">
        <v>276</v>
      </c>
      <c r="C332" s="14" t="s">
        <v>199</v>
      </c>
      <c r="D332" s="14" t="s">
        <v>53</v>
      </c>
      <c r="E332" s="14" t="s">
        <v>52</v>
      </c>
      <c r="F332" s="58">
        <v>88.555966344500007</v>
      </c>
      <c r="G332" s="13">
        <v>3.4254578151600001</v>
      </c>
      <c r="H332" s="13">
        <v>24.891769409199998</v>
      </c>
      <c r="I332" s="58">
        <v>130</v>
      </c>
      <c r="J332" s="2"/>
      <c r="K332" s="7" t="s">
        <v>199</v>
      </c>
      <c r="L332" s="7" t="str">
        <f t="shared" si="85"/>
        <v>N</v>
      </c>
      <c r="M332" s="7" t="s">
        <v>216</v>
      </c>
      <c r="N332" s="7">
        <f t="shared" si="89"/>
        <v>3.4254578151600001</v>
      </c>
      <c r="O332" s="15">
        <f t="shared" si="90"/>
        <v>88.555966344500007</v>
      </c>
      <c r="P332" s="7">
        <f t="shared" si="86"/>
        <v>3.7</v>
      </c>
      <c r="Q332" s="7">
        <v>50</v>
      </c>
      <c r="R332" s="7">
        <f t="shared" si="91"/>
        <v>7.4</v>
      </c>
      <c r="S332" s="63">
        <f t="shared" si="92"/>
        <v>24.891769409199998</v>
      </c>
      <c r="T332" s="7">
        <f t="shared" si="93"/>
        <v>122.6</v>
      </c>
      <c r="U332" s="7">
        <f t="shared" si="87"/>
        <v>20</v>
      </c>
      <c r="V332" s="18" t="str">
        <f t="shared" si="88"/>
        <v>16N48B-276</v>
      </c>
      <c r="W332" s="4"/>
      <c r="X332" s="8">
        <v>33</v>
      </c>
      <c r="Y332" s="9" t="s">
        <v>271</v>
      </c>
      <c r="Z332" s="9" t="s">
        <v>272</v>
      </c>
      <c r="AA332" s="10">
        <v>3.4254578150000001</v>
      </c>
      <c r="AB332" s="10">
        <v>88.555999999999997</v>
      </c>
      <c r="AC332" s="10">
        <v>3.7</v>
      </c>
      <c r="AD332" s="10">
        <v>50</v>
      </c>
      <c r="AE332" s="10">
        <v>7.4</v>
      </c>
      <c r="AF332" s="10">
        <v>24.9</v>
      </c>
      <c r="AG332" s="10">
        <v>122.6</v>
      </c>
      <c r="AH332" s="10">
        <v>20</v>
      </c>
      <c r="AI332" s="10">
        <v>1</v>
      </c>
      <c r="AJ332" s="10">
        <v>4</v>
      </c>
      <c r="AK332" s="10">
        <v>141</v>
      </c>
      <c r="AL332" s="10">
        <v>16</v>
      </c>
      <c r="AM332" s="11" t="s">
        <v>348</v>
      </c>
      <c r="AN332" s="21">
        <f t="shared" si="84"/>
        <v>141</v>
      </c>
      <c r="AO332" s="21">
        <f t="shared" si="94"/>
        <v>16</v>
      </c>
      <c r="AP332" s="14">
        <v>712</v>
      </c>
    </row>
    <row r="333" spans="1:42" ht="12" customHeight="1" x14ac:dyDescent="0.25">
      <c r="A333" s="14" t="s">
        <v>105</v>
      </c>
      <c r="B333" s="14">
        <v>276</v>
      </c>
      <c r="C333" s="14" t="s">
        <v>199</v>
      </c>
      <c r="D333" s="14" t="s">
        <v>53</v>
      </c>
      <c r="E333" s="14" t="s">
        <v>52</v>
      </c>
      <c r="F333" s="58">
        <v>69.040668198299997</v>
      </c>
      <c r="G333" s="13">
        <v>0.23091293024699999</v>
      </c>
      <c r="H333" s="13">
        <v>28.750793457</v>
      </c>
      <c r="I333" s="58">
        <v>84.142135620100007</v>
      </c>
      <c r="J333" s="2"/>
      <c r="K333" s="7" t="s">
        <v>199</v>
      </c>
      <c r="L333" s="7" t="str">
        <f t="shared" si="85"/>
        <v>N</v>
      </c>
      <c r="M333" s="7" t="s">
        <v>216</v>
      </c>
      <c r="N333" s="7">
        <f t="shared" si="89"/>
        <v>0.3</v>
      </c>
      <c r="O333" s="15">
        <f t="shared" si="90"/>
        <v>69.040668198299997</v>
      </c>
      <c r="P333" s="7">
        <f t="shared" si="86"/>
        <v>3.7</v>
      </c>
      <c r="Q333" s="7">
        <v>50</v>
      </c>
      <c r="R333" s="7">
        <f t="shared" si="91"/>
        <v>7.4</v>
      </c>
      <c r="S333" s="63">
        <f t="shared" si="92"/>
        <v>28.750793457</v>
      </c>
      <c r="T333" s="7">
        <f t="shared" si="93"/>
        <v>76.742135620100001</v>
      </c>
      <c r="U333" s="7">
        <f t="shared" si="87"/>
        <v>20</v>
      </c>
      <c r="V333" s="18" t="str">
        <f t="shared" si="88"/>
        <v>16N48B-276</v>
      </c>
      <c r="W333" s="4"/>
      <c r="X333" s="8">
        <v>34</v>
      </c>
      <c r="Y333" s="9" t="s">
        <v>271</v>
      </c>
      <c r="Z333" s="9" t="s">
        <v>272</v>
      </c>
      <c r="AA333" s="10">
        <v>0.3</v>
      </c>
      <c r="AB333" s="10">
        <v>69.040999999999997</v>
      </c>
      <c r="AC333" s="10">
        <v>3.7</v>
      </c>
      <c r="AD333" s="10">
        <v>50</v>
      </c>
      <c r="AE333" s="10">
        <v>7.4</v>
      </c>
      <c r="AF333" s="10">
        <v>28.8</v>
      </c>
      <c r="AG333" s="10">
        <v>76.742135619999999</v>
      </c>
      <c r="AH333" s="10">
        <v>20</v>
      </c>
      <c r="AI333" s="10">
        <v>2</v>
      </c>
      <c r="AJ333" s="10">
        <v>4</v>
      </c>
      <c r="AK333" s="10">
        <v>23</v>
      </c>
      <c r="AL333" s="10">
        <v>8</v>
      </c>
      <c r="AM333" s="11" t="s">
        <v>348</v>
      </c>
      <c r="AN333" s="21">
        <f t="shared" si="84"/>
        <v>23</v>
      </c>
      <c r="AO333" s="21">
        <f t="shared" si="94"/>
        <v>8</v>
      </c>
      <c r="AP333" s="14">
        <v>686</v>
      </c>
    </row>
    <row r="334" spans="1:42" ht="12" customHeight="1" x14ac:dyDescent="0.25">
      <c r="A334" s="14" t="s">
        <v>105</v>
      </c>
      <c r="B334" s="14">
        <v>276</v>
      </c>
      <c r="C334" s="14" t="s">
        <v>199</v>
      </c>
      <c r="D334" s="14" t="s">
        <v>53</v>
      </c>
      <c r="E334" s="14" t="s">
        <v>52</v>
      </c>
      <c r="F334" s="58">
        <v>97.246859743200005</v>
      </c>
      <c r="G334" s="13">
        <v>15.271706480600001</v>
      </c>
      <c r="H334" s="13">
        <v>19.374563217199999</v>
      </c>
      <c r="I334" s="58">
        <v>38.284271240199999</v>
      </c>
      <c r="J334" s="2"/>
      <c r="K334" s="7" t="s">
        <v>199</v>
      </c>
      <c r="L334" s="7" t="str">
        <f t="shared" si="85"/>
        <v>N</v>
      </c>
      <c r="M334" s="7" t="s">
        <v>216</v>
      </c>
      <c r="N334" s="7">
        <f t="shared" si="89"/>
        <v>15.271706480600001</v>
      </c>
      <c r="O334" s="15">
        <f t="shared" si="90"/>
        <v>97.246859743200005</v>
      </c>
      <c r="P334" s="7">
        <f t="shared" si="86"/>
        <v>3.7</v>
      </c>
      <c r="Q334" s="7">
        <v>50</v>
      </c>
      <c r="R334" s="7">
        <f t="shared" si="91"/>
        <v>7.4</v>
      </c>
      <c r="S334" s="63">
        <f t="shared" si="92"/>
        <v>19.374563217199999</v>
      </c>
      <c r="T334" s="7">
        <f t="shared" si="93"/>
        <v>30.8842712402</v>
      </c>
      <c r="U334" s="7">
        <f t="shared" si="87"/>
        <v>20</v>
      </c>
      <c r="V334" s="18" t="str">
        <f t="shared" si="88"/>
        <v>16N48B-276</v>
      </c>
      <c r="W334" s="4"/>
      <c r="X334" s="8">
        <v>35</v>
      </c>
      <c r="Y334" s="9" t="s">
        <v>271</v>
      </c>
      <c r="Z334" s="9" t="s">
        <v>272</v>
      </c>
      <c r="AA334" s="10">
        <v>15.271706480000001</v>
      </c>
      <c r="AB334" s="10">
        <v>97.247</v>
      </c>
      <c r="AC334" s="10">
        <v>3.7</v>
      </c>
      <c r="AD334" s="10">
        <v>50</v>
      </c>
      <c r="AE334" s="10">
        <v>7.4</v>
      </c>
      <c r="AF334" s="10">
        <v>19.399999999999999</v>
      </c>
      <c r="AG334" s="10">
        <v>30.88427124</v>
      </c>
      <c r="AH334" s="10">
        <v>20</v>
      </c>
      <c r="AI334" s="10">
        <v>6</v>
      </c>
      <c r="AJ334" s="10">
        <v>14</v>
      </c>
      <c r="AK334" s="12">
        <v>2785</v>
      </c>
      <c r="AL334" s="10">
        <v>219</v>
      </c>
      <c r="AM334" s="11" t="s">
        <v>348</v>
      </c>
      <c r="AN334" s="21">
        <f t="shared" si="84"/>
        <v>2785</v>
      </c>
      <c r="AO334" s="21">
        <f t="shared" si="94"/>
        <v>219</v>
      </c>
      <c r="AP334" s="14">
        <v>701</v>
      </c>
    </row>
    <row r="335" spans="1:42" ht="12" customHeight="1" x14ac:dyDescent="0.25">
      <c r="A335" s="14" t="s">
        <v>105</v>
      </c>
      <c r="B335" s="14">
        <v>276</v>
      </c>
      <c r="C335" s="14" t="s">
        <v>199</v>
      </c>
      <c r="D335" s="14" t="s">
        <v>53</v>
      </c>
      <c r="E335" s="14" t="s">
        <v>52</v>
      </c>
      <c r="F335" s="58">
        <v>72.137683308000007</v>
      </c>
      <c r="G335" s="13">
        <v>2.02689930271</v>
      </c>
      <c r="H335" s="13">
        <v>51.7411880493</v>
      </c>
      <c r="I335" s="58">
        <v>24.142135620099999</v>
      </c>
      <c r="J335" s="2"/>
      <c r="K335" s="7" t="s">
        <v>199</v>
      </c>
      <c r="L335" s="7" t="str">
        <f t="shared" si="85"/>
        <v>N</v>
      </c>
      <c r="M335" s="7" t="s">
        <v>216</v>
      </c>
      <c r="N335" s="7">
        <f t="shared" si="89"/>
        <v>2.02689930271</v>
      </c>
      <c r="O335" s="15">
        <f t="shared" si="90"/>
        <v>72.137683308000007</v>
      </c>
      <c r="P335" s="7">
        <f t="shared" si="86"/>
        <v>3.7</v>
      </c>
      <c r="Q335" s="7">
        <v>50</v>
      </c>
      <c r="R335" s="7">
        <f t="shared" si="91"/>
        <v>7.4</v>
      </c>
      <c r="S335" s="63">
        <f t="shared" si="92"/>
        <v>51.7411880493</v>
      </c>
      <c r="T335" s="7">
        <f t="shared" si="93"/>
        <v>16.742135620100001</v>
      </c>
      <c r="U335" s="7">
        <f t="shared" si="87"/>
        <v>20</v>
      </c>
      <c r="V335" s="18" t="str">
        <f t="shared" si="88"/>
        <v>16N48B-276</v>
      </c>
      <c r="W335" s="4"/>
      <c r="X335" s="8">
        <v>36</v>
      </c>
      <c r="Y335" s="9" t="s">
        <v>271</v>
      </c>
      <c r="Z335" s="9" t="s">
        <v>272</v>
      </c>
      <c r="AA335" s="10">
        <v>2.026899303</v>
      </c>
      <c r="AB335" s="10">
        <v>72.138000000000005</v>
      </c>
      <c r="AC335" s="10">
        <v>3.7</v>
      </c>
      <c r="AD335" s="10">
        <v>50</v>
      </c>
      <c r="AE335" s="10">
        <v>7.4</v>
      </c>
      <c r="AF335" s="10">
        <v>51.7</v>
      </c>
      <c r="AG335" s="10">
        <v>16.742135619999999</v>
      </c>
      <c r="AH335" s="10">
        <v>20</v>
      </c>
      <c r="AI335" s="10">
        <v>12</v>
      </c>
      <c r="AJ335" s="10">
        <v>21</v>
      </c>
      <c r="AK335" s="10">
        <v>61</v>
      </c>
      <c r="AL335" s="10">
        <v>90</v>
      </c>
      <c r="AM335" s="11" t="s">
        <v>348</v>
      </c>
      <c r="AN335" s="21">
        <f t="shared" si="84"/>
        <v>61</v>
      </c>
      <c r="AO335" s="21">
        <f t="shared" si="94"/>
        <v>90</v>
      </c>
      <c r="AP335" s="14">
        <v>682</v>
      </c>
    </row>
    <row r="336" spans="1:42" ht="12" customHeight="1" x14ac:dyDescent="0.25">
      <c r="A336" s="14" t="s">
        <v>105</v>
      </c>
      <c r="B336" s="14">
        <v>276</v>
      </c>
      <c r="C336" s="14" t="s">
        <v>199</v>
      </c>
      <c r="D336" s="14" t="s">
        <v>53</v>
      </c>
      <c r="E336" s="14" t="s">
        <v>52</v>
      </c>
      <c r="F336" s="58">
        <v>67.568509827300005</v>
      </c>
      <c r="G336" s="13">
        <v>2.6600605586700001</v>
      </c>
      <c r="H336" s="13">
        <v>18.267328262300001</v>
      </c>
      <c r="I336" s="58">
        <v>0</v>
      </c>
      <c r="J336" s="2"/>
      <c r="K336" s="7" t="s">
        <v>199</v>
      </c>
      <c r="L336" s="7" t="str">
        <f t="shared" si="85"/>
        <v>N</v>
      </c>
      <c r="M336" s="7" t="s">
        <v>216</v>
      </c>
      <c r="N336" s="7">
        <f t="shared" si="89"/>
        <v>2.6600605586700001</v>
      </c>
      <c r="O336" s="15">
        <f t="shared" si="90"/>
        <v>67.568509827300005</v>
      </c>
      <c r="P336" s="7">
        <f t="shared" si="86"/>
        <v>3.7</v>
      </c>
      <c r="Q336" s="7">
        <v>50</v>
      </c>
      <c r="R336" s="7">
        <f t="shared" si="91"/>
        <v>0.3</v>
      </c>
      <c r="S336" s="63">
        <f t="shared" si="92"/>
        <v>18.267328262300001</v>
      </c>
      <c r="T336" s="7">
        <f t="shared" si="93"/>
        <v>0.3</v>
      </c>
      <c r="U336" s="7">
        <f t="shared" si="87"/>
        <v>20</v>
      </c>
      <c r="V336" s="18" t="str">
        <f t="shared" si="88"/>
        <v>16N48B-276</v>
      </c>
      <c r="W336" s="4"/>
      <c r="X336" s="8">
        <v>37</v>
      </c>
      <c r="Y336" s="9" t="s">
        <v>271</v>
      </c>
      <c r="Z336" s="9" t="s">
        <v>272</v>
      </c>
      <c r="AA336" s="10">
        <v>2.6600605590000002</v>
      </c>
      <c r="AB336" s="10">
        <v>67.569000000000003</v>
      </c>
      <c r="AC336" s="10">
        <v>3.7</v>
      </c>
      <c r="AD336" s="10">
        <v>50</v>
      </c>
      <c r="AE336" s="10">
        <v>0.3</v>
      </c>
      <c r="AF336" s="10">
        <v>18.3</v>
      </c>
      <c r="AG336" s="10">
        <v>0.3</v>
      </c>
      <c r="AH336" s="10">
        <v>20</v>
      </c>
      <c r="AI336" s="10">
        <v>28</v>
      </c>
      <c r="AJ336" s="10">
        <v>155</v>
      </c>
      <c r="AK336" s="10">
        <v>76</v>
      </c>
      <c r="AL336" s="10">
        <v>77</v>
      </c>
      <c r="AM336" s="11" t="s">
        <v>348</v>
      </c>
      <c r="AN336" s="21">
        <f t="shared" si="84"/>
        <v>76</v>
      </c>
      <c r="AO336" s="21">
        <f t="shared" si="94"/>
        <v>77</v>
      </c>
      <c r="AP336" s="14">
        <v>677</v>
      </c>
    </row>
    <row r="337" spans="1:42" ht="12" customHeight="1" x14ac:dyDescent="0.25">
      <c r="A337" s="14" t="s">
        <v>105</v>
      </c>
      <c r="B337" s="14">
        <v>276</v>
      </c>
      <c r="C337" s="14" t="s">
        <v>199</v>
      </c>
      <c r="D337" s="14" t="s">
        <v>53</v>
      </c>
      <c r="E337" s="14" t="s">
        <v>52</v>
      </c>
      <c r="F337" s="58">
        <v>90.367118151200003</v>
      </c>
      <c r="G337" s="13">
        <v>0.60571067352700003</v>
      </c>
      <c r="H337" s="13">
        <v>24.323024749799998</v>
      </c>
      <c r="I337" s="58">
        <v>60</v>
      </c>
      <c r="J337" s="2"/>
      <c r="K337" s="7" t="s">
        <v>199</v>
      </c>
      <c r="L337" s="7" t="str">
        <f t="shared" si="85"/>
        <v>N</v>
      </c>
      <c r="M337" s="7" t="s">
        <v>216</v>
      </c>
      <c r="N337" s="7">
        <f t="shared" si="89"/>
        <v>0.60571067352700003</v>
      </c>
      <c r="O337" s="15">
        <f t="shared" si="90"/>
        <v>90.367118151200003</v>
      </c>
      <c r="P337" s="7">
        <f t="shared" si="86"/>
        <v>3.7</v>
      </c>
      <c r="Q337" s="7">
        <v>50</v>
      </c>
      <c r="R337" s="7">
        <f t="shared" si="91"/>
        <v>7.4</v>
      </c>
      <c r="S337" s="63">
        <f t="shared" si="92"/>
        <v>24.323024749799998</v>
      </c>
      <c r="T337" s="7">
        <f t="shared" si="93"/>
        <v>52.6</v>
      </c>
      <c r="U337" s="7">
        <f t="shared" si="87"/>
        <v>20</v>
      </c>
      <c r="V337" s="18" t="str">
        <f t="shared" si="88"/>
        <v>16N48B-276</v>
      </c>
      <c r="W337" s="4"/>
      <c r="X337" s="8">
        <v>38</v>
      </c>
      <c r="Y337" s="9" t="s">
        <v>271</v>
      </c>
      <c r="Z337" s="9" t="s">
        <v>272</v>
      </c>
      <c r="AA337" s="10">
        <v>0.605710674</v>
      </c>
      <c r="AB337" s="10">
        <v>90.367000000000004</v>
      </c>
      <c r="AC337" s="10">
        <v>3.7</v>
      </c>
      <c r="AD337" s="10">
        <v>50</v>
      </c>
      <c r="AE337" s="10">
        <v>7.4</v>
      </c>
      <c r="AF337" s="10">
        <v>24.3</v>
      </c>
      <c r="AG337" s="10">
        <v>52.6</v>
      </c>
      <c r="AH337" s="10">
        <v>20</v>
      </c>
      <c r="AI337" s="10">
        <v>3</v>
      </c>
      <c r="AJ337" s="10">
        <v>7</v>
      </c>
      <c r="AK337" s="10">
        <v>31</v>
      </c>
      <c r="AL337" s="10">
        <v>24</v>
      </c>
      <c r="AM337" s="11" t="s">
        <v>348</v>
      </c>
      <c r="AN337" s="21">
        <f t="shared" si="84"/>
        <v>31</v>
      </c>
      <c r="AO337" s="21">
        <f t="shared" si="94"/>
        <v>24</v>
      </c>
      <c r="AP337" s="14">
        <v>698</v>
      </c>
    </row>
    <row r="338" spans="1:42" ht="12" customHeight="1" x14ac:dyDescent="0.25">
      <c r="A338" s="14" t="s">
        <v>105</v>
      </c>
      <c r="B338" s="14">
        <v>276</v>
      </c>
      <c r="C338" s="14" t="s">
        <v>199</v>
      </c>
      <c r="D338" s="14" t="s">
        <v>53</v>
      </c>
      <c r="E338" s="14" t="s">
        <v>52</v>
      </c>
      <c r="F338" s="58">
        <v>495.50197778299997</v>
      </c>
      <c r="G338" s="13">
        <v>3.9241199171300001</v>
      </c>
      <c r="H338" s="13">
        <v>4.0422239303599996</v>
      </c>
      <c r="I338" s="58">
        <v>439.70571899399999</v>
      </c>
      <c r="J338" s="2"/>
      <c r="K338" s="7" t="s">
        <v>199</v>
      </c>
      <c r="L338" s="7" t="str">
        <f t="shared" si="85"/>
        <v>N</v>
      </c>
      <c r="M338" s="7" t="s">
        <v>216</v>
      </c>
      <c r="N338" s="7">
        <f t="shared" si="89"/>
        <v>3.9241199171300001</v>
      </c>
      <c r="O338" s="15">
        <f t="shared" si="90"/>
        <v>140</v>
      </c>
      <c r="P338" s="7">
        <f t="shared" si="86"/>
        <v>3.7</v>
      </c>
      <c r="Q338" s="7">
        <v>50</v>
      </c>
      <c r="R338" s="7">
        <f t="shared" si="91"/>
        <v>7.4</v>
      </c>
      <c r="S338" s="63">
        <f t="shared" si="92"/>
        <v>4.0422239303599996</v>
      </c>
      <c r="T338" s="7">
        <f t="shared" si="93"/>
        <v>300</v>
      </c>
      <c r="U338" s="7">
        <f t="shared" si="87"/>
        <v>20</v>
      </c>
      <c r="V338" s="18" t="str">
        <f t="shared" si="88"/>
        <v>16N48B-276</v>
      </c>
      <c r="W338" s="4"/>
      <c r="X338" s="8">
        <v>39</v>
      </c>
      <c r="Y338" s="9" t="s">
        <v>271</v>
      </c>
      <c r="Z338" s="9" t="s">
        <v>272</v>
      </c>
      <c r="AA338" s="10">
        <v>3.9241199170000001</v>
      </c>
      <c r="AB338" s="10">
        <v>140</v>
      </c>
      <c r="AC338" s="10">
        <v>3.7</v>
      </c>
      <c r="AD338" s="10">
        <v>50</v>
      </c>
      <c r="AE338" s="10">
        <v>7.4</v>
      </c>
      <c r="AF338" s="10">
        <v>4</v>
      </c>
      <c r="AG338" s="10">
        <v>300</v>
      </c>
      <c r="AH338" s="10">
        <v>20</v>
      </c>
      <c r="AI338" s="10">
        <v>0</v>
      </c>
      <c r="AJ338" s="10">
        <v>4</v>
      </c>
      <c r="AK338" s="10">
        <v>833</v>
      </c>
      <c r="AL338" s="10">
        <v>2</v>
      </c>
      <c r="AM338" s="11" t="s">
        <v>348</v>
      </c>
      <c r="AN338" s="21">
        <f t="shared" si="84"/>
        <v>2948.2367678088499</v>
      </c>
      <c r="AO338" s="21">
        <f t="shared" si="94"/>
        <v>7.0785996826142856</v>
      </c>
      <c r="AP338" s="14">
        <v>688</v>
      </c>
    </row>
    <row r="339" spans="1:42" ht="12" customHeight="1" x14ac:dyDescent="0.25">
      <c r="A339" s="14" t="s">
        <v>105</v>
      </c>
      <c r="B339" s="14">
        <v>276</v>
      </c>
      <c r="C339" s="14" t="s">
        <v>199</v>
      </c>
      <c r="D339" s="14" t="s">
        <v>53</v>
      </c>
      <c r="E339" s="14" t="s">
        <v>52</v>
      </c>
      <c r="F339" s="58">
        <v>69.737489005699999</v>
      </c>
      <c r="G339" s="13">
        <v>1.9149660233900001</v>
      </c>
      <c r="H339" s="13">
        <v>12.96159935</v>
      </c>
      <c r="I339" s="58">
        <v>123.137084961</v>
      </c>
      <c r="J339" s="2"/>
      <c r="K339" s="7" t="s">
        <v>199</v>
      </c>
      <c r="L339" s="7" t="str">
        <f t="shared" si="85"/>
        <v>N</v>
      </c>
      <c r="M339" s="7" t="s">
        <v>216</v>
      </c>
      <c r="N339" s="7">
        <f t="shared" si="89"/>
        <v>1.9149660233900001</v>
      </c>
      <c r="O339" s="15">
        <f t="shared" si="90"/>
        <v>69.737489005699999</v>
      </c>
      <c r="P339" s="7">
        <f t="shared" si="86"/>
        <v>3.7</v>
      </c>
      <c r="Q339" s="7">
        <v>50</v>
      </c>
      <c r="R339" s="7">
        <f t="shared" si="91"/>
        <v>7.4</v>
      </c>
      <c r="S339" s="63">
        <f t="shared" si="92"/>
        <v>12.96159935</v>
      </c>
      <c r="T339" s="7">
        <f t="shared" si="93"/>
        <v>115.73708496099999</v>
      </c>
      <c r="U339" s="7">
        <f t="shared" si="87"/>
        <v>20</v>
      </c>
      <c r="V339" s="18" t="str">
        <f t="shared" si="88"/>
        <v>16N48B-276</v>
      </c>
      <c r="W339" s="4"/>
      <c r="X339" s="8">
        <v>40</v>
      </c>
      <c r="Y339" s="9" t="s">
        <v>271</v>
      </c>
      <c r="Z339" s="9" t="s">
        <v>272</v>
      </c>
      <c r="AA339" s="10">
        <v>1.9149660230000001</v>
      </c>
      <c r="AB339" s="10">
        <v>69.736999999999995</v>
      </c>
      <c r="AC339" s="10">
        <v>3.7</v>
      </c>
      <c r="AD339" s="10">
        <v>50</v>
      </c>
      <c r="AE339" s="10">
        <v>7.4</v>
      </c>
      <c r="AF339" s="10">
        <v>13</v>
      </c>
      <c r="AG339" s="10">
        <v>115.73708499999999</v>
      </c>
      <c r="AH339" s="10">
        <v>20</v>
      </c>
      <c r="AI339" s="10">
        <v>1</v>
      </c>
      <c r="AJ339" s="10">
        <v>4</v>
      </c>
      <c r="AK339" s="10">
        <v>45</v>
      </c>
      <c r="AL339" s="10">
        <v>4</v>
      </c>
      <c r="AM339" s="11" t="s">
        <v>348</v>
      </c>
      <c r="AN339" s="21">
        <f t="shared" si="84"/>
        <v>45</v>
      </c>
      <c r="AO339" s="21">
        <f t="shared" si="94"/>
        <v>4</v>
      </c>
      <c r="AP339" s="14">
        <v>679</v>
      </c>
    </row>
    <row r="340" spans="1:42" ht="12" customHeight="1" x14ac:dyDescent="0.25">
      <c r="A340" s="14" t="s">
        <v>105</v>
      </c>
      <c r="B340" s="14">
        <v>276</v>
      </c>
      <c r="C340" s="14" t="s">
        <v>199</v>
      </c>
      <c r="D340" s="14" t="s">
        <v>53</v>
      </c>
      <c r="E340" s="14" t="s">
        <v>52</v>
      </c>
      <c r="F340" s="58">
        <v>48.674576969</v>
      </c>
      <c r="G340" s="13">
        <v>4.8372114080299999</v>
      </c>
      <c r="H340" s="13">
        <v>27.233449935900001</v>
      </c>
      <c r="I340" s="58">
        <v>0</v>
      </c>
      <c r="J340" s="2"/>
      <c r="K340" s="7" t="s">
        <v>199</v>
      </c>
      <c r="L340" s="7" t="str">
        <f t="shared" si="85"/>
        <v>N</v>
      </c>
      <c r="M340" s="7" t="s">
        <v>216</v>
      </c>
      <c r="N340" s="7">
        <f t="shared" si="89"/>
        <v>4.8372114080299999</v>
      </c>
      <c r="O340" s="15">
        <f t="shared" si="90"/>
        <v>48.674576969</v>
      </c>
      <c r="P340" s="7">
        <f t="shared" si="86"/>
        <v>3.7</v>
      </c>
      <c r="Q340" s="7">
        <v>50</v>
      </c>
      <c r="R340" s="7">
        <f t="shared" si="91"/>
        <v>0.3</v>
      </c>
      <c r="S340" s="63">
        <f t="shared" si="92"/>
        <v>27.233449935900001</v>
      </c>
      <c r="T340" s="7">
        <f t="shared" si="93"/>
        <v>0.3</v>
      </c>
      <c r="U340" s="7">
        <f t="shared" si="87"/>
        <v>20</v>
      </c>
      <c r="V340" s="18" t="str">
        <f t="shared" si="88"/>
        <v>16N48B-276</v>
      </c>
      <c r="W340" s="4"/>
      <c r="X340" s="8">
        <v>41</v>
      </c>
      <c r="Y340" s="9" t="s">
        <v>271</v>
      </c>
      <c r="Z340" s="9" t="s">
        <v>272</v>
      </c>
      <c r="AA340" s="10">
        <v>4.8372114079999999</v>
      </c>
      <c r="AB340" s="10">
        <v>48.674999999999997</v>
      </c>
      <c r="AC340" s="10">
        <v>3.7</v>
      </c>
      <c r="AD340" s="10">
        <v>50</v>
      </c>
      <c r="AE340" s="10">
        <v>0.3</v>
      </c>
      <c r="AF340" s="10">
        <v>27.2</v>
      </c>
      <c r="AG340" s="10">
        <v>0.3</v>
      </c>
      <c r="AH340" s="10">
        <v>20</v>
      </c>
      <c r="AI340" s="10">
        <v>28</v>
      </c>
      <c r="AJ340" s="10">
        <v>145</v>
      </c>
      <c r="AK340" s="10">
        <v>97</v>
      </c>
      <c r="AL340" s="10">
        <v>96</v>
      </c>
      <c r="AM340" s="11" t="s">
        <v>348</v>
      </c>
      <c r="AN340" s="21">
        <f t="shared" si="84"/>
        <v>97</v>
      </c>
      <c r="AO340" s="21">
        <f t="shared" si="94"/>
        <v>96</v>
      </c>
      <c r="AP340" s="14">
        <v>690</v>
      </c>
    </row>
    <row r="341" spans="1:42" ht="12" customHeight="1" x14ac:dyDescent="0.25">
      <c r="A341" s="14" t="s">
        <v>105</v>
      </c>
      <c r="B341" s="14">
        <v>276</v>
      </c>
      <c r="C341" s="14" t="s">
        <v>199</v>
      </c>
      <c r="D341" s="14" t="s">
        <v>53</v>
      </c>
      <c r="E341" s="14" t="s">
        <v>52</v>
      </c>
      <c r="F341" s="58">
        <v>75.652840787399995</v>
      </c>
      <c r="G341" s="13">
        <v>3.7670145501099999</v>
      </c>
      <c r="H341" s="13">
        <v>16.027027130099999</v>
      </c>
      <c r="I341" s="58">
        <v>974.26428222699997</v>
      </c>
      <c r="J341" s="2"/>
      <c r="K341" s="7" t="s">
        <v>199</v>
      </c>
      <c r="L341" s="7" t="str">
        <f t="shared" si="85"/>
        <v>N</v>
      </c>
      <c r="M341" s="7" t="s">
        <v>216</v>
      </c>
      <c r="N341" s="7">
        <f t="shared" si="89"/>
        <v>3.7670145501099999</v>
      </c>
      <c r="O341" s="15">
        <f t="shared" si="90"/>
        <v>75.652840787399995</v>
      </c>
      <c r="P341" s="7">
        <f t="shared" si="86"/>
        <v>3.7</v>
      </c>
      <c r="Q341" s="7">
        <v>50</v>
      </c>
      <c r="R341" s="7">
        <f t="shared" si="91"/>
        <v>7.4</v>
      </c>
      <c r="S341" s="63">
        <f t="shared" si="92"/>
        <v>16.027027130099999</v>
      </c>
      <c r="T341" s="7">
        <f t="shared" si="93"/>
        <v>300</v>
      </c>
      <c r="U341" s="7">
        <f t="shared" si="87"/>
        <v>20</v>
      </c>
      <c r="V341" s="18" t="str">
        <f t="shared" si="88"/>
        <v>16N48B-276</v>
      </c>
      <c r="W341" s="4"/>
      <c r="X341" s="8">
        <v>42</v>
      </c>
      <c r="Y341" s="9" t="s">
        <v>271</v>
      </c>
      <c r="Z341" s="9" t="s">
        <v>272</v>
      </c>
      <c r="AA341" s="10">
        <v>3.7670145499999999</v>
      </c>
      <c r="AB341" s="10">
        <v>75.653000000000006</v>
      </c>
      <c r="AC341" s="10">
        <v>3.7</v>
      </c>
      <c r="AD341" s="10">
        <v>50</v>
      </c>
      <c r="AE341" s="10">
        <v>7.4</v>
      </c>
      <c r="AF341" s="10">
        <v>16</v>
      </c>
      <c r="AG341" s="10">
        <v>300</v>
      </c>
      <c r="AH341" s="10">
        <v>20</v>
      </c>
      <c r="AI341" s="10">
        <v>0</v>
      </c>
      <c r="AJ341" s="10">
        <v>4</v>
      </c>
      <c r="AK341" s="10">
        <v>192</v>
      </c>
      <c r="AL341" s="10">
        <v>6</v>
      </c>
      <c r="AM341" s="11" t="s">
        <v>348</v>
      </c>
      <c r="AN341" s="21">
        <f t="shared" si="84"/>
        <v>192</v>
      </c>
      <c r="AO341" s="21">
        <f t="shared" si="94"/>
        <v>6</v>
      </c>
      <c r="AP341" s="14">
        <v>696</v>
      </c>
    </row>
    <row r="342" spans="1:42" ht="12" customHeight="1" x14ac:dyDescent="0.25">
      <c r="A342" s="14" t="s">
        <v>105</v>
      </c>
      <c r="B342" s="14">
        <v>276</v>
      </c>
      <c r="C342" s="14" t="s">
        <v>199</v>
      </c>
      <c r="D342" s="14" t="s">
        <v>53</v>
      </c>
      <c r="E342" s="14" t="s">
        <v>52</v>
      </c>
      <c r="F342" s="58">
        <v>54.245948275300002</v>
      </c>
      <c r="G342" s="13">
        <v>7.3220654192000003</v>
      </c>
      <c r="H342" s="13">
        <v>44.671730041499998</v>
      </c>
      <c r="I342" s="58">
        <v>44.142135620099999</v>
      </c>
      <c r="J342" s="2"/>
      <c r="K342" s="7" t="s">
        <v>199</v>
      </c>
      <c r="L342" s="7" t="str">
        <f t="shared" si="85"/>
        <v>N</v>
      </c>
      <c r="M342" s="7" t="s">
        <v>216</v>
      </c>
      <c r="N342" s="7">
        <f t="shared" si="89"/>
        <v>7.3220654192000003</v>
      </c>
      <c r="O342" s="15">
        <f t="shared" si="90"/>
        <v>54.245948275300002</v>
      </c>
      <c r="P342" s="7">
        <f t="shared" si="86"/>
        <v>3.7</v>
      </c>
      <c r="Q342" s="7">
        <v>50</v>
      </c>
      <c r="R342" s="7">
        <f t="shared" si="91"/>
        <v>7.4</v>
      </c>
      <c r="S342" s="63">
        <f t="shared" si="92"/>
        <v>44.671730041499998</v>
      </c>
      <c r="T342" s="7">
        <f t="shared" si="93"/>
        <v>36.742135620100001</v>
      </c>
      <c r="U342" s="7">
        <f t="shared" si="87"/>
        <v>20</v>
      </c>
      <c r="V342" s="18" t="str">
        <f t="shared" si="88"/>
        <v>16N48B-276</v>
      </c>
      <c r="W342" s="4"/>
      <c r="X342" s="8">
        <v>43</v>
      </c>
      <c r="Y342" s="9" t="s">
        <v>271</v>
      </c>
      <c r="Z342" s="9" t="s">
        <v>272</v>
      </c>
      <c r="AA342" s="10">
        <v>7.3220654190000003</v>
      </c>
      <c r="AB342" s="10">
        <v>54.246000000000002</v>
      </c>
      <c r="AC342" s="10">
        <v>3.7</v>
      </c>
      <c r="AD342" s="10">
        <v>50</v>
      </c>
      <c r="AE342" s="10">
        <v>7.4</v>
      </c>
      <c r="AF342" s="10">
        <v>44.7</v>
      </c>
      <c r="AG342" s="10">
        <v>36.742135619999999</v>
      </c>
      <c r="AH342" s="10">
        <v>20</v>
      </c>
      <c r="AI342" s="10">
        <v>6</v>
      </c>
      <c r="AJ342" s="10">
        <v>6</v>
      </c>
      <c r="AK342" s="10">
        <v>247</v>
      </c>
      <c r="AL342" s="10">
        <v>79</v>
      </c>
      <c r="AM342" s="11" t="s">
        <v>348</v>
      </c>
      <c r="AN342" s="21">
        <f t="shared" si="84"/>
        <v>247</v>
      </c>
      <c r="AO342" s="21">
        <f t="shared" si="94"/>
        <v>79</v>
      </c>
      <c r="AP342" s="14">
        <v>687</v>
      </c>
    </row>
    <row r="343" spans="1:42" ht="12" customHeight="1" x14ac:dyDescent="0.25">
      <c r="A343" s="14" t="s">
        <v>105</v>
      </c>
      <c r="B343" s="14">
        <v>276</v>
      </c>
      <c r="C343" s="14" t="s">
        <v>199</v>
      </c>
      <c r="D343" s="14" t="s">
        <v>53</v>
      </c>
      <c r="E343" s="14" t="s">
        <v>52</v>
      </c>
      <c r="F343" s="58">
        <v>56.879339139599999</v>
      </c>
      <c r="G343" s="13">
        <v>3.13720914652</v>
      </c>
      <c r="H343" s="13">
        <v>11.5105705261</v>
      </c>
      <c r="I343" s="58">
        <v>54.142135620099999</v>
      </c>
      <c r="J343" s="2"/>
      <c r="K343" s="7" t="s">
        <v>199</v>
      </c>
      <c r="L343" s="7" t="str">
        <f t="shared" si="85"/>
        <v>N</v>
      </c>
      <c r="M343" s="7" t="s">
        <v>216</v>
      </c>
      <c r="N343" s="7">
        <f t="shared" si="89"/>
        <v>3.13720914652</v>
      </c>
      <c r="O343" s="15">
        <f t="shared" si="90"/>
        <v>56.879339139599999</v>
      </c>
      <c r="P343" s="7">
        <f t="shared" si="86"/>
        <v>3.7</v>
      </c>
      <c r="Q343" s="7">
        <v>50</v>
      </c>
      <c r="R343" s="7">
        <f t="shared" si="91"/>
        <v>7.4</v>
      </c>
      <c r="S343" s="63">
        <f t="shared" si="92"/>
        <v>11.5105705261</v>
      </c>
      <c r="T343" s="7">
        <f t="shared" si="93"/>
        <v>46.742135620100001</v>
      </c>
      <c r="U343" s="7">
        <f t="shared" si="87"/>
        <v>20</v>
      </c>
      <c r="V343" s="18" t="str">
        <f t="shared" si="88"/>
        <v>16N48B-276</v>
      </c>
      <c r="W343" s="4"/>
      <c r="X343" s="8">
        <v>44</v>
      </c>
      <c r="Y343" s="9" t="s">
        <v>271</v>
      </c>
      <c r="Z343" s="9" t="s">
        <v>272</v>
      </c>
      <c r="AA343" s="10">
        <v>3.1372091470000001</v>
      </c>
      <c r="AB343" s="10">
        <v>56.878999999999998</v>
      </c>
      <c r="AC343" s="10">
        <v>3.7</v>
      </c>
      <c r="AD343" s="10">
        <v>50</v>
      </c>
      <c r="AE343" s="10">
        <v>7.4</v>
      </c>
      <c r="AF343" s="10">
        <v>11.5</v>
      </c>
      <c r="AG343" s="10">
        <v>46.742135619999999</v>
      </c>
      <c r="AH343" s="10">
        <v>20</v>
      </c>
      <c r="AI343" s="10">
        <v>2</v>
      </c>
      <c r="AJ343" s="10">
        <v>5</v>
      </c>
      <c r="AK343" s="10">
        <v>57</v>
      </c>
      <c r="AL343" s="10">
        <v>6</v>
      </c>
      <c r="AM343" s="11" t="s">
        <v>348</v>
      </c>
      <c r="AN343" s="21">
        <f t="shared" si="84"/>
        <v>57</v>
      </c>
      <c r="AO343" s="21">
        <f t="shared" si="94"/>
        <v>6</v>
      </c>
      <c r="AP343" s="14">
        <v>694</v>
      </c>
    </row>
    <row r="344" spans="1:42" ht="12" customHeight="1" x14ac:dyDescent="0.25">
      <c r="A344" s="14" t="s">
        <v>105</v>
      </c>
      <c r="B344" s="14">
        <v>276</v>
      </c>
      <c r="C344" s="14" t="s">
        <v>199</v>
      </c>
      <c r="D344" s="14" t="s">
        <v>53</v>
      </c>
      <c r="E344" s="14" t="s">
        <v>52</v>
      </c>
      <c r="F344" s="58">
        <v>117.362792957</v>
      </c>
      <c r="G344" s="13">
        <v>2.0989436583200001</v>
      </c>
      <c r="H344" s="13">
        <v>59.453746795699999</v>
      </c>
      <c r="I344" s="58">
        <v>104.852813721</v>
      </c>
      <c r="J344" s="2"/>
      <c r="K344" s="7" t="s">
        <v>199</v>
      </c>
      <c r="L344" s="7" t="str">
        <f t="shared" si="85"/>
        <v>N</v>
      </c>
      <c r="M344" s="7" t="s">
        <v>216</v>
      </c>
      <c r="N344" s="7">
        <f t="shared" si="89"/>
        <v>2.0989436583200001</v>
      </c>
      <c r="O344" s="15">
        <f t="shared" si="90"/>
        <v>117.362792957</v>
      </c>
      <c r="P344" s="7">
        <f t="shared" si="86"/>
        <v>3.7</v>
      </c>
      <c r="Q344" s="7">
        <v>50</v>
      </c>
      <c r="R344" s="7">
        <f t="shared" si="91"/>
        <v>7.4</v>
      </c>
      <c r="S344" s="63">
        <f t="shared" si="92"/>
        <v>59.453746795699999</v>
      </c>
      <c r="T344" s="7">
        <f t="shared" si="93"/>
        <v>97.452813720999998</v>
      </c>
      <c r="U344" s="7">
        <f t="shared" si="87"/>
        <v>20</v>
      </c>
      <c r="V344" s="18" t="str">
        <f t="shared" si="88"/>
        <v>16N48B-276</v>
      </c>
      <c r="W344" s="4"/>
      <c r="X344" s="8">
        <v>45</v>
      </c>
      <c r="Y344" s="9" t="s">
        <v>271</v>
      </c>
      <c r="Z344" s="9" t="s">
        <v>272</v>
      </c>
      <c r="AA344" s="10">
        <v>2.098943658</v>
      </c>
      <c r="AB344" s="10">
        <v>117.363</v>
      </c>
      <c r="AC344" s="10">
        <v>3.7</v>
      </c>
      <c r="AD344" s="10">
        <v>50</v>
      </c>
      <c r="AE344" s="10">
        <v>7.4</v>
      </c>
      <c r="AF344" s="10">
        <v>59.5</v>
      </c>
      <c r="AG344" s="10">
        <v>97.452813719999995</v>
      </c>
      <c r="AH344" s="10">
        <v>20</v>
      </c>
      <c r="AI344" s="10">
        <v>4</v>
      </c>
      <c r="AJ344" s="10">
        <v>5</v>
      </c>
      <c r="AK344" s="10">
        <v>99</v>
      </c>
      <c r="AL344" s="10">
        <v>72</v>
      </c>
      <c r="AM344" s="11" t="s">
        <v>348</v>
      </c>
      <c r="AN344" s="21">
        <f t="shared" si="84"/>
        <v>99</v>
      </c>
      <c r="AO344" s="21">
        <f t="shared" si="94"/>
        <v>72</v>
      </c>
      <c r="AP344" s="14">
        <v>685</v>
      </c>
    </row>
    <row r="345" spans="1:42" ht="12" customHeight="1" x14ac:dyDescent="0.25">
      <c r="A345" s="14" t="s">
        <v>105</v>
      </c>
      <c r="B345" s="14">
        <v>276</v>
      </c>
      <c r="C345" s="14" t="s">
        <v>199</v>
      </c>
      <c r="D345" s="14" t="s">
        <v>53</v>
      </c>
      <c r="E345" s="14" t="s">
        <v>52</v>
      </c>
      <c r="F345" s="58">
        <v>513.18135503899998</v>
      </c>
      <c r="G345" s="13">
        <v>7.9890928922900004</v>
      </c>
      <c r="H345" s="13">
        <v>18.267328262300001</v>
      </c>
      <c r="I345" s="58">
        <v>0</v>
      </c>
      <c r="J345" s="2"/>
      <c r="K345" s="7" t="s">
        <v>199</v>
      </c>
      <c r="L345" s="7" t="str">
        <f t="shared" si="85"/>
        <v>N</v>
      </c>
      <c r="M345" s="7" t="s">
        <v>216</v>
      </c>
      <c r="N345" s="7">
        <f t="shared" si="89"/>
        <v>7.9890928922900004</v>
      </c>
      <c r="O345" s="15">
        <f t="shared" si="90"/>
        <v>140</v>
      </c>
      <c r="P345" s="7">
        <f t="shared" si="86"/>
        <v>3.7</v>
      </c>
      <c r="Q345" s="7">
        <v>50</v>
      </c>
      <c r="R345" s="7">
        <f t="shared" si="91"/>
        <v>0.3</v>
      </c>
      <c r="S345" s="63">
        <f t="shared" si="92"/>
        <v>18.267328262300001</v>
      </c>
      <c r="T345" s="7">
        <f t="shared" si="93"/>
        <v>0.3</v>
      </c>
      <c r="U345" s="7">
        <f t="shared" si="87"/>
        <v>20</v>
      </c>
      <c r="V345" s="18" t="str">
        <f t="shared" si="88"/>
        <v>16N48B-276</v>
      </c>
      <c r="W345" s="4"/>
      <c r="X345" s="8">
        <v>46</v>
      </c>
      <c r="Y345" s="9" t="s">
        <v>271</v>
      </c>
      <c r="Z345" s="9" t="s">
        <v>272</v>
      </c>
      <c r="AA345" s="10">
        <v>7.9890928920000004</v>
      </c>
      <c r="AB345" s="10">
        <v>140</v>
      </c>
      <c r="AC345" s="10">
        <v>3.7</v>
      </c>
      <c r="AD345" s="10">
        <v>50</v>
      </c>
      <c r="AE345" s="10">
        <v>0.3</v>
      </c>
      <c r="AF345" s="10">
        <v>18.3</v>
      </c>
      <c r="AG345" s="10">
        <v>0.3</v>
      </c>
      <c r="AH345" s="10">
        <v>20</v>
      </c>
      <c r="AI345" s="10">
        <v>33</v>
      </c>
      <c r="AJ345" s="10">
        <v>170</v>
      </c>
      <c r="AK345" s="12">
        <v>2817</v>
      </c>
      <c r="AL345" s="12">
        <v>2716</v>
      </c>
      <c r="AM345" s="11" t="s">
        <v>348</v>
      </c>
      <c r="AN345" s="21">
        <f t="shared" si="84"/>
        <v>10325.941979606165</v>
      </c>
      <c r="AO345" s="21">
        <f t="shared" si="94"/>
        <v>9955.7182877565992</v>
      </c>
      <c r="AP345" s="14">
        <v>676</v>
      </c>
    </row>
    <row r="346" spans="1:42" ht="12" customHeight="1" x14ac:dyDescent="0.25">
      <c r="A346" s="14" t="s">
        <v>105</v>
      </c>
      <c r="B346" s="14">
        <v>276</v>
      </c>
      <c r="C346" s="14" t="s">
        <v>199</v>
      </c>
      <c r="D346" s="14" t="s">
        <v>53</v>
      </c>
      <c r="E346" s="14" t="s">
        <v>52</v>
      </c>
      <c r="F346" s="58">
        <v>143.63738829299999</v>
      </c>
      <c r="G346" s="13">
        <v>21.216390653099999</v>
      </c>
      <c r="H346" s="13">
        <v>25.706239700299999</v>
      </c>
      <c r="I346" s="58">
        <v>64.142135620100007</v>
      </c>
      <c r="J346" s="2"/>
      <c r="K346" s="7" t="s">
        <v>199</v>
      </c>
      <c r="L346" s="7" t="str">
        <f t="shared" si="85"/>
        <v>N</v>
      </c>
      <c r="M346" s="7" t="s">
        <v>216</v>
      </c>
      <c r="N346" s="7">
        <f t="shared" si="89"/>
        <v>21.216390653099999</v>
      </c>
      <c r="O346" s="15">
        <f t="shared" si="90"/>
        <v>140</v>
      </c>
      <c r="P346" s="7">
        <f t="shared" si="86"/>
        <v>3.7</v>
      </c>
      <c r="Q346" s="7">
        <v>50</v>
      </c>
      <c r="R346" s="7">
        <f t="shared" si="91"/>
        <v>7.4</v>
      </c>
      <c r="S346" s="63">
        <f t="shared" si="92"/>
        <v>25.706239700299999</v>
      </c>
      <c r="T346" s="7">
        <f t="shared" si="93"/>
        <v>56.742135620100008</v>
      </c>
      <c r="U346" s="7">
        <f t="shared" si="87"/>
        <v>20</v>
      </c>
      <c r="V346" s="18" t="str">
        <f t="shared" si="88"/>
        <v>16N48B-276</v>
      </c>
      <c r="W346" s="4"/>
      <c r="X346" s="8">
        <v>47</v>
      </c>
      <c r="Y346" s="9" t="s">
        <v>271</v>
      </c>
      <c r="Z346" s="9" t="s">
        <v>272</v>
      </c>
      <c r="AA346" s="10">
        <v>21.216390650000001</v>
      </c>
      <c r="AB346" s="10">
        <v>140</v>
      </c>
      <c r="AC346" s="10">
        <v>3.7</v>
      </c>
      <c r="AD346" s="10">
        <v>50</v>
      </c>
      <c r="AE346" s="10">
        <v>7.4</v>
      </c>
      <c r="AF346" s="10">
        <v>25.7</v>
      </c>
      <c r="AG346" s="10">
        <v>56.742135619999999</v>
      </c>
      <c r="AH346" s="10">
        <v>20</v>
      </c>
      <c r="AI346" s="10">
        <v>6</v>
      </c>
      <c r="AJ346" s="10">
        <v>12</v>
      </c>
      <c r="AK346" s="12">
        <v>8872</v>
      </c>
      <c r="AL346" s="10">
        <v>386</v>
      </c>
      <c r="AM346" s="11" t="s">
        <v>348</v>
      </c>
      <c r="AN346" s="21">
        <f t="shared" si="84"/>
        <v>9102.5064923964001</v>
      </c>
      <c r="AO346" s="21">
        <f t="shared" si="94"/>
        <v>396.02879915069997</v>
      </c>
      <c r="AP346" s="14">
        <v>702</v>
      </c>
    </row>
    <row r="347" spans="1:42" ht="12" customHeight="1" x14ac:dyDescent="0.25">
      <c r="A347" s="14" t="s">
        <v>105</v>
      </c>
      <c r="B347" s="14">
        <v>276</v>
      </c>
      <c r="C347" s="14" t="s">
        <v>199</v>
      </c>
      <c r="D347" s="14" t="s">
        <v>53</v>
      </c>
      <c r="E347" s="14" t="s">
        <v>52</v>
      </c>
      <c r="F347" s="58">
        <v>175.64536028099999</v>
      </c>
      <c r="G347" s="13">
        <v>6.4830673647400001</v>
      </c>
      <c r="H347" s="13">
        <v>30.539524078399999</v>
      </c>
      <c r="I347" s="58">
        <v>340</v>
      </c>
      <c r="J347" s="2"/>
      <c r="K347" s="7" t="s">
        <v>199</v>
      </c>
      <c r="L347" s="7" t="str">
        <f t="shared" si="85"/>
        <v>N</v>
      </c>
      <c r="M347" s="7" t="s">
        <v>216</v>
      </c>
      <c r="N347" s="7">
        <f t="shared" si="89"/>
        <v>6.4830673647400001</v>
      </c>
      <c r="O347" s="15">
        <f t="shared" si="90"/>
        <v>140</v>
      </c>
      <c r="P347" s="7">
        <f t="shared" si="86"/>
        <v>3.7</v>
      </c>
      <c r="Q347" s="7">
        <v>50</v>
      </c>
      <c r="R347" s="7">
        <f t="shared" si="91"/>
        <v>7.4</v>
      </c>
      <c r="S347" s="63">
        <f t="shared" si="92"/>
        <v>30.539524078399999</v>
      </c>
      <c r="T347" s="7">
        <f t="shared" si="93"/>
        <v>300</v>
      </c>
      <c r="U347" s="7">
        <f t="shared" si="87"/>
        <v>20</v>
      </c>
      <c r="V347" s="18" t="str">
        <f t="shared" si="88"/>
        <v>16N48B-276</v>
      </c>
      <c r="W347" s="4"/>
      <c r="X347" s="8">
        <v>48</v>
      </c>
      <c r="Y347" s="9" t="s">
        <v>271</v>
      </c>
      <c r="Z347" s="9" t="s">
        <v>272</v>
      </c>
      <c r="AA347" s="10">
        <v>6.4830673650000001</v>
      </c>
      <c r="AB347" s="10">
        <v>140</v>
      </c>
      <c r="AC347" s="10">
        <v>3.7</v>
      </c>
      <c r="AD347" s="10">
        <v>50</v>
      </c>
      <c r="AE347" s="10">
        <v>7.4</v>
      </c>
      <c r="AF347" s="10">
        <v>30.5</v>
      </c>
      <c r="AG347" s="10">
        <v>300</v>
      </c>
      <c r="AH347" s="10">
        <v>20</v>
      </c>
      <c r="AI347" s="10">
        <v>1</v>
      </c>
      <c r="AJ347" s="10">
        <v>4</v>
      </c>
      <c r="AK347" s="12">
        <v>1762</v>
      </c>
      <c r="AL347" s="10">
        <v>38</v>
      </c>
      <c r="AM347" s="11" t="s">
        <v>348</v>
      </c>
      <c r="AN347" s="21">
        <f t="shared" si="84"/>
        <v>2210.6223201080143</v>
      </c>
      <c r="AO347" s="21">
        <f t="shared" si="94"/>
        <v>47.67516921912857</v>
      </c>
      <c r="AP347" s="14">
        <v>675</v>
      </c>
    </row>
    <row r="348" spans="1:42" ht="12" customHeight="1" x14ac:dyDescent="0.25">
      <c r="A348" s="14" t="s">
        <v>105</v>
      </c>
      <c r="B348" s="14">
        <v>276</v>
      </c>
      <c r="C348" s="14" t="s">
        <v>199</v>
      </c>
      <c r="D348" s="14" t="s">
        <v>53</v>
      </c>
      <c r="E348" s="14" t="s">
        <v>52</v>
      </c>
      <c r="F348" s="58">
        <v>149.306332553</v>
      </c>
      <c r="G348" s="13">
        <v>3.0783633362399998</v>
      </c>
      <c r="H348" s="13">
        <v>9.1115474700900005</v>
      </c>
      <c r="I348" s="58">
        <v>24.142135620099999</v>
      </c>
      <c r="J348" s="2"/>
      <c r="K348" s="7" t="s">
        <v>199</v>
      </c>
      <c r="L348" s="7" t="str">
        <f t="shared" si="85"/>
        <v>N</v>
      </c>
      <c r="M348" s="7" t="s">
        <v>216</v>
      </c>
      <c r="N348" s="7">
        <f t="shared" si="89"/>
        <v>3.0783633362399998</v>
      </c>
      <c r="O348" s="15">
        <f t="shared" si="90"/>
        <v>140</v>
      </c>
      <c r="P348" s="7">
        <f t="shared" si="86"/>
        <v>3.7</v>
      </c>
      <c r="Q348" s="7">
        <v>50</v>
      </c>
      <c r="R348" s="7">
        <f t="shared" si="91"/>
        <v>7.4</v>
      </c>
      <c r="S348" s="63">
        <f t="shared" si="92"/>
        <v>9.1115474700900005</v>
      </c>
      <c r="T348" s="7">
        <f t="shared" si="93"/>
        <v>16.742135620100001</v>
      </c>
      <c r="U348" s="7">
        <f t="shared" si="87"/>
        <v>20</v>
      </c>
      <c r="V348" s="18" t="str">
        <f t="shared" si="88"/>
        <v>16N48B-276</v>
      </c>
      <c r="W348" s="4"/>
      <c r="X348" s="8">
        <v>49</v>
      </c>
      <c r="Y348" s="9" t="s">
        <v>271</v>
      </c>
      <c r="Z348" s="9" t="s">
        <v>272</v>
      </c>
      <c r="AA348" s="10">
        <v>3.0783633359999998</v>
      </c>
      <c r="AB348" s="10">
        <v>140</v>
      </c>
      <c r="AC348" s="10">
        <v>3.7</v>
      </c>
      <c r="AD348" s="10">
        <v>50</v>
      </c>
      <c r="AE348" s="10">
        <v>7.4</v>
      </c>
      <c r="AF348" s="10">
        <v>9.1</v>
      </c>
      <c r="AG348" s="10">
        <v>16.742135619999999</v>
      </c>
      <c r="AH348" s="10">
        <v>20</v>
      </c>
      <c r="AI348" s="10">
        <v>9</v>
      </c>
      <c r="AJ348" s="10">
        <v>39</v>
      </c>
      <c r="AK348" s="10">
        <v>390</v>
      </c>
      <c r="AL348" s="10">
        <v>226</v>
      </c>
      <c r="AM348" s="11" t="s">
        <v>348</v>
      </c>
      <c r="AN348" s="21">
        <f t="shared" si="84"/>
        <v>415.92478354050007</v>
      </c>
      <c r="AO348" s="21">
        <f t="shared" si="94"/>
        <v>241.02307969270004</v>
      </c>
      <c r="AP348" s="14">
        <v>680</v>
      </c>
    </row>
    <row r="349" spans="1:42" ht="12" customHeight="1" x14ac:dyDescent="0.25">
      <c r="A349" s="14" t="s">
        <v>105</v>
      </c>
      <c r="B349" s="14">
        <v>276</v>
      </c>
      <c r="C349" s="14" t="s">
        <v>199</v>
      </c>
      <c r="D349" s="14" t="s">
        <v>53</v>
      </c>
      <c r="E349" s="14" t="s">
        <v>52</v>
      </c>
      <c r="F349" s="58">
        <v>103.170632923</v>
      </c>
      <c r="G349" s="13">
        <v>8.5189552019300004E-3</v>
      </c>
      <c r="H349" s="13">
        <v>20.2161121368</v>
      </c>
      <c r="I349" s="58">
        <v>52.4264068604</v>
      </c>
      <c r="J349" s="2"/>
      <c r="K349" s="7" t="s">
        <v>199</v>
      </c>
      <c r="L349" s="7" t="str">
        <f t="shared" si="85"/>
        <v>N</v>
      </c>
      <c r="M349" s="7" t="s">
        <v>216</v>
      </c>
      <c r="N349" s="7">
        <f t="shared" si="89"/>
        <v>0.3</v>
      </c>
      <c r="O349" s="15">
        <f t="shared" si="90"/>
        <v>103.170632923</v>
      </c>
      <c r="P349" s="7">
        <f t="shared" si="86"/>
        <v>3.7</v>
      </c>
      <c r="Q349" s="7">
        <v>50</v>
      </c>
      <c r="R349" s="7">
        <f t="shared" si="91"/>
        <v>7.4</v>
      </c>
      <c r="S349" s="63">
        <f t="shared" si="92"/>
        <v>20.2161121368</v>
      </c>
      <c r="T349" s="7">
        <f t="shared" si="93"/>
        <v>45.026406860400002</v>
      </c>
      <c r="U349" s="7">
        <f>IF(L5="g",50,20)</f>
        <v>20</v>
      </c>
      <c r="V349" s="18" t="str">
        <f t="shared" si="88"/>
        <v>16N48B-276</v>
      </c>
      <c r="W349" s="4"/>
      <c r="X349" s="8">
        <v>50</v>
      </c>
      <c r="Y349" s="9" t="s">
        <v>271</v>
      </c>
      <c r="Z349" s="9" t="s">
        <v>272</v>
      </c>
      <c r="AA349" s="10">
        <v>0.3</v>
      </c>
      <c r="AB349" s="10">
        <v>103.17100000000001</v>
      </c>
      <c r="AC349" s="10">
        <v>3.7</v>
      </c>
      <c r="AD349" s="10">
        <v>50</v>
      </c>
      <c r="AE349" s="10">
        <v>7.4</v>
      </c>
      <c r="AF349" s="10">
        <v>20.2</v>
      </c>
      <c r="AG349" s="10">
        <v>45.026406860000002</v>
      </c>
      <c r="AH349" s="10">
        <v>20</v>
      </c>
      <c r="AI349" s="10">
        <v>4</v>
      </c>
      <c r="AJ349" s="10">
        <v>9</v>
      </c>
      <c r="AK349" s="10">
        <v>37</v>
      </c>
      <c r="AL349" s="10">
        <v>13</v>
      </c>
      <c r="AM349" s="11" t="s">
        <v>348</v>
      </c>
      <c r="AN349" s="21">
        <f t="shared" si="84"/>
        <v>37</v>
      </c>
      <c r="AO349" s="21">
        <f t="shared" si="94"/>
        <v>13</v>
      </c>
      <c r="AP349" s="14">
        <v>695</v>
      </c>
    </row>
    <row r="350" spans="1:42" ht="12" customHeight="1" x14ac:dyDescent="0.25">
      <c r="A350" s="14" t="s">
        <v>105</v>
      </c>
      <c r="B350" s="14">
        <v>276</v>
      </c>
      <c r="C350" s="14" t="s">
        <v>199</v>
      </c>
      <c r="D350" s="14" t="s">
        <v>53</v>
      </c>
      <c r="E350" s="14" t="s">
        <v>52</v>
      </c>
      <c r="F350" s="58">
        <v>92.856517410600006</v>
      </c>
      <c r="G350" s="13">
        <v>1.5133815904100001</v>
      </c>
      <c r="H350" s="13">
        <v>8.5644092559799994</v>
      </c>
      <c r="I350" s="58">
        <v>28.284271240199999</v>
      </c>
      <c r="J350" s="2"/>
      <c r="K350" s="7" t="s">
        <v>199</v>
      </c>
      <c r="L350" s="7" t="str">
        <f t="shared" si="85"/>
        <v>N</v>
      </c>
      <c r="M350" s="7" t="s">
        <v>216</v>
      </c>
      <c r="N350" s="7">
        <f t="shared" si="89"/>
        <v>1.5133815904100001</v>
      </c>
      <c r="O350" s="15">
        <f t="shared" si="90"/>
        <v>92.856517410600006</v>
      </c>
      <c r="P350" s="7">
        <f t="shared" si="86"/>
        <v>3.7</v>
      </c>
      <c r="Q350" s="7">
        <v>50</v>
      </c>
      <c r="R350" s="7">
        <f t="shared" si="91"/>
        <v>7.4</v>
      </c>
      <c r="S350" s="63">
        <f t="shared" si="92"/>
        <v>8.5644092559799994</v>
      </c>
      <c r="T350" s="7">
        <f t="shared" si="93"/>
        <v>20.8842712402</v>
      </c>
      <c r="U350" s="7">
        <f t="shared" si="87"/>
        <v>20</v>
      </c>
      <c r="V350" s="18" t="str">
        <f t="shared" si="88"/>
        <v>16N48B-276</v>
      </c>
      <c r="W350" s="4"/>
      <c r="X350" s="8">
        <v>51</v>
      </c>
      <c r="Y350" s="9" t="s">
        <v>271</v>
      </c>
      <c r="Z350" s="9" t="s">
        <v>272</v>
      </c>
      <c r="AA350" s="10">
        <v>1.5133815900000001</v>
      </c>
      <c r="AB350" s="10">
        <v>92.856999999999999</v>
      </c>
      <c r="AC350" s="10">
        <v>3.7</v>
      </c>
      <c r="AD350" s="10">
        <v>50</v>
      </c>
      <c r="AE350" s="10">
        <v>7.4</v>
      </c>
      <c r="AF350" s="10">
        <v>8.6</v>
      </c>
      <c r="AG350" s="10">
        <v>20.88427124</v>
      </c>
      <c r="AH350" s="10">
        <v>20</v>
      </c>
      <c r="AI350" s="10">
        <v>6</v>
      </c>
      <c r="AJ350" s="10">
        <v>20</v>
      </c>
      <c r="AK350" s="10">
        <v>88</v>
      </c>
      <c r="AL350" s="10">
        <v>64</v>
      </c>
      <c r="AM350" s="11" t="s">
        <v>348</v>
      </c>
      <c r="AN350" s="21">
        <f t="shared" si="84"/>
        <v>88</v>
      </c>
      <c r="AO350" s="21">
        <f t="shared" si="94"/>
        <v>64</v>
      </c>
      <c r="AP350" s="14">
        <v>678</v>
      </c>
    </row>
    <row r="351" spans="1:42" ht="12" customHeight="1" x14ac:dyDescent="0.25">
      <c r="A351" s="14" t="s">
        <v>105</v>
      </c>
      <c r="B351" s="14">
        <v>276</v>
      </c>
      <c r="C351" s="14" t="s">
        <v>199</v>
      </c>
      <c r="D351" s="14" t="s">
        <v>53</v>
      </c>
      <c r="E351" s="14" t="s">
        <v>52</v>
      </c>
      <c r="F351" s="58">
        <v>50.414866777900002</v>
      </c>
      <c r="G351" s="13">
        <v>4.8998713887300003</v>
      </c>
      <c r="H351" s="13">
        <v>25.082258224499999</v>
      </c>
      <c r="I351" s="58">
        <v>0</v>
      </c>
      <c r="J351" s="2"/>
      <c r="K351" s="7" t="s">
        <v>199</v>
      </c>
      <c r="L351" s="7" t="str">
        <f t="shared" si="85"/>
        <v>N</v>
      </c>
      <c r="M351" s="7" t="s">
        <v>216</v>
      </c>
      <c r="N351" s="7">
        <f t="shared" si="89"/>
        <v>4.8998713887300003</v>
      </c>
      <c r="O351" s="15">
        <f t="shared" si="90"/>
        <v>50.414866777900002</v>
      </c>
      <c r="P351" s="7">
        <f t="shared" si="86"/>
        <v>3.7</v>
      </c>
      <c r="Q351" s="7">
        <v>50</v>
      </c>
      <c r="R351" s="7">
        <f t="shared" si="91"/>
        <v>0.3</v>
      </c>
      <c r="S351" s="63">
        <f t="shared" si="92"/>
        <v>25.082258224499999</v>
      </c>
      <c r="T351" s="7">
        <f t="shared" si="93"/>
        <v>0.3</v>
      </c>
      <c r="U351" s="7">
        <f t="shared" si="87"/>
        <v>20</v>
      </c>
      <c r="V351" s="18" t="str">
        <f t="shared" si="88"/>
        <v>16N48B-276</v>
      </c>
      <c r="W351" s="4"/>
      <c r="X351" s="8">
        <v>52</v>
      </c>
      <c r="Y351" s="9" t="s">
        <v>271</v>
      </c>
      <c r="Z351" s="9" t="s">
        <v>272</v>
      </c>
      <c r="AA351" s="10">
        <v>4.8998713890000003</v>
      </c>
      <c r="AB351" s="10">
        <v>50.414999999999999</v>
      </c>
      <c r="AC351" s="10">
        <v>3.7</v>
      </c>
      <c r="AD351" s="10">
        <v>50</v>
      </c>
      <c r="AE351" s="10">
        <v>0.3</v>
      </c>
      <c r="AF351" s="10">
        <v>25.1</v>
      </c>
      <c r="AG351" s="10">
        <v>0.3</v>
      </c>
      <c r="AH351" s="10">
        <v>20</v>
      </c>
      <c r="AI351" s="10">
        <v>28</v>
      </c>
      <c r="AJ351" s="10">
        <v>146</v>
      </c>
      <c r="AK351" s="10">
        <v>104</v>
      </c>
      <c r="AL351" s="10">
        <v>104</v>
      </c>
      <c r="AM351" s="11" t="s">
        <v>348</v>
      </c>
      <c r="AN351" s="21">
        <f t="shared" si="84"/>
        <v>104</v>
      </c>
      <c r="AO351" s="21">
        <f t="shared" si="94"/>
        <v>104</v>
      </c>
      <c r="AP351" s="14">
        <v>711</v>
      </c>
    </row>
    <row r="352" spans="1:42" ht="12" customHeight="1" x14ac:dyDescent="0.25">
      <c r="A352" s="14" t="s">
        <v>105</v>
      </c>
      <c r="B352" s="14">
        <v>276</v>
      </c>
      <c r="C352" s="14" t="s">
        <v>199</v>
      </c>
      <c r="D352" s="14" t="s">
        <v>53</v>
      </c>
      <c r="E352" s="14" t="s">
        <v>52</v>
      </c>
      <c r="F352" s="58">
        <v>198.77381003900001</v>
      </c>
      <c r="G352" s="13">
        <v>4.3404538798700001</v>
      </c>
      <c r="H352" s="13">
        <v>11.5105705261</v>
      </c>
      <c r="I352" s="58">
        <v>54.142135620099999</v>
      </c>
      <c r="J352" s="2"/>
      <c r="K352" s="7" t="s">
        <v>199</v>
      </c>
      <c r="L352" s="7" t="str">
        <f t="shared" si="85"/>
        <v>N</v>
      </c>
      <c r="M352" s="7" t="s">
        <v>216</v>
      </c>
      <c r="N352" s="7">
        <f t="shared" si="89"/>
        <v>4.3404538798700001</v>
      </c>
      <c r="O352" s="15">
        <f t="shared" si="90"/>
        <v>140</v>
      </c>
      <c r="P352" s="7">
        <f t="shared" si="86"/>
        <v>3.7</v>
      </c>
      <c r="Q352" s="7">
        <v>50</v>
      </c>
      <c r="R352" s="7">
        <f t="shared" si="91"/>
        <v>7.4</v>
      </c>
      <c r="S352" s="63">
        <f t="shared" si="92"/>
        <v>11.5105705261</v>
      </c>
      <c r="T352" s="7">
        <f t="shared" si="93"/>
        <v>46.742135620100001</v>
      </c>
      <c r="U352" s="7">
        <f t="shared" si="87"/>
        <v>20</v>
      </c>
      <c r="V352" s="18" t="str">
        <f t="shared" si="88"/>
        <v>16N48B-276</v>
      </c>
      <c r="W352" s="4"/>
      <c r="X352" s="8">
        <v>53</v>
      </c>
      <c r="Y352" s="9" t="s">
        <v>271</v>
      </c>
      <c r="Z352" s="9" t="s">
        <v>272</v>
      </c>
      <c r="AA352" s="10">
        <v>4.3404538800000001</v>
      </c>
      <c r="AB352" s="10">
        <v>140</v>
      </c>
      <c r="AC352" s="10">
        <v>3.7</v>
      </c>
      <c r="AD352" s="10">
        <v>50</v>
      </c>
      <c r="AE352" s="10">
        <v>7.4</v>
      </c>
      <c r="AF352" s="10">
        <v>11.5</v>
      </c>
      <c r="AG352" s="10">
        <v>46.742135619999999</v>
      </c>
      <c r="AH352" s="10">
        <v>20</v>
      </c>
      <c r="AI352" s="10">
        <v>4</v>
      </c>
      <c r="AJ352" s="10">
        <v>14</v>
      </c>
      <c r="AK352" s="10">
        <v>687</v>
      </c>
      <c r="AL352" s="10">
        <v>92</v>
      </c>
      <c r="AM352" s="11" t="s">
        <v>348</v>
      </c>
      <c r="AN352" s="21">
        <f t="shared" si="84"/>
        <v>975.41148211995005</v>
      </c>
      <c r="AO352" s="21">
        <f t="shared" si="94"/>
        <v>130.62278945420002</v>
      </c>
      <c r="AP352" s="14">
        <v>693</v>
      </c>
    </row>
    <row r="353" spans="1:42" ht="12" customHeight="1" x14ac:dyDescent="0.25">
      <c r="A353" s="14" t="s">
        <v>105</v>
      </c>
      <c r="B353" s="14">
        <v>276</v>
      </c>
      <c r="C353" s="14" t="s">
        <v>199</v>
      </c>
      <c r="D353" s="14" t="s">
        <v>53</v>
      </c>
      <c r="E353" s="14" t="s">
        <v>52</v>
      </c>
      <c r="F353" s="58">
        <v>109.923017449</v>
      </c>
      <c r="G353" s="13">
        <v>23.053748263599999</v>
      </c>
      <c r="H353" s="13">
        <v>18.204298019399999</v>
      </c>
      <c r="I353" s="58">
        <v>0</v>
      </c>
      <c r="J353" s="2"/>
      <c r="K353" s="7" t="s">
        <v>199</v>
      </c>
      <c r="L353" s="7" t="str">
        <f t="shared" si="85"/>
        <v>N</v>
      </c>
      <c r="M353" s="7" t="s">
        <v>216</v>
      </c>
      <c r="N353" s="7">
        <f t="shared" si="89"/>
        <v>23.053748263599999</v>
      </c>
      <c r="O353" s="15">
        <f t="shared" si="90"/>
        <v>109.923017449</v>
      </c>
      <c r="P353" s="7">
        <f t="shared" si="86"/>
        <v>3.7</v>
      </c>
      <c r="Q353" s="7">
        <v>50</v>
      </c>
      <c r="R353" s="7">
        <f t="shared" si="91"/>
        <v>0.3</v>
      </c>
      <c r="S353" s="63">
        <f t="shared" si="92"/>
        <v>18.204298019399999</v>
      </c>
      <c r="T353" s="7">
        <f t="shared" si="93"/>
        <v>0.3</v>
      </c>
      <c r="U353" s="7">
        <f t="shared" si="87"/>
        <v>20</v>
      </c>
      <c r="V353" s="18" t="str">
        <f t="shared" si="88"/>
        <v>16N48B-276</v>
      </c>
      <c r="W353" s="4"/>
      <c r="X353" s="8">
        <v>54</v>
      </c>
      <c r="Y353" s="9" t="s">
        <v>271</v>
      </c>
      <c r="Z353" s="9" t="s">
        <v>272</v>
      </c>
      <c r="AA353" s="10">
        <v>23.053748259999999</v>
      </c>
      <c r="AB353" s="10">
        <v>109.923</v>
      </c>
      <c r="AC353" s="10">
        <v>3.7</v>
      </c>
      <c r="AD353" s="10">
        <v>50</v>
      </c>
      <c r="AE353" s="10">
        <v>0.3</v>
      </c>
      <c r="AF353" s="10">
        <v>18.2</v>
      </c>
      <c r="AG353" s="10">
        <v>0.3</v>
      </c>
      <c r="AH353" s="10">
        <v>20</v>
      </c>
      <c r="AI353" s="10">
        <v>36</v>
      </c>
      <c r="AJ353" s="10">
        <v>166</v>
      </c>
      <c r="AK353" s="12">
        <v>6867</v>
      </c>
      <c r="AL353" s="12">
        <v>5630</v>
      </c>
      <c r="AM353" s="11" t="s">
        <v>348</v>
      </c>
      <c r="AN353" s="21">
        <f t="shared" si="84"/>
        <v>6867</v>
      </c>
      <c r="AO353" s="21">
        <f t="shared" si="94"/>
        <v>5630</v>
      </c>
      <c r="AP353" s="14">
        <v>691</v>
      </c>
    </row>
    <row r="354" spans="1:42" ht="12" customHeight="1" x14ac:dyDescent="0.25">
      <c r="A354" s="14" t="s">
        <v>76</v>
      </c>
      <c r="B354" s="14">
        <v>109</v>
      </c>
      <c r="C354" s="14" t="s">
        <v>199</v>
      </c>
      <c r="D354" s="14" t="s">
        <v>51</v>
      </c>
      <c r="E354" s="14" t="s">
        <v>52</v>
      </c>
      <c r="F354" s="58">
        <v>241.16751686200001</v>
      </c>
      <c r="G354" s="13">
        <v>2.25303715057</v>
      </c>
      <c r="H354" s="13">
        <v>7.3296880721999997</v>
      </c>
      <c r="I354" s="58">
        <v>0</v>
      </c>
      <c r="J354" s="2"/>
      <c r="K354" s="7" t="s">
        <v>199</v>
      </c>
      <c r="L354" s="7" t="str">
        <f t="shared" si="85"/>
        <v>N</v>
      </c>
      <c r="M354" s="7" t="s">
        <v>216</v>
      </c>
      <c r="N354" s="7">
        <f t="shared" si="89"/>
        <v>2.25303715057</v>
      </c>
      <c r="O354" s="15">
        <f t="shared" si="90"/>
        <v>140</v>
      </c>
      <c r="P354" s="7">
        <f t="shared" si="86"/>
        <v>3.7</v>
      </c>
      <c r="Q354" s="7">
        <v>50</v>
      </c>
      <c r="R354" s="7">
        <f t="shared" si="91"/>
        <v>0.3</v>
      </c>
      <c r="S354" s="63">
        <f t="shared" si="92"/>
        <v>7.3296880721999997</v>
      </c>
      <c r="T354" s="7">
        <f t="shared" si="93"/>
        <v>0.3</v>
      </c>
      <c r="U354" s="7">
        <f t="shared" si="87"/>
        <v>20</v>
      </c>
      <c r="V354" s="18" t="str">
        <f t="shared" si="88"/>
        <v>16N51-109</v>
      </c>
      <c r="W354" s="4"/>
      <c r="X354" s="8">
        <v>55</v>
      </c>
      <c r="Y354" s="9" t="s">
        <v>271</v>
      </c>
      <c r="Z354" s="9" t="s">
        <v>272</v>
      </c>
      <c r="AA354" s="10">
        <v>2.253037151</v>
      </c>
      <c r="AB354" s="10">
        <v>140</v>
      </c>
      <c r="AC354" s="10">
        <v>3.7</v>
      </c>
      <c r="AD354" s="10">
        <v>50</v>
      </c>
      <c r="AE354" s="10">
        <v>0.3</v>
      </c>
      <c r="AF354" s="10">
        <v>7.3</v>
      </c>
      <c r="AG354" s="10">
        <v>0.3</v>
      </c>
      <c r="AH354" s="10">
        <v>20</v>
      </c>
      <c r="AI354" s="10">
        <v>27</v>
      </c>
      <c r="AJ354" s="10">
        <v>171</v>
      </c>
      <c r="AK354" s="10">
        <v>131</v>
      </c>
      <c r="AL354" s="10">
        <v>134</v>
      </c>
      <c r="AM354" s="11" t="s">
        <v>398</v>
      </c>
      <c r="AN354" s="21">
        <f t="shared" si="84"/>
        <v>225.66389077801432</v>
      </c>
      <c r="AO354" s="21">
        <f t="shared" si="94"/>
        <v>230.83176613934288</v>
      </c>
      <c r="AP354" s="14">
        <v>663</v>
      </c>
    </row>
    <row r="355" spans="1:42" ht="12" customHeight="1" x14ac:dyDescent="0.25">
      <c r="A355" s="14" t="s">
        <v>76</v>
      </c>
      <c r="B355" s="14">
        <v>109</v>
      </c>
      <c r="C355" s="14" t="s">
        <v>199</v>
      </c>
      <c r="D355" s="14" t="s">
        <v>51</v>
      </c>
      <c r="E355" s="14" t="s">
        <v>52</v>
      </c>
      <c r="F355" s="58">
        <v>533.06630640200001</v>
      </c>
      <c r="G355" s="13">
        <v>9.4211445493500001</v>
      </c>
      <c r="H355" s="13">
        <v>13.587062835699999</v>
      </c>
      <c r="I355" s="58">
        <v>143.137084961</v>
      </c>
      <c r="J355" s="2"/>
      <c r="K355" s="7" t="s">
        <v>199</v>
      </c>
      <c r="L355" s="7" t="str">
        <f t="shared" si="85"/>
        <v>N</v>
      </c>
      <c r="M355" s="7" t="s">
        <v>216</v>
      </c>
      <c r="N355" s="7">
        <f t="shared" si="89"/>
        <v>9.4211445493500001</v>
      </c>
      <c r="O355" s="15">
        <f t="shared" si="90"/>
        <v>140</v>
      </c>
      <c r="P355" s="7">
        <f t="shared" si="86"/>
        <v>3.7</v>
      </c>
      <c r="Q355" s="7">
        <v>50</v>
      </c>
      <c r="R355" s="7">
        <f t="shared" si="91"/>
        <v>7.4</v>
      </c>
      <c r="S355" s="63">
        <f t="shared" si="92"/>
        <v>13.587062835699999</v>
      </c>
      <c r="T355" s="7">
        <f t="shared" si="93"/>
        <v>135.73708496099999</v>
      </c>
      <c r="U355" s="7">
        <f t="shared" si="87"/>
        <v>20</v>
      </c>
      <c r="V355" s="18" t="str">
        <f t="shared" si="88"/>
        <v>16N51-109</v>
      </c>
      <c r="W355" s="4"/>
      <c r="X355" s="8">
        <v>56</v>
      </c>
      <c r="Y355" s="9" t="s">
        <v>271</v>
      </c>
      <c r="Z355" s="9" t="s">
        <v>272</v>
      </c>
      <c r="AA355" s="10">
        <v>9.4211445489999992</v>
      </c>
      <c r="AB355" s="10">
        <v>140</v>
      </c>
      <c r="AC355" s="10">
        <v>3.7</v>
      </c>
      <c r="AD355" s="10">
        <v>50</v>
      </c>
      <c r="AE355" s="10">
        <v>7.4</v>
      </c>
      <c r="AF355" s="10">
        <v>13.6</v>
      </c>
      <c r="AG355" s="10">
        <v>135.73708500000001</v>
      </c>
      <c r="AH355" s="10">
        <v>20</v>
      </c>
      <c r="AI355" s="10">
        <v>1</v>
      </c>
      <c r="AJ355" s="10">
        <v>5</v>
      </c>
      <c r="AK355" s="12">
        <v>3177</v>
      </c>
      <c r="AL355" s="10">
        <v>60</v>
      </c>
      <c r="AM355" s="11" t="s">
        <v>398</v>
      </c>
      <c r="AN355" s="21">
        <f t="shared" si="84"/>
        <v>12096.7975388511</v>
      </c>
      <c r="AO355" s="21">
        <f t="shared" si="94"/>
        <v>228.45698845800001</v>
      </c>
      <c r="AP355" s="14">
        <v>664</v>
      </c>
    </row>
    <row r="356" spans="1:42" ht="12" customHeight="1" x14ac:dyDescent="0.25">
      <c r="A356" s="14" t="s">
        <v>76</v>
      </c>
      <c r="B356" s="14">
        <v>109</v>
      </c>
      <c r="C356" s="14" t="s">
        <v>199</v>
      </c>
      <c r="D356" s="14" t="s">
        <v>51</v>
      </c>
      <c r="E356" s="14" t="s">
        <v>52</v>
      </c>
      <c r="F356" s="58">
        <v>275.33840760499999</v>
      </c>
      <c r="G356" s="13">
        <v>5.1657844591200002</v>
      </c>
      <c r="H356" s="13">
        <v>7.3296880721999997</v>
      </c>
      <c r="I356" s="58">
        <v>0</v>
      </c>
      <c r="J356" s="2"/>
      <c r="K356" s="7" t="s">
        <v>199</v>
      </c>
      <c r="L356" s="7" t="str">
        <f t="shared" si="85"/>
        <v>N</v>
      </c>
      <c r="M356" s="7" t="s">
        <v>216</v>
      </c>
      <c r="N356" s="7">
        <f t="shared" si="89"/>
        <v>5.1657844591200002</v>
      </c>
      <c r="O356" s="15">
        <f t="shared" si="90"/>
        <v>140</v>
      </c>
      <c r="P356" s="7">
        <f t="shared" si="86"/>
        <v>3.7</v>
      </c>
      <c r="Q356" s="7">
        <v>50</v>
      </c>
      <c r="R356" s="7">
        <f t="shared" si="91"/>
        <v>0.3</v>
      </c>
      <c r="S356" s="63">
        <f t="shared" si="92"/>
        <v>7.3296880721999997</v>
      </c>
      <c r="T356" s="7">
        <f t="shared" si="93"/>
        <v>0.3</v>
      </c>
      <c r="U356" s="7">
        <f t="shared" si="87"/>
        <v>20</v>
      </c>
      <c r="V356" s="18" t="str">
        <f t="shared" si="88"/>
        <v>16N51-109</v>
      </c>
      <c r="W356" s="4"/>
      <c r="X356" s="8">
        <v>57</v>
      </c>
      <c r="Y356" s="9" t="s">
        <v>271</v>
      </c>
      <c r="Z356" s="9" t="s">
        <v>272</v>
      </c>
      <c r="AA356" s="10">
        <v>5.1657844590000002</v>
      </c>
      <c r="AB356" s="10">
        <v>140</v>
      </c>
      <c r="AC356" s="10">
        <v>3.7</v>
      </c>
      <c r="AD356" s="10">
        <v>50</v>
      </c>
      <c r="AE356" s="10">
        <v>0.3</v>
      </c>
      <c r="AF356" s="10">
        <v>7.3</v>
      </c>
      <c r="AG356" s="10">
        <v>0.3</v>
      </c>
      <c r="AH356" s="10">
        <v>20</v>
      </c>
      <c r="AI356" s="10">
        <v>30</v>
      </c>
      <c r="AJ356" s="10">
        <v>172</v>
      </c>
      <c r="AK356" s="12">
        <v>1208</v>
      </c>
      <c r="AL356" s="12">
        <v>1158</v>
      </c>
      <c r="AM356" s="11" t="s">
        <v>398</v>
      </c>
      <c r="AN356" s="21">
        <f t="shared" si="84"/>
        <v>2375.7771170488568</v>
      </c>
      <c r="AO356" s="21">
        <f t="shared" si="94"/>
        <v>2277.4419714756427</v>
      </c>
      <c r="AP356" s="14">
        <v>662</v>
      </c>
    </row>
    <row r="357" spans="1:42" ht="12" customHeight="1" x14ac:dyDescent="0.25">
      <c r="A357" s="14" t="s">
        <v>77</v>
      </c>
      <c r="B357" s="14">
        <v>113</v>
      </c>
      <c r="C357" s="14" t="s">
        <v>199</v>
      </c>
      <c r="D357" s="14" t="s">
        <v>51</v>
      </c>
      <c r="E357" s="14" t="s">
        <v>52</v>
      </c>
      <c r="F357" s="58">
        <v>643.31684812000003</v>
      </c>
      <c r="G357" s="13">
        <v>9.59633864095</v>
      </c>
      <c r="H357" s="13">
        <v>17.503841400100001</v>
      </c>
      <c r="I357" s="58">
        <v>10</v>
      </c>
      <c r="J357" s="2"/>
      <c r="K357" s="7" t="s">
        <v>199</v>
      </c>
      <c r="L357" s="7" t="str">
        <f t="shared" si="85"/>
        <v>N</v>
      </c>
      <c r="M357" s="7" t="s">
        <v>216</v>
      </c>
      <c r="N357" s="7">
        <f t="shared" si="89"/>
        <v>9.59633864095</v>
      </c>
      <c r="O357" s="15">
        <f t="shared" si="90"/>
        <v>140</v>
      </c>
      <c r="P357" s="7">
        <f t="shared" si="86"/>
        <v>3.7</v>
      </c>
      <c r="Q357" s="7">
        <v>50</v>
      </c>
      <c r="R357" s="7">
        <f t="shared" si="91"/>
        <v>7.4</v>
      </c>
      <c r="S357" s="63">
        <f t="shared" si="92"/>
        <v>17.503841400100001</v>
      </c>
      <c r="T357" s="7">
        <f t="shared" si="93"/>
        <v>2.5999999999999996</v>
      </c>
      <c r="U357" s="7">
        <f t="shared" si="87"/>
        <v>20</v>
      </c>
      <c r="V357" s="18" t="str">
        <f t="shared" si="88"/>
        <v>16N53-113</v>
      </c>
      <c r="W357" s="4"/>
      <c r="X357" s="8">
        <v>58</v>
      </c>
      <c r="Y357" s="9" t="s">
        <v>271</v>
      </c>
      <c r="Z357" s="9" t="s">
        <v>272</v>
      </c>
      <c r="AA357" s="10">
        <v>9.5963386409999991</v>
      </c>
      <c r="AB357" s="10">
        <v>140</v>
      </c>
      <c r="AC357" s="10">
        <v>3.7</v>
      </c>
      <c r="AD357" s="10">
        <v>50</v>
      </c>
      <c r="AE357" s="10">
        <v>7.4</v>
      </c>
      <c r="AF357" s="10">
        <v>17.5</v>
      </c>
      <c r="AG357" s="10">
        <v>2.6</v>
      </c>
      <c r="AH357" s="10">
        <v>20</v>
      </c>
      <c r="AI357" s="10">
        <v>22</v>
      </c>
      <c r="AJ357" s="10">
        <v>94</v>
      </c>
      <c r="AK357" s="12">
        <v>3625</v>
      </c>
      <c r="AL357" s="12">
        <v>1917</v>
      </c>
      <c r="AM357" s="11" t="s">
        <v>399</v>
      </c>
      <c r="AN357" s="21">
        <f t="shared" si="84"/>
        <v>16657.311245964287</v>
      </c>
      <c r="AO357" s="21">
        <f t="shared" si="94"/>
        <v>8808.8456989002862</v>
      </c>
      <c r="AP357" s="14">
        <v>1170</v>
      </c>
    </row>
    <row r="358" spans="1:42" ht="12" customHeight="1" x14ac:dyDescent="0.25">
      <c r="A358" s="14" t="s">
        <v>77</v>
      </c>
      <c r="B358" s="14">
        <v>113</v>
      </c>
      <c r="C358" s="14" t="s">
        <v>199</v>
      </c>
      <c r="D358" s="14" t="s">
        <v>51</v>
      </c>
      <c r="E358" s="14" t="s">
        <v>52</v>
      </c>
      <c r="F358" s="58">
        <v>295.280988127</v>
      </c>
      <c r="G358" s="13">
        <v>3.9638819702700001</v>
      </c>
      <c r="H358" s="13">
        <v>5.4110269546499996</v>
      </c>
      <c r="I358" s="58">
        <v>0</v>
      </c>
      <c r="J358" s="2"/>
      <c r="K358" s="7" t="s">
        <v>199</v>
      </c>
      <c r="L358" s="7" t="str">
        <f t="shared" si="85"/>
        <v>N</v>
      </c>
      <c r="M358" s="7" t="s">
        <v>216</v>
      </c>
      <c r="N358" s="7">
        <f t="shared" si="89"/>
        <v>3.9638819702700001</v>
      </c>
      <c r="O358" s="15">
        <f t="shared" si="90"/>
        <v>140</v>
      </c>
      <c r="P358" s="7">
        <f t="shared" si="86"/>
        <v>3.7</v>
      </c>
      <c r="Q358" s="7">
        <v>50</v>
      </c>
      <c r="R358" s="7">
        <f t="shared" si="91"/>
        <v>0.3</v>
      </c>
      <c r="S358" s="63">
        <f t="shared" si="92"/>
        <v>5.4110269546499996</v>
      </c>
      <c r="T358" s="7">
        <f t="shared" si="93"/>
        <v>0.3</v>
      </c>
      <c r="U358" s="7">
        <f t="shared" si="87"/>
        <v>20</v>
      </c>
      <c r="V358" s="18" t="str">
        <f t="shared" si="88"/>
        <v>16N53-113</v>
      </c>
      <c r="W358" s="4"/>
      <c r="X358" s="8">
        <v>59</v>
      </c>
      <c r="Y358" s="9" t="s">
        <v>271</v>
      </c>
      <c r="Z358" s="9" t="s">
        <v>272</v>
      </c>
      <c r="AA358" s="10">
        <v>3.9638819700000001</v>
      </c>
      <c r="AB358" s="10">
        <v>140</v>
      </c>
      <c r="AC358" s="10">
        <v>3.7</v>
      </c>
      <c r="AD358" s="10">
        <v>50</v>
      </c>
      <c r="AE358" s="10">
        <v>0.3</v>
      </c>
      <c r="AF358" s="10">
        <v>5.4</v>
      </c>
      <c r="AG358" s="10">
        <v>0.3</v>
      </c>
      <c r="AH358" s="10">
        <v>20</v>
      </c>
      <c r="AI358" s="10">
        <v>29</v>
      </c>
      <c r="AJ358" s="10">
        <v>172</v>
      </c>
      <c r="AK358" s="10">
        <v>723</v>
      </c>
      <c r="AL358" s="10">
        <v>699</v>
      </c>
      <c r="AM358" s="11" t="s">
        <v>399</v>
      </c>
      <c r="AN358" s="21">
        <f t="shared" si="84"/>
        <v>1524.9153886844356</v>
      </c>
      <c r="AO358" s="21">
        <f t="shared" si="94"/>
        <v>1474.295790719807</v>
      </c>
      <c r="AP358" s="14">
        <v>1173</v>
      </c>
    </row>
    <row r="359" spans="1:42" ht="12" customHeight="1" x14ac:dyDescent="0.25">
      <c r="A359" s="14" t="s">
        <v>77</v>
      </c>
      <c r="B359" s="14">
        <v>113</v>
      </c>
      <c r="C359" s="14" t="s">
        <v>199</v>
      </c>
      <c r="D359" s="14" t="s">
        <v>51</v>
      </c>
      <c r="E359" s="14" t="s">
        <v>52</v>
      </c>
      <c r="F359" s="58">
        <v>84.536123493999995</v>
      </c>
      <c r="G359" s="13">
        <v>0.65875360377199998</v>
      </c>
      <c r="H359" s="13">
        <v>5.4679079055799997</v>
      </c>
      <c r="I359" s="58">
        <v>0</v>
      </c>
      <c r="J359" s="2"/>
      <c r="K359" s="7" t="s">
        <v>199</v>
      </c>
      <c r="L359" s="7" t="str">
        <f t="shared" si="85"/>
        <v>N</v>
      </c>
      <c r="M359" s="7" t="s">
        <v>216</v>
      </c>
      <c r="N359" s="7">
        <f t="shared" si="89"/>
        <v>0.65875360377199998</v>
      </c>
      <c r="O359" s="15">
        <f t="shared" si="90"/>
        <v>84.536123493999995</v>
      </c>
      <c r="P359" s="7">
        <f t="shared" si="86"/>
        <v>3.7</v>
      </c>
      <c r="Q359" s="7">
        <v>50</v>
      </c>
      <c r="R359" s="7">
        <f t="shared" si="91"/>
        <v>0.3</v>
      </c>
      <c r="S359" s="63">
        <f t="shared" si="92"/>
        <v>5.4679079055799997</v>
      </c>
      <c r="T359" s="7">
        <f t="shared" si="93"/>
        <v>0.3</v>
      </c>
      <c r="U359" s="7">
        <f t="shared" si="87"/>
        <v>20</v>
      </c>
      <c r="V359" s="18" t="str">
        <f t="shared" si="88"/>
        <v>16N53-113</v>
      </c>
      <c r="W359" s="4"/>
      <c r="X359" s="8">
        <v>60</v>
      </c>
      <c r="Y359" s="9" t="s">
        <v>271</v>
      </c>
      <c r="Z359" s="9" t="s">
        <v>272</v>
      </c>
      <c r="AA359" s="10">
        <v>0.65875360400000005</v>
      </c>
      <c r="AB359" s="10">
        <v>84.536000000000001</v>
      </c>
      <c r="AC359" s="10">
        <v>3.7</v>
      </c>
      <c r="AD359" s="10">
        <v>50</v>
      </c>
      <c r="AE359" s="10">
        <v>0.3</v>
      </c>
      <c r="AF359" s="10">
        <v>5.5</v>
      </c>
      <c r="AG359" s="10">
        <v>0.3</v>
      </c>
      <c r="AH359" s="10">
        <v>20</v>
      </c>
      <c r="AI359" s="10">
        <v>28</v>
      </c>
      <c r="AJ359" s="10">
        <v>163</v>
      </c>
      <c r="AK359" s="10">
        <v>29</v>
      </c>
      <c r="AL359" s="10">
        <v>31</v>
      </c>
      <c r="AM359" s="11" t="s">
        <v>399</v>
      </c>
      <c r="AN359" s="21">
        <f t="shared" si="84"/>
        <v>29</v>
      </c>
      <c r="AO359" s="21">
        <f t="shared" si="94"/>
        <v>31</v>
      </c>
      <c r="AP359" s="14">
        <v>1171</v>
      </c>
    </row>
    <row r="360" spans="1:42" ht="12" customHeight="1" x14ac:dyDescent="0.25">
      <c r="A360" s="14" t="s">
        <v>77</v>
      </c>
      <c r="B360" s="14">
        <v>114</v>
      </c>
      <c r="C360" s="14" t="s">
        <v>199</v>
      </c>
      <c r="D360" s="14" t="s">
        <v>51</v>
      </c>
      <c r="E360" s="14" t="s">
        <v>52</v>
      </c>
      <c r="F360" s="58">
        <v>595.14880602000005</v>
      </c>
      <c r="G360" s="13">
        <v>15.765079699599999</v>
      </c>
      <c r="H360" s="13">
        <v>21.211318969699999</v>
      </c>
      <c r="I360" s="58">
        <v>118.28427124</v>
      </c>
      <c r="J360" s="2"/>
      <c r="K360" s="7" t="s">
        <v>199</v>
      </c>
      <c r="L360" s="7" t="str">
        <f t="shared" si="85"/>
        <v>N</v>
      </c>
      <c r="M360" s="7" t="s">
        <v>216</v>
      </c>
      <c r="N360" s="7">
        <f t="shared" si="89"/>
        <v>15.765079699599999</v>
      </c>
      <c r="O360" s="15">
        <f t="shared" si="90"/>
        <v>140</v>
      </c>
      <c r="P360" s="7">
        <f t="shared" si="86"/>
        <v>3.7</v>
      </c>
      <c r="Q360" s="7">
        <v>50</v>
      </c>
      <c r="R360" s="7">
        <f t="shared" si="91"/>
        <v>7.4</v>
      </c>
      <c r="S360" s="63">
        <f t="shared" si="92"/>
        <v>21.211318969699999</v>
      </c>
      <c r="T360" s="7">
        <f t="shared" si="93"/>
        <v>110.88427123999999</v>
      </c>
      <c r="U360" s="7">
        <f t="shared" si="87"/>
        <v>20</v>
      </c>
      <c r="V360" s="18" t="str">
        <f t="shared" si="88"/>
        <v>16N53-114</v>
      </c>
      <c r="W360" s="4"/>
      <c r="X360" s="8">
        <v>61</v>
      </c>
      <c r="Y360" s="9" t="s">
        <v>271</v>
      </c>
      <c r="Z360" s="9" t="s">
        <v>272</v>
      </c>
      <c r="AA360" s="10">
        <v>15.765079699999999</v>
      </c>
      <c r="AB360" s="10">
        <v>140</v>
      </c>
      <c r="AC360" s="10">
        <v>3.7</v>
      </c>
      <c r="AD360" s="10">
        <v>50</v>
      </c>
      <c r="AE360" s="10">
        <v>7.4</v>
      </c>
      <c r="AF360" s="10">
        <v>21.2</v>
      </c>
      <c r="AG360" s="10">
        <v>110.8842712</v>
      </c>
      <c r="AH360" s="10">
        <v>20</v>
      </c>
      <c r="AI360" s="10">
        <v>2</v>
      </c>
      <c r="AJ360" s="10">
        <v>6</v>
      </c>
      <c r="AK360" s="12">
        <v>7016</v>
      </c>
      <c r="AL360" s="10">
        <v>132</v>
      </c>
      <c r="AM360" s="11" t="s">
        <v>400</v>
      </c>
      <c r="AN360" s="21">
        <f t="shared" ref="AN360:AN423" si="95">F360/O360*AK360</f>
        <v>29825.457307402288</v>
      </c>
      <c r="AO360" s="21">
        <f t="shared" si="94"/>
        <v>561.14030281885721</v>
      </c>
      <c r="AP360" s="14">
        <v>60</v>
      </c>
    </row>
    <row r="361" spans="1:42" ht="12" customHeight="1" x14ac:dyDescent="0.25">
      <c r="A361" s="14" t="s">
        <v>77</v>
      </c>
      <c r="B361" s="14">
        <v>113</v>
      </c>
      <c r="C361" s="14" t="s">
        <v>199</v>
      </c>
      <c r="D361" s="14" t="s">
        <v>51</v>
      </c>
      <c r="E361" s="14" t="s">
        <v>52</v>
      </c>
      <c r="F361" s="58">
        <v>243.07168738600001</v>
      </c>
      <c r="G361" s="13">
        <v>7.77192836535</v>
      </c>
      <c r="H361" s="13">
        <v>8.3472604751600006</v>
      </c>
      <c r="I361" s="58">
        <v>28.284271240199999</v>
      </c>
      <c r="J361" s="2"/>
      <c r="K361" s="7" t="s">
        <v>199</v>
      </c>
      <c r="L361" s="7" t="str">
        <f t="shared" si="85"/>
        <v>N</v>
      </c>
      <c r="M361" s="7" t="s">
        <v>216</v>
      </c>
      <c r="N361" s="7">
        <f t="shared" si="89"/>
        <v>7.77192836535</v>
      </c>
      <c r="O361" s="15">
        <f t="shared" si="90"/>
        <v>140</v>
      </c>
      <c r="P361" s="7">
        <f t="shared" si="86"/>
        <v>3.7</v>
      </c>
      <c r="Q361" s="7">
        <v>50</v>
      </c>
      <c r="R361" s="7">
        <f t="shared" si="91"/>
        <v>7.4</v>
      </c>
      <c r="S361" s="63">
        <f t="shared" si="92"/>
        <v>8.3472604751600006</v>
      </c>
      <c r="T361" s="7">
        <f t="shared" si="93"/>
        <v>20.8842712402</v>
      </c>
      <c r="U361" s="7">
        <f t="shared" si="87"/>
        <v>20</v>
      </c>
      <c r="V361" s="18" t="str">
        <f t="shared" si="88"/>
        <v>16N53-113</v>
      </c>
      <c r="W361" s="4"/>
      <c r="X361" s="8">
        <v>62</v>
      </c>
      <c r="Y361" s="9" t="s">
        <v>271</v>
      </c>
      <c r="Z361" s="9" t="s">
        <v>272</v>
      </c>
      <c r="AA361" s="10">
        <v>7.7719283649999999</v>
      </c>
      <c r="AB361" s="10">
        <v>140</v>
      </c>
      <c r="AC361" s="10">
        <v>3.7</v>
      </c>
      <c r="AD361" s="10">
        <v>50</v>
      </c>
      <c r="AE361" s="10">
        <v>7.4</v>
      </c>
      <c r="AF361" s="10">
        <v>8.3000000000000007</v>
      </c>
      <c r="AG361" s="10">
        <v>20.88427124</v>
      </c>
      <c r="AH361" s="10">
        <v>20</v>
      </c>
      <c r="AI361" s="10">
        <v>8</v>
      </c>
      <c r="AJ361" s="10">
        <v>33</v>
      </c>
      <c r="AK361" s="12">
        <v>2196</v>
      </c>
      <c r="AL361" s="10">
        <v>246</v>
      </c>
      <c r="AM361" s="11" t="s">
        <v>399</v>
      </c>
      <c r="AN361" s="21">
        <f t="shared" si="95"/>
        <v>3812.7530392832573</v>
      </c>
      <c r="AO361" s="21">
        <f t="shared" si="94"/>
        <v>427.11167926397144</v>
      </c>
      <c r="AP361" s="14">
        <v>1169</v>
      </c>
    </row>
    <row r="362" spans="1:42" ht="12" customHeight="1" x14ac:dyDescent="0.25">
      <c r="A362" s="14" t="s">
        <v>77</v>
      </c>
      <c r="B362" s="14">
        <v>113</v>
      </c>
      <c r="C362" s="14" t="s">
        <v>199</v>
      </c>
      <c r="D362" s="14" t="s">
        <v>51</v>
      </c>
      <c r="E362" s="14" t="s">
        <v>52</v>
      </c>
      <c r="F362" s="58">
        <v>204.71663538600001</v>
      </c>
      <c r="G362" s="13">
        <v>3.5858445534499999</v>
      </c>
      <c r="H362" s="13">
        <v>7.2949004173300001</v>
      </c>
      <c r="I362" s="58">
        <v>0</v>
      </c>
      <c r="J362" s="2"/>
      <c r="K362" s="7" t="s">
        <v>199</v>
      </c>
      <c r="L362" s="7" t="str">
        <f t="shared" si="85"/>
        <v>N</v>
      </c>
      <c r="M362" s="7" t="s">
        <v>216</v>
      </c>
      <c r="N362" s="7">
        <f t="shared" si="89"/>
        <v>3.5858445534499999</v>
      </c>
      <c r="O362" s="15">
        <f t="shared" si="90"/>
        <v>140</v>
      </c>
      <c r="P362" s="7">
        <f t="shared" si="86"/>
        <v>3.7</v>
      </c>
      <c r="Q362" s="7">
        <v>50</v>
      </c>
      <c r="R362" s="7">
        <f t="shared" si="91"/>
        <v>0.3</v>
      </c>
      <c r="S362" s="63">
        <f t="shared" si="92"/>
        <v>7.2949004173300001</v>
      </c>
      <c r="T362" s="7">
        <f t="shared" si="93"/>
        <v>0.3</v>
      </c>
      <c r="U362" s="7">
        <f t="shared" si="87"/>
        <v>20</v>
      </c>
      <c r="V362" s="18" t="str">
        <f t="shared" si="88"/>
        <v>16N53-113</v>
      </c>
      <c r="W362" s="4"/>
      <c r="X362" s="8">
        <v>63</v>
      </c>
      <c r="Y362" s="9" t="s">
        <v>271</v>
      </c>
      <c r="Z362" s="9" t="s">
        <v>272</v>
      </c>
      <c r="AA362" s="10">
        <v>3.5858445529999998</v>
      </c>
      <c r="AB362" s="10">
        <v>140</v>
      </c>
      <c r="AC362" s="10">
        <v>3.7</v>
      </c>
      <c r="AD362" s="10">
        <v>50</v>
      </c>
      <c r="AE362" s="10">
        <v>0.3</v>
      </c>
      <c r="AF362" s="10">
        <v>7.3</v>
      </c>
      <c r="AG362" s="10">
        <v>0.3</v>
      </c>
      <c r="AH362" s="10">
        <v>20</v>
      </c>
      <c r="AI362" s="10">
        <v>29</v>
      </c>
      <c r="AJ362" s="10">
        <v>172</v>
      </c>
      <c r="AK362" s="10">
        <v>741</v>
      </c>
      <c r="AL362" s="10">
        <v>724</v>
      </c>
      <c r="AM362" s="11" t="s">
        <v>399</v>
      </c>
      <c r="AN362" s="21">
        <f t="shared" si="95"/>
        <v>1083.5359058644715</v>
      </c>
      <c r="AO362" s="21">
        <f t="shared" si="94"/>
        <v>1058.6774572818856</v>
      </c>
      <c r="AP362" s="14">
        <v>1172</v>
      </c>
    </row>
    <row r="363" spans="1:42" ht="12" customHeight="1" x14ac:dyDescent="0.25">
      <c r="A363" s="14" t="s">
        <v>149</v>
      </c>
      <c r="B363" s="14">
        <v>612</v>
      </c>
      <c r="C363" s="14" t="s">
        <v>199</v>
      </c>
      <c r="D363" s="14" t="s">
        <v>53</v>
      </c>
      <c r="E363" s="14" t="s">
        <v>52</v>
      </c>
      <c r="F363" s="58">
        <v>49.011361689099999</v>
      </c>
      <c r="G363" s="13">
        <v>3.1412120107099999</v>
      </c>
      <c r="H363" s="13">
        <v>17.0382404327</v>
      </c>
      <c r="I363" s="58">
        <v>0</v>
      </c>
      <c r="J363" s="2"/>
      <c r="K363" s="7" t="s">
        <v>199</v>
      </c>
      <c r="L363" s="7" t="str">
        <f t="shared" si="85"/>
        <v>N</v>
      </c>
      <c r="M363" s="7" t="s">
        <v>216</v>
      </c>
      <c r="N363" s="7">
        <f t="shared" si="89"/>
        <v>3.1412120107099999</v>
      </c>
      <c r="O363" s="15">
        <f t="shared" si="90"/>
        <v>49.011361689099999</v>
      </c>
      <c r="P363" s="7">
        <f t="shared" si="86"/>
        <v>3.7</v>
      </c>
      <c r="Q363" s="7">
        <v>50</v>
      </c>
      <c r="R363" s="7">
        <f t="shared" si="91"/>
        <v>0.3</v>
      </c>
      <c r="S363" s="63">
        <f t="shared" si="92"/>
        <v>17.0382404327</v>
      </c>
      <c r="T363" s="7">
        <f t="shared" si="93"/>
        <v>0.3</v>
      </c>
      <c r="U363" s="7">
        <f t="shared" si="87"/>
        <v>20</v>
      </c>
      <c r="V363" s="18" t="str">
        <f t="shared" si="88"/>
        <v>16N53.1-612</v>
      </c>
      <c r="W363" s="4"/>
      <c r="X363" s="8">
        <v>64</v>
      </c>
      <c r="Y363" s="9" t="s">
        <v>271</v>
      </c>
      <c r="Z363" s="9" t="s">
        <v>272</v>
      </c>
      <c r="AA363" s="10">
        <v>3.1412120109999999</v>
      </c>
      <c r="AB363" s="10">
        <v>49.011000000000003</v>
      </c>
      <c r="AC363" s="10">
        <v>3.7</v>
      </c>
      <c r="AD363" s="10">
        <v>50</v>
      </c>
      <c r="AE363" s="10">
        <v>0.3</v>
      </c>
      <c r="AF363" s="10">
        <v>17</v>
      </c>
      <c r="AG363" s="10">
        <v>0.3</v>
      </c>
      <c r="AH363" s="10">
        <v>20</v>
      </c>
      <c r="AI363" s="10">
        <v>28</v>
      </c>
      <c r="AJ363" s="10">
        <v>146</v>
      </c>
      <c r="AK363" s="10">
        <v>41</v>
      </c>
      <c r="AL363" s="10">
        <v>41</v>
      </c>
      <c r="AM363" s="11" t="s">
        <v>401</v>
      </c>
      <c r="AN363" s="21">
        <f t="shared" si="95"/>
        <v>41</v>
      </c>
      <c r="AO363" s="21">
        <f t="shared" si="94"/>
        <v>41</v>
      </c>
      <c r="AP363" s="14">
        <v>58</v>
      </c>
    </row>
    <row r="364" spans="1:42" ht="12" customHeight="1" x14ac:dyDescent="0.25">
      <c r="A364" s="14" t="s">
        <v>149</v>
      </c>
      <c r="B364" s="14">
        <v>612</v>
      </c>
      <c r="C364" s="14" t="s">
        <v>199</v>
      </c>
      <c r="D364" s="14" t="s">
        <v>53</v>
      </c>
      <c r="E364" s="14" t="s">
        <v>52</v>
      </c>
      <c r="F364" s="58">
        <v>130.47235353600001</v>
      </c>
      <c r="G364" s="13">
        <v>4.02814472768</v>
      </c>
      <c r="H364" s="13">
        <v>3.6164090633399999</v>
      </c>
      <c r="I364" s="58">
        <v>0</v>
      </c>
      <c r="J364" s="2"/>
      <c r="K364" s="7" t="s">
        <v>199</v>
      </c>
      <c r="L364" s="7" t="str">
        <f t="shared" si="85"/>
        <v>N</v>
      </c>
      <c r="M364" s="7" t="s">
        <v>216</v>
      </c>
      <c r="N364" s="7">
        <f t="shared" si="89"/>
        <v>4.02814472768</v>
      </c>
      <c r="O364" s="15">
        <f t="shared" si="90"/>
        <v>130.47235353600001</v>
      </c>
      <c r="P364" s="7">
        <f t="shared" si="86"/>
        <v>3.7</v>
      </c>
      <c r="Q364" s="7">
        <v>50</v>
      </c>
      <c r="R364" s="7">
        <f t="shared" si="91"/>
        <v>0.3</v>
      </c>
      <c r="S364" s="63">
        <f t="shared" si="92"/>
        <v>3.6164090633399999</v>
      </c>
      <c r="T364" s="7">
        <f t="shared" si="93"/>
        <v>0.3</v>
      </c>
      <c r="U364" s="7">
        <f t="shared" si="87"/>
        <v>20</v>
      </c>
      <c r="V364" s="18" t="str">
        <f t="shared" si="88"/>
        <v>16N53.1-612</v>
      </c>
      <c r="W364" s="4"/>
      <c r="X364" s="8">
        <v>65</v>
      </c>
      <c r="Y364" s="9" t="s">
        <v>271</v>
      </c>
      <c r="Z364" s="9" t="s">
        <v>272</v>
      </c>
      <c r="AA364" s="10">
        <v>4.028144728</v>
      </c>
      <c r="AB364" s="10">
        <v>130.47200000000001</v>
      </c>
      <c r="AC364" s="10">
        <v>3.7</v>
      </c>
      <c r="AD364" s="10">
        <v>50</v>
      </c>
      <c r="AE364" s="10">
        <v>0.3</v>
      </c>
      <c r="AF364" s="10">
        <v>3.6</v>
      </c>
      <c r="AG364" s="10">
        <v>0.3</v>
      </c>
      <c r="AH364" s="10">
        <v>20</v>
      </c>
      <c r="AI364" s="10">
        <v>30</v>
      </c>
      <c r="AJ364" s="10">
        <v>171</v>
      </c>
      <c r="AK364" s="10">
        <v>598</v>
      </c>
      <c r="AL364" s="10">
        <v>573</v>
      </c>
      <c r="AM364" s="11" t="s">
        <v>401</v>
      </c>
      <c r="AN364" s="21">
        <f t="shared" si="95"/>
        <v>598</v>
      </c>
      <c r="AO364" s="21">
        <f t="shared" si="94"/>
        <v>573</v>
      </c>
      <c r="AP364" s="14">
        <v>56</v>
      </c>
    </row>
    <row r="365" spans="1:42" ht="12" customHeight="1" x14ac:dyDescent="0.25">
      <c r="A365" s="14" t="s">
        <v>149</v>
      </c>
      <c r="B365" s="14">
        <v>612</v>
      </c>
      <c r="C365" s="14" t="s">
        <v>199</v>
      </c>
      <c r="D365" s="14" t="s">
        <v>53</v>
      </c>
      <c r="E365" s="14" t="s">
        <v>52</v>
      </c>
      <c r="F365" s="58">
        <v>78.640490196100004</v>
      </c>
      <c r="G365" s="13">
        <v>0.63363163017400004</v>
      </c>
      <c r="H365" s="13">
        <v>7.5687212944000004</v>
      </c>
      <c r="I365" s="58">
        <v>0</v>
      </c>
      <c r="J365" s="2"/>
      <c r="K365" s="7" t="s">
        <v>199</v>
      </c>
      <c r="L365" s="7" t="str">
        <f t="shared" si="85"/>
        <v>N</v>
      </c>
      <c r="M365" s="7" t="s">
        <v>216</v>
      </c>
      <c r="N365" s="7">
        <f t="shared" si="89"/>
        <v>0.63363163017400004</v>
      </c>
      <c r="O365" s="15">
        <f t="shared" si="90"/>
        <v>78.640490196100004</v>
      </c>
      <c r="P365" s="7">
        <f t="shared" si="86"/>
        <v>3.7</v>
      </c>
      <c r="Q365" s="7">
        <v>50</v>
      </c>
      <c r="R365" s="7">
        <f t="shared" si="91"/>
        <v>0.3</v>
      </c>
      <c r="S365" s="63">
        <f t="shared" si="92"/>
        <v>7.5687212944000004</v>
      </c>
      <c r="T365" s="7">
        <f t="shared" si="93"/>
        <v>0.3</v>
      </c>
      <c r="U365" s="7">
        <f t="shared" si="87"/>
        <v>20</v>
      </c>
      <c r="V365" s="18" t="str">
        <f t="shared" si="88"/>
        <v>16N53.1-612</v>
      </c>
      <c r="W365" s="4"/>
      <c r="X365" s="8">
        <v>66</v>
      </c>
      <c r="Y365" s="9" t="s">
        <v>271</v>
      </c>
      <c r="Z365" s="9" t="s">
        <v>272</v>
      </c>
      <c r="AA365" s="10">
        <v>0.63363163</v>
      </c>
      <c r="AB365" s="10">
        <v>78.64</v>
      </c>
      <c r="AC365" s="10">
        <v>3.7</v>
      </c>
      <c r="AD365" s="10">
        <v>50</v>
      </c>
      <c r="AE365" s="10">
        <v>0.3</v>
      </c>
      <c r="AF365" s="10">
        <v>7.6</v>
      </c>
      <c r="AG365" s="10">
        <v>0.3</v>
      </c>
      <c r="AH365" s="10">
        <v>20</v>
      </c>
      <c r="AI365" s="10">
        <v>28</v>
      </c>
      <c r="AJ365" s="10">
        <v>161</v>
      </c>
      <c r="AK365" s="10">
        <v>28</v>
      </c>
      <c r="AL365" s="10">
        <v>29</v>
      </c>
      <c r="AM365" s="11" t="s">
        <v>401</v>
      </c>
      <c r="AN365" s="21">
        <f t="shared" si="95"/>
        <v>28</v>
      </c>
      <c r="AO365" s="21">
        <f t="shared" si="94"/>
        <v>29</v>
      </c>
      <c r="AP365" s="14">
        <v>59</v>
      </c>
    </row>
    <row r="366" spans="1:42" ht="12" customHeight="1" x14ac:dyDescent="0.25">
      <c r="A366" s="14" t="s">
        <v>149</v>
      </c>
      <c r="B366" s="14">
        <v>612</v>
      </c>
      <c r="C366" s="14" t="s">
        <v>199</v>
      </c>
      <c r="D366" s="14" t="s">
        <v>53</v>
      </c>
      <c r="E366" s="14" t="s">
        <v>52</v>
      </c>
      <c r="F366" s="58">
        <v>379.367305698</v>
      </c>
      <c r="G366" s="13">
        <v>11.2875538869</v>
      </c>
      <c r="H366" s="13">
        <v>12.5712213516</v>
      </c>
      <c r="I366" s="58">
        <v>110</v>
      </c>
      <c r="J366" s="2"/>
      <c r="K366" s="7" t="s">
        <v>199</v>
      </c>
      <c r="L366" s="7" t="str">
        <f t="shared" si="85"/>
        <v>N</v>
      </c>
      <c r="M366" s="7" t="s">
        <v>216</v>
      </c>
      <c r="N366" s="7">
        <f t="shared" si="89"/>
        <v>11.2875538869</v>
      </c>
      <c r="O366" s="15">
        <f t="shared" si="90"/>
        <v>140</v>
      </c>
      <c r="P366" s="7">
        <f t="shared" si="86"/>
        <v>3.7</v>
      </c>
      <c r="Q366" s="7">
        <v>50</v>
      </c>
      <c r="R366" s="7">
        <f t="shared" si="91"/>
        <v>7.4</v>
      </c>
      <c r="S366" s="63">
        <f t="shared" si="92"/>
        <v>12.5712213516</v>
      </c>
      <c r="T366" s="7">
        <f t="shared" si="93"/>
        <v>102.6</v>
      </c>
      <c r="U366" s="7">
        <f t="shared" si="87"/>
        <v>20</v>
      </c>
      <c r="V366" s="18" t="str">
        <f t="shared" si="88"/>
        <v>16N53.1-612</v>
      </c>
      <c r="W366" s="4"/>
      <c r="X366" s="8">
        <v>67</v>
      </c>
      <c r="Y366" s="9" t="s">
        <v>271</v>
      </c>
      <c r="Z366" s="9" t="s">
        <v>272</v>
      </c>
      <c r="AA366" s="10">
        <v>11.28755389</v>
      </c>
      <c r="AB366" s="10">
        <v>140</v>
      </c>
      <c r="AC366" s="10">
        <v>3.7</v>
      </c>
      <c r="AD366" s="10">
        <v>50</v>
      </c>
      <c r="AE366" s="10">
        <v>7.4</v>
      </c>
      <c r="AF366" s="10">
        <v>12.6</v>
      </c>
      <c r="AG366" s="10">
        <v>102.6</v>
      </c>
      <c r="AH366" s="10">
        <v>20</v>
      </c>
      <c r="AI366" s="10">
        <v>2</v>
      </c>
      <c r="AJ366" s="10">
        <v>6</v>
      </c>
      <c r="AK366" s="12">
        <v>4394</v>
      </c>
      <c r="AL366" s="10">
        <v>87</v>
      </c>
      <c r="AM366" s="11" t="s">
        <v>401</v>
      </c>
      <c r="AN366" s="21">
        <f t="shared" si="95"/>
        <v>11906.713865978656</v>
      </c>
      <c r="AO366" s="21">
        <f t="shared" si="94"/>
        <v>235.74968282661428</v>
      </c>
      <c r="AP366" s="14">
        <v>57</v>
      </c>
    </row>
    <row r="367" spans="1:42" ht="12" customHeight="1" x14ac:dyDescent="0.25">
      <c r="A367" s="14" t="s">
        <v>78</v>
      </c>
      <c r="B367" s="14">
        <v>115</v>
      </c>
      <c r="C367" s="14" t="s">
        <v>199</v>
      </c>
      <c r="D367" s="14" t="s">
        <v>51</v>
      </c>
      <c r="E367" s="14" t="s">
        <v>52</v>
      </c>
      <c r="F367" s="58">
        <v>143.94230528</v>
      </c>
      <c r="G367" s="13">
        <v>10.211373439899999</v>
      </c>
      <c r="H367" s="13">
        <v>9.0340538024899999</v>
      </c>
      <c r="I367" s="58">
        <v>42.4264068604</v>
      </c>
      <c r="J367" s="2"/>
      <c r="K367" s="7" t="s">
        <v>199</v>
      </c>
      <c r="L367" s="7" t="str">
        <f t="shared" si="85"/>
        <v>N</v>
      </c>
      <c r="M367" s="7" t="s">
        <v>216</v>
      </c>
      <c r="N367" s="7">
        <f t="shared" si="89"/>
        <v>10.211373439899999</v>
      </c>
      <c r="O367" s="15">
        <f t="shared" si="90"/>
        <v>140</v>
      </c>
      <c r="P367" s="7">
        <f t="shared" si="86"/>
        <v>3.7</v>
      </c>
      <c r="Q367" s="7">
        <v>50</v>
      </c>
      <c r="R367" s="7">
        <f t="shared" si="91"/>
        <v>7.4</v>
      </c>
      <c r="S367" s="63">
        <f t="shared" si="92"/>
        <v>9.0340538024899999</v>
      </c>
      <c r="T367" s="7">
        <f t="shared" si="93"/>
        <v>35.026406860400002</v>
      </c>
      <c r="U367" s="7">
        <f t="shared" si="87"/>
        <v>20</v>
      </c>
      <c r="V367" s="18" t="str">
        <f t="shared" si="88"/>
        <v>16N53A-115</v>
      </c>
      <c r="W367" s="4"/>
      <c r="X367" s="8">
        <v>68</v>
      </c>
      <c r="Y367" s="9" t="s">
        <v>271</v>
      </c>
      <c r="Z367" s="9" t="s">
        <v>272</v>
      </c>
      <c r="AA367" s="10">
        <v>10.211373439999999</v>
      </c>
      <c r="AB367" s="10">
        <v>140</v>
      </c>
      <c r="AC367" s="10">
        <v>3.7</v>
      </c>
      <c r="AD367" s="10">
        <v>50</v>
      </c>
      <c r="AE367" s="10">
        <v>7.4</v>
      </c>
      <c r="AF367" s="10">
        <v>9</v>
      </c>
      <c r="AG367" s="10">
        <v>35.026406860000002</v>
      </c>
      <c r="AH367" s="10">
        <v>20</v>
      </c>
      <c r="AI367" s="10">
        <v>6</v>
      </c>
      <c r="AJ367" s="10">
        <v>19</v>
      </c>
      <c r="AK367" s="12">
        <v>3183</v>
      </c>
      <c r="AL367" s="10">
        <v>176</v>
      </c>
      <c r="AM367" s="11" t="s">
        <v>402</v>
      </c>
      <c r="AN367" s="21">
        <f t="shared" si="95"/>
        <v>3272.631126473143</v>
      </c>
      <c r="AO367" s="21">
        <f t="shared" si="94"/>
        <v>180.95604092342859</v>
      </c>
      <c r="AP367" s="14">
        <v>483</v>
      </c>
    </row>
    <row r="368" spans="1:42" ht="12" customHeight="1" x14ac:dyDescent="0.25">
      <c r="A368" s="14" t="s">
        <v>78</v>
      </c>
      <c r="B368" s="14">
        <v>115</v>
      </c>
      <c r="C368" s="14" t="s">
        <v>199</v>
      </c>
      <c r="D368" s="14" t="s">
        <v>51</v>
      </c>
      <c r="E368" s="14" t="s">
        <v>52</v>
      </c>
      <c r="F368" s="58">
        <v>45.995601311900003</v>
      </c>
      <c r="G368" s="13">
        <v>2.56212932618</v>
      </c>
      <c r="H368" s="13">
        <v>11.7104635239</v>
      </c>
      <c r="I368" s="58">
        <v>30</v>
      </c>
      <c r="J368" s="2"/>
      <c r="K368" s="7" t="s">
        <v>199</v>
      </c>
      <c r="L368" s="7" t="str">
        <f t="shared" si="85"/>
        <v>N</v>
      </c>
      <c r="M368" s="7" t="s">
        <v>216</v>
      </c>
      <c r="N368" s="7">
        <f t="shared" si="89"/>
        <v>2.56212932618</v>
      </c>
      <c r="O368" s="15">
        <f t="shared" si="90"/>
        <v>45.995601311900003</v>
      </c>
      <c r="P368" s="7">
        <f t="shared" si="86"/>
        <v>3.7</v>
      </c>
      <c r="Q368" s="7">
        <v>50</v>
      </c>
      <c r="R368" s="7">
        <f t="shared" si="91"/>
        <v>7.4</v>
      </c>
      <c r="S368" s="63">
        <f t="shared" si="92"/>
        <v>11.7104635239</v>
      </c>
      <c r="T368" s="7">
        <f t="shared" si="93"/>
        <v>22.6</v>
      </c>
      <c r="U368" s="7">
        <f t="shared" si="87"/>
        <v>20</v>
      </c>
      <c r="V368" s="18" t="str">
        <f t="shared" si="88"/>
        <v>16N53A-115</v>
      </c>
      <c r="W368" s="4"/>
      <c r="X368" s="8">
        <v>69</v>
      </c>
      <c r="Y368" s="9" t="s">
        <v>271</v>
      </c>
      <c r="Z368" s="9" t="s">
        <v>272</v>
      </c>
      <c r="AA368" s="10">
        <v>2.562129326</v>
      </c>
      <c r="AB368" s="10">
        <v>45.996000000000002</v>
      </c>
      <c r="AC368" s="10">
        <v>3.7</v>
      </c>
      <c r="AD368" s="10">
        <v>50</v>
      </c>
      <c r="AE368" s="10">
        <v>7.4</v>
      </c>
      <c r="AF368" s="10">
        <v>11.7</v>
      </c>
      <c r="AG368" s="10">
        <v>22.6</v>
      </c>
      <c r="AH368" s="10">
        <v>20</v>
      </c>
      <c r="AI368" s="10">
        <v>3</v>
      </c>
      <c r="AJ368" s="10">
        <v>7</v>
      </c>
      <c r="AK368" s="10">
        <v>39</v>
      </c>
      <c r="AL368" s="10">
        <v>11</v>
      </c>
      <c r="AM368" s="11" t="s">
        <v>402</v>
      </c>
      <c r="AN368" s="21">
        <f t="shared" si="95"/>
        <v>39</v>
      </c>
      <c r="AO368" s="21">
        <f t="shared" si="94"/>
        <v>11</v>
      </c>
      <c r="AP368" s="14">
        <v>484</v>
      </c>
    </row>
    <row r="369" spans="1:42" ht="12" customHeight="1" x14ac:dyDescent="0.25">
      <c r="A369" s="14" t="s">
        <v>66</v>
      </c>
      <c r="B369" s="14">
        <v>47</v>
      </c>
      <c r="C369" s="14" t="s">
        <v>199</v>
      </c>
      <c r="D369" s="14" t="s">
        <v>51</v>
      </c>
      <c r="E369" s="14" t="s">
        <v>52</v>
      </c>
      <c r="F369" s="58">
        <v>63.401589855399997</v>
      </c>
      <c r="G369" s="13">
        <v>4.8102968663899999</v>
      </c>
      <c r="H369" s="13">
        <v>7.7617859840400003</v>
      </c>
      <c r="I369" s="58">
        <v>162.42640685999999</v>
      </c>
      <c r="J369" s="2"/>
      <c r="K369" s="7" t="s">
        <v>199</v>
      </c>
      <c r="L369" s="7" t="str">
        <f t="shared" si="85"/>
        <v>N</v>
      </c>
      <c r="M369" s="7" t="s">
        <v>216</v>
      </c>
      <c r="N369" s="7">
        <f t="shared" si="89"/>
        <v>4.8102968663899999</v>
      </c>
      <c r="O369" s="15">
        <f t="shared" si="90"/>
        <v>63.401589855399997</v>
      </c>
      <c r="P369" s="7">
        <f t="shared" si="86"/>
        <v>3.7</v>
      </c>
      <c r="Q369" s="7">
        <v>50</v>
      </c>
      <c r="R369" s="7">
        <f t="shared" si="91"/>
        <v>7.4</v>
      </c>
      <c r="S369" s="63">
        <f t="shared" si="92"/>
        <v>7.7617859840400003</v>
      </c>
      <c r="T369" s="7">
        <f t="shared" si="93"/>
        <v>155.02640685999998</v>
      </c>
      <c r="U369" s="7">
        <f t="shared" si="87"/>
        <v>20</v>
      </c>
      <c r="V369" s="18" t="str">
        <f t="shared" si="88"/>
        <v>16N71-47</v>
      </c>
      <c r="W369" s="4"/>
      <c r="X369" s="8">
        <v>70</v>
      </c>
      <c r="Y369" s="9" t="s">
        <v>271</v>
      </c>
      <c r="Z369" s="9" t="s">
        <v>272</v>
      </c>
      <c r="AA369" s="10">
        <v>4.8102968659999998</v>
      </c>
      <c r="AB369" s="10">
        <v>63.402000000000001</v>
      </c>
      <c r="AC369" s="10">
        <v>3.7</v>
      </c>
      <c r="AD369" s="10">
        <v>50</v>
      </c>
      <c r="AE369" s="10">
        <v>7.4</v>
      </c>
      <c r="AF369" s="10">
        <v>7.8</v>
      </c>
      <c r="AG369" s="10">
        <v>155.02640690000001</v>
      </c>
      <c r="AH369" s="10">
        <v>20</v>
      </c>
      <c r="AI369" s="10">
        <v>0</v>
      </c>
      <c r="AJ369" s="10">
        <v>4</v>
      </c>
      <c r="AK369" s="10">
        <v>198</v>
      </c>
      <c r="AL369" s="10">
        <v>2</v>
      </c>
      <c r="AM369" s="11" t="s">
        <v>403</v>
      </c>
      <c r="AN369" s="21">
        <f t="shared" si="95"/>
        <v>198</v>
      </c>
      <c r="AO369" s="21">
        <f t="shared" si="94"/>
        <v>2</v>
      </c>
      <c r="AP369" s="14">
        <v>498</v>
      </c>
    </row>
    <row r="370" spans="1:42" ht="12" customHeight="1" x14ac:dyDescent="0.25">
      <c r="A370" s="14" t="s">
        <v>66</v>
      </c>
      <c r="B370" s="14">
        <v>46</v>
      </c>
      <c r="C370" s="14" t="s">
        <v>199</v>
      </c>
      <c r="D370" s="14" t="s">
        <v>51</v>
      </c>
      <c r="E370" s="14" t="s">
        <v>52</v>
      </c>
      <c r="F370" s="58">
        <v>241.89808914299999</v>
      </c>
      <c r="G370" s="13">
        <v>11.546862862399999</v>
      </c>
      <c r="H370" s="13">
        <v>10.0614843369</v>
      </c>
      <c r="I370" s="58">
        <v>24.142135620099999</v>
      </c>
      <c r="J370" s="2"/>
      <c r="K370" s="7" t="s">
        <v>199</v>
      </c>
      <c r="L370" s="7" t="str">
        <f t="shared" si="85"/>
        <v>N</v>
      </c>
      <c r="M370" s="7" t="s">
        <v>216</v>
      </c>
      <c r="N370" s="7">
        <f t="shared" si="89"/>
        <v>11.546862862399999</v>
      </c>
      <c r="O370" s="15">
        <f t="shared" si="90"/>
        <v>140</v>
      </c>
      <c r="P370" s="7">
        <f t="shared" si="86"/>
        <v>3.7</v>
      </c>
      <c r="Q370" s="7">
        <v>50</v>
      </c>
      <c r="R370" s="7">
        <f t="shared" si="91"/>
        <v>7.4</v>
      </c>
      <c r="S370" s="63">
        <f t="shared" si="92"/>
        <v>10.0614843369</v>
      </c>
      <c r="T370" s="7">
        <f t="shared" si="93"/>
        <v>16.742135620100001</v>
      </c>
      <c r="U370" s="7">
        <f t="shared" si="87"/>
        <v>20</v>
      </c>
      <c r="V370" s="18" t="str">
        <f t="shared" si="88"/>
        <v>16N71-46</v>
      </c>
      <c r="W370" s="4"/>
      <c r="X370" s="8">
        <v>71</v>
      </c>
      <c r="Y370" s="9" t="s">
        <v>271</v>
      </c>
      <c r="Z370" s="9" t="s">
        <v>272</v>
      </c>
      <c r="AA370" s="10">
        <v>11.546862859999999</v>
      </c>
      <c r="AB370" s="10">
        <v>140</v>
      </c>
      <c r="AC370" s="10">
        <v>3.7</v>
      </c>
      <c r="AD370" s="10">
        <v>50</v>
      </c>
      <c r="AE370" s="10">
        <v>7.4</v>
      </c>
      <c r="AF370" s="10">
        <v>10.1</v>
      </c>
      <c r="AG370" s="10">
        <v>16.742135619999999</v>
      </c>
      <c r="AH370" s="10">
        <v>20</v>
      </c>
      <c r="AI370" s="10">
        <v>10</v>
      </c>
      <c r="AJ370" s="10">
        <v>40</v>
      </c>
      <c r="AK370" s="12">
        <v>4103</v>
      </c>
      <c r="AL370" s="10">
        <v>447</v>
      </c>
      <c r="AM370" s="11" t="s">
        <v>404</v>
      </c>
      <c r="AN370" s="21">
        <f t="shared" si="95"/>
        <v>7089.3418553837782</v>
      </c>
      <c r="AO370" s="21">
        <f t="shared" si="94"/>
        <v>772.34604176372136</v>
      </c>
      <c r="AP370" s="14">
        <v>34</v>
      </c>
    </row>
    <row r="371" spans="1:42" ht="12" customHeight="1" x14ac:dyDescent="0.25">
      <c r="A371" s="14" t="s">
        <v>66</v>
      </c>
      <c r="B371" s="14">
        <v>47</v>
      </c>
      <c r="C371" s="14" t="s">
        <v>199</v>
      </c>
      <c r="D371" s="14" t="s">
        <v>51</v>
      </c>
      <c r="E371" s="14" t="s">
        <v>52</v>
      </c>
      <c r="F371" s="58">
        <v>509.15811608000001</v>
      </c>
      <c r="G371" s="13">
        <v>7.4033151764599996</v>
      </c>
      <c r="H371" s="13">
        <v>7.6563448905899998</v>
      </c>
      <c r="I371" s="58">
        <v>10</v>
      </c>
      <c r="J371" s="2"/>
      <c r="K371" s="7" t="s">
        <v>199</v>
      </c>
      <c r="L371" s="7" t="str">
        <f t="shared" si="85"/>
        <v>N</v>
      </c>
      <c r="M371" s="7" t="s">
        <v>216</v>
      </c>
      <c r="N371" s="7">
        <f t="shared" si="89"/>
        <v>7.4033151764599996</v>
      </c>
      <c r="O371" s="15">
        <f t="shared" si="90"/>
        <v>140</v>
      </c>
      <c r="P371" s="7">
        <f t="shared" si="86"/>
        <v>3.7</v>
      </c>
      <c r="Q371" s="7">
        <v>50</v>
      </c>
      <c r="R371" s="7">
        <f t="shared" si="91"/>
        <v>7.4</v>
      </c>
      <c r="S371" s="63">
        <f t="shared" si="92"/>
        <v>7.6563448905899998</v>
      </c>
      <c r="T371" s="7">
        <f t="shared" si="93"/>
        <v>2.5999999999999996</v>
      </c>
      <c r="U371" s="7">
        <f t="shared" si="87"/>
        <v>20</v>
      </c>
      <c r="V371" s="18" t="str">
        <f t="shared" si="88"/>
        <v>16N71-47</v>
      </c>
      <c r="W371" s="4"/>
      <c r="X371" s="8">
        <v>72</v>
      </c>
      <c r="Y371" s="9" t="s">
        <v>271</v>
      </c>
      <c r="Z371" s="9" t="s">
        <v>272</v>
      </c>
      <c r="AA371" s="10">
        <v>7.4033151760000004</v>
      </c>
      <c r="AB371" s="10">
        <v>140</v>
      </c>
      <c r="AC371" s="10">
        <v>3.7</v>
      </c>
      <c r="AD371" s="10">
        <v>50</v>
      </c>
      <c r="AE371" s="10">
        <v>7.4</v>
      </c>
      <c r="AF371" s="10">
        <v>7.7</v>
      </c>
      <c r="AG371" s="10">
        <v>2.6</v>
      </c>
      <c r="AH371" s="10">
        <v>20</v>
      </c>
      <c r="AI371" s="10">
        <v>21</v>
      </c>
      <c r="AJ371" s="10">
        <v>93</v>
      </c>
      <c r="AK371" s="12">
        <v>2136</v>
      </c>
      <c r="AL371" s="12">
        <v>1064</v>
      </c>
      <c r="AM371" s="11" t="s">
        <v>403</v>
      </c>
      <c r="AN371" s="21">
        <f t="shared" si="95"/>
        <v>7768.2981139062858</v>
      </c>
      <c r="AO371" s="21">
        <f t="shared" si="94"/>
        <v>3869.6016822080001</v>
      </c>
      <c r="AP371" s="14">
        <v>496</v>
      </c>
    </row>
    <row r="372" spans="1:42" ht="12" customHeight="1" x14ac:dyDescent="0.25">
      <c r="A372" s="14" t="s">
        <v>66</v>
      </c>
      <c r="B372" s="14">
        <v>47</v>
      </c>
      <c r="C372" s="14" t="s">
        <v>199</v>
      </c>
      <c r="D372" s="14" t="s">
        <v>51</v>
      </c>
      <c r="E372" s="14" t="s">
        <v>52</v>
      </c>
      <c r="F372" s="58">
        <v>218.26130597700001</v>
      </c>
      <c r="G372" s="13">
        <v>3.1176792741799999</v>
      </c>
      <c r="H372" s="13">
        <v>7.5072579383900004</v>
      </c>
      <c r="I372" s="58">
        <v>34.142135620099999</v>
      </c>
      <c r="J372" s="2"/>
      <c r="K372" s="7" t="s">
        <v>199</v>
      </c>
      <c r="L372" s="7" t="str">
        <f t="shared" si="85"/>
        <v>N</v>
      </c>
      <c r="M372" s="7" t="s">
        <v>216</v>
      </c>
      <c r="N372" s="7">
        <f t="shared" si="89"/>
        <v>3.1176792741799999</v>
      </c>
      <c r="O372" s="15">
        <f t="shared" si="90"/>
        <v>140</v>
      </c>
      <c r="P372" s="7">
        <f t="shared" si="86"/>
        <v>3.7</v>
      </c>
      <c r="Q372" s="7">
        <v>50</v>
      </c>
      <c r="R372" s="7">
        <f t="shared" si="91"/>
        <v>7.4</v>
      </c>
      <c r="S372" s="63">
        <f t="shared" si="92"/>
        <v>7.5072579383900004</v>
      </c>
      <c r="T372" s="7">
        <f t="shared" si="93"/>
        <v>26.742135620100001</v>
      </c>
      <c r="U372" s="7">
        <f t="shared" si="87"/>
        <v>20</v>
      </c>
      <c r="V372" s="18" t="str">
        <f t="shared" si="88"/>
        <v>16N71-47</v>
      </c>
      <c r="W372" s="4"/>
      <c r="X372" s="8">
        <v>73</v>
      </c>
      <c r="Y372" s="9" t="s">
        <v>271</v>
      </c>
      <c r="Z372" s="9" t="s">
        <v>272</v>
      </c>
      <c r="AA372" s="10">
        <v>3.1176792739999999</v>
      </c>
      <c r="AB372" s="10">
        <v>140</v>
      </c>
      <c r="AC372" s="10">
        <v>3.7</v>
      </c>
      <c r="AD372" s="10">
        <v>50</v>
      </c>
      <c r="AE372" s="10">
        <v>7.4</v>
      </c>
      <c r="AF372" s="10">
        <v>7.5</v>
      </c>
      <c r="AG372" s="10">
        <v>26.742135619999999</v>
      </c>
      <c r="AH372" s="10">
        <v>20</v>
      </c>
      <c r="AI372" s="10">
        <v>6</v>
      </c>
      <c r="AJ372" s="10">
        <v>26</v>
      </c>
      <c r="AK372" s="10">
        <v>404</v>
      </c>
      <c r="AL372" s="10">
        <v>117</v>
      </c>
      <c r="AM372" s="11" t="s">
        <v>403</v>
      </c>
      <c r="AN372" s="21">
        <f t="shared" si="95"/>
        <v>629.83976867648573</v>
      </c>
      <c r="AO372" s="21">
        <f t="shared" si="94"/>
        <v>182.40409142363572</v>
      </c>
      <c r="AP372" s="14">
        <v>497</v>
      </c>
    </row>
    <row r="373" spans="1:42" ht="12" customHeight="1" x14ac:dyDescent="0.25">
      <c r="A373" s="14" t="s">
        <v>69</v>
      </c>
      <c r="B373" s="14">
        <v>195</v>
      </c>
      <c r="C373" s="14" t="s">
        <v>199</v>
      </c>
      <c r="D373" s="14" t="s">
        <v>51</v>
      </c>
      <c r="E373" s="14" t="s">
        <v>52</v>
      </c>
      <c r="F373" s="58">
        <v>110.32423401200001</v>
      </c>
      <c r="G373" s="13">
        <v>6.2132643760299997</v>
      </c>
      <c r="H373" s="13">
        <v>16.110012054399999</v>
      </c>
      <c r="I373" s="58">
        <v>0</v>
      </c>
      <c r="J373" s="2"/>
      <c r="K373" s="7" t="s">
        <v>199</v>
      </c>
      <c r="L373" s="7" t="str">
        <f t="shared" si="85"/>
        <v>N</v>
      </c>
      <c r="M373" s="7" t="s">
        <v>216</v>
      </c>
      <c r="N373" s="7">
        <f t="shared" si="89"/>
        <v>6.2132643760299997</v>
      </c>
      <c r="O373" s="15">
        <f t="shared" si="90"/>
        <v>110.32423401200001</v>
      </c>
      <c r="P373" s="7">
        <f t="shared" si="86"/>
        <v>3.7</v>
      </c>
      <c r="Q373" s="7">
        <v>50</v>
      </c>
      <c r="R373" s="7">
        <f t="shared" si="91"/>
        <v>0.3</v>
      </c>
      <c r="S373" s="63">
        <f t="shared" si="92"/>
        <v>16.110012054399999</v>
      </c>
      <c r="T373" s="7">
        <f t="shared" si="93"/>
        <v>0.3</v>
      </c>
      <c r="U373" s="7">
        <f t="shared" si="87"/>
        <v>20</v>
      </c>
      <c r="V373" s="18" t="str">
        <f t="shared" si="88"/>
        <v>16N73E-195</v>
      </c>
      <c r="W373" s="4"/>
      <c r="X373" s="8">
        <v>74</v>
      </c>
      <c r="Y373" s="9" t="s">
        <v>271</v>
      </c>
      <c r="Z373" s="9" t="s">
        <v>272</v>
      </c>
      <c r="AA373" s="10">
        <v>6.2132643759999997</v>
      </c>
      <c r="AB373" s="10">
        <v>110.324</v>
      </c>
      <c r="AC373" s="10">
        <v>3.7</v>
      </c>
      <c r="AD373" s="10">
        <v>50</v>
      </c>
      <c r="AE373" s="10">
        <v>0.3</v>
      </c>
      <c r="AF373" s="10">
        <v>16.100000000000001</v>
      </c>
      <c r="AG373" s="10">
        <v>0.3</v>
      </c>
      <c r="AH373" s="10">
        <v>20</v>
      </c>
      <c r="AI373" s="10">
        <v>31</v>
      </c>
      <c r="AJ373" s="10">
        <v>166</v>
      </c>
      <c r="AK373" s="12">
        <v>1003</v>
      </c>
      <c r="AL373" s="10">
        <v>998</v>
      </c>
      <c r="AM373" s="11" t="s">
        <v>405</v>
      </c>
      <c r="AN373" s="21">
        <f t="shared" si="95"/>
        <v>1003</v>
      </c>
      <c r="AO373" s="21">
        <f t="shared" si="94"/>
        <v>998</v>
      </c>
      <c r="AP373" s="14">
        <v>40</v>
      </c>
    </row>
    <row r="374" spans="1:42" ht="12" customHeight="1" x14ac:dyDescent="0.25">
      <c r="A374" s="14" t="s">
        <v>156</v>
      </c>
      <c r="B374" s="14">
        <v>635</v>
      </c>
      <c r="C374" s="14" t="s">
        <v>199</v>
      </c>
      <c r="D374" s="14" t="s">
        <v>53</v>
      </c>
      <c r="E374" s="14" t="s">
        <v>52</v>
      </c>
      <c r="F374" s="58">
        <v>102.559422771</v>
      </c>
      <c r="G374" s="13">
        <v>1.4966075944399999</v>
      </c>
      <c r="H374" s="13">
        <v>32.722797393800001</v>
      </c>
      <c r="I374" s="58">
        <v>0</v>
      </c>
      <c r="J374" s="2"/>
      <c r="K374" s="7" t="s">
        <v>199</v>
      </c>
      <c r="L374" s="7" t="str">
        <f t="shared" si="85"/>
        <v>N</v>
      </c>
      <c r="M374" s="7" t="s">
        <v>216</v>
      </c>
      <c r="N374" s="7">
        <f t="shared" si="89"/>
        <v>1.4966075944399999</v>
      </c>
      <c r="O374" s="15">
        <f t="shared" si="90"/>
        <v>102.559422771</v>
      </c>
      <c r="P374" s="7">
        <f t="shared" si="86"/>
        <v>3.7</v>
      </c>
      <c r="Q374" s="7">
        <v>50</v>
      </c>
      <c r="R374" s="7">
        <f t="shared" si="91"/>
        <v>0.3</v>
      </c>
      <c r="S374" s="63">
        <f t="shared" si="92"/>
        <v>32.722797393800001</v>
      </c>
      <c r="T374" s="7">
        <f t="shared" si="93"/>
        <v>0.3</v>
      </c>
      <c r="U374" s="7">
        <f t="shared" si="87"/>
        <v>20</v>
      </c>
      <c r="V374" s="18" t="str">
        <f t="shared" si="88"/>
        <v>16N73E.1-635</v>
      </c>
      <c r="W374" s="4"/>
      <c r="X374" s="8">
        <v>75</v>
      </c>
      <c r="Y374" s="9" t="s">
        <v>271</v>
      </c>
      <c r="Z374" s="9" t="s">
        <v>272</v>
      </c>
      <c r="AA374" s="10">
        <v>1.4966075940000001</v>
      </c>
      <c r="AB374" s="10">
        <v>102.559</v>
      </c>
      <c r="AC374" s="10">
        <v>3.7</v>
      </c>
      <c r="AD374" s="10">
        <v>50</v>
      </c>
      <c r="AE374" s="10">
        <v>0.3</v>
      </c>
      <c r="AF374" s="10">
        <v>32.700000000000003</v>
      </c>
      <c r="AG374" s="10">
        <v>0.3</v>
      </c>
      <c r="AH374" s="10">
        <v>20</v>
      </c>
      <c r="AI374" s="10">
        <v>26</v>
      </c>
      <c r="AJ374" s="10">
        <v>164</v>
      </c>
      <c r="AK374" s="10">
        <v>34</v>
      </c>
      <c r="AL374" s="10">
        <v>37</v>
      </c>
      <c r="AM374" s="11" t="s">
        <v>280</v>
      </c>
      <c r="AN374" s="21">
        <f t="shared" si="95"/>
        <v>34</v>
      </c>
      <c r="AO374" s="21">
        <f t="shared" si="94"/>
        <v>37</v>
      </c>
      <c r="AP374" s="14">
        <v>813</v>
      </c>
    </row>
    <row r="375" spans="1:42" ht="12" customHeight="1" x14ac:dyDescent="0.25">
      <c r="A375" s="14" t="s">
        <v>156</v>
      </c>
      <c r="B375" s="14">
        <v>635</v>
      </c>
      <c r="C375" s="14" t="s">
        <v>199</v>
      </c>
      <c r="D375" s="14" t="s">
        <v>53</v>
      </c>
      <c r="E375" s="14" t="s">
        <v>52</v>
      </c>
      <c r="F375" s="58">
        <v>83.1284990284</v>
      </c>
      <c r="G375" s="13">
        <v>7.5358082524699999</v>
      </c>
      <c r="H375" s="13">
        <v>9.7303571700999996</v>
      </c>
      <c r="I375" s="58">
        <v>298.9949646</v>
      </c>
      <c r="J375" s="2"/>
      <c r="K375" s="7" t="s">
        <v>199</v>
      </c>
      <c r="L375" s="7" t="str">
        <f t="shared" si="85"/>
        <v>N</v>
      </c>
      <c r="M375" s="7" t="s">
        <v>216</v>
      </c>
      <c r="N375" s="7">
        <f t="shared" si="89"/>
        <v>7.5358082524699999</v>
      </c>
      <c r="O375" s="15">
        <f t="shared" si="90"/>
        <v>83.1284990284</v>
      </c>
      <c r="P375" s="7">
        <f t="shared" si="86"/>
        <v>3.7</v>
      </c>
      <c r="Q375" s="7">
        <v>50</v>
      </c>
      <c r="R375" s="7">
        <f t="shared" si="91"/>
        <v>7.4</v>
      </c>
      <c r="S375" s="63">
        <f t="shared" si="92"/>
        <v>9.7303571700999996</v>
      </c>
      <c r="T375" s="7">
        <f t="shared" si="93"/>
        <v>291.59496460000003</v>
      </c>
      <c r="U375" s="7">
        <f t="shared" si="87"/>
        <v>20</v>
      </c>
      <c r="V375" s="18" t="str">
        <f t="shared" si="88"/>
        <v>16N73E.1-635</v>
      </c>
      <c r="W375" s="4"/>
      <c r="X375" s="8">
        <v>76</v>
      </c>
      <c r="Y375" s="9" t="s">
        <v>271</v>
      </c>
      <c r="Z375" s="9" t="s">
        <v>272</v>
      </c>
      <c r="AA375" s="10">
        <v>7.5358082519999998</v>
      </c>
      <c r="AB375" s="10">
        <v>83.128</v>
      </c>
      <c r="AC375" s="10">
        <v>3.7</v>
      </c>
      <c r="AD375" s="10">
        <v>50</v>
      </c>
      <c r="AE375" s="10">
        <v>7.4</v>
      </c>
      <c r="AF375" s="10">
        <v>9.6999999999999993</v>
      </c>
      <c r="AG375" s="10">
        <v>291.59496460000003</v>
      </c>
      <c r="AH375" s="10">
        <v>20</v>
      </c>
      <c r="AI375" s="10">
        <v>0</v>
      </c>
      <c r="AJ375" s="10">
        <v>4</v>
      </c>
      <c r="AK375" s="10">
        <v>911</v>
      </c>
      <c r="AL375" s="10">
        <v>2</v>
      </c>
      <c r="AM375" s="11" t="s">
        <v>280</v>
      </c>
      <c r="AN375" s="21">
        <f t="shared" si="95"/>
        <v>911</v>
      </c>
      <c r="AO375" s="21">
        <f t="shared" si="94"/>
        <v>2</v>
      </c>
      <c r="AP375" s="14">
        <v>812</v>
      </c>
    </row>
    <row r="376" spans="1:42" ht="12" customHeight="1" x14ac:dyDescent="0.25">
      <c r="A376" s="14" t="s">
        <v>156</v>
      </c>
      <c r="B376" s="14">
        <v>635</v>
      </c>
      <c r="C376" s="14" t="s">
        <v>199</v>
      </c>
      <c r="D376" s="14" t="s">
        <v>53</v>
      </c>
      <c r="E376" s="14" t="s">
        <v>52</v>
      </c>
      <c r="F376" s="58">
        <v>8.4762956262699998</v>
      </c>
      <c r="G376" s="13">
        <v>2.67478951379</v>
      </c>
      <c r="H376" s="13">
        <v>47.8359603882</v>
      </c>
      <c r="I376" s="58">
        <v>130</v>
      </c>
      <c r="J376" s="2"/>
      <c r="K376" s="7" t="s">
        <v>199</v>
      </c>
      <c r="L376" s="7" t="str">
        <f t="shared" si="85"/>
        <v>N</v>
      </c>
      <c r="M376" s="7" t="s">
        <v>216</v>
      </c>
      <c r="N376" s="7">
        <f t="shared" si="89"/>
        <v>2.67478951379</v>
      </c>
      <c r="O376" s="15">
        <f t="shared" si="90"/>
        <v>8.4762956262699998</v>
      </c>
      <c r="P376" s="7">
        <f t="shared" si="86"/>
        <v>3.7</v>
      </c>
      <c r="Q376" s="7">
        <v>50</v>
      </c>
      <c r="R376" s="7">
        <f t="shared" si="91"/>
        <v>7.4</v>
      </c>
      <c r="S376" s="63">
        <f t="shared" si="92"/>
        <v>47.8359603882</v>
      </c>
      <c r="T376" s="7">
        <f t="shared" si="93"/>
        <v>122.6</v>
      </c>
      <c r="U376" s="7">
        <f t="shared" si="87"/>
        <v>20</v>
      </c>
      <c r="V376" s="18" t="str">
        <f t="shared" si="88"/>
        <v>16N73E.1-635</v>
      </c>
      <c r="W376" s="4"/>
      <c r="X376" s="8">
        <v>77</v>
      </c>
      <c r="Y376" s="9" t="s">
        <v>271</v>
      </c>
      <c r="Z376" s="9" t="s">
        <v>272</v>
      </c>
      <c r="AA376" s="10">
        <v>2.674789514</v>
      </c>
      <c r="AB376" s="10">
        <v>8.4760000000000009</v>
      </c>
      <c r="AC376" s="10">
        <v>3.7</v>
      </c>
      <c r="AD376" s="10">
        <v>50</v>
      </c>
      <c r="AE376" s="10">
        <v>7.4</v>
      </c>
      <c r="AF376" s="10">
        <v>47.8</v>
      </c>
      <c r="AG376" s="10">
        <v>122.6</v>
      </c>
      <c r="AH376" s="10">
        <v>20</v>
      </c>
      <c r="AI376" s="10">
        <v>1</v>
      </c>
      <c r="AJ376" s="10">
        <v>4</v>
      </c>
      <c r="AK376" s="10">
        <v>5</v>
      </c>
      <c r="AL376" s="10">
        <v>5</v>
      </c>
      <c r="AM376" s="11" t="s">
        <v>280</v>
      </c>
      <c r="AN376" s="21">
        <f t="shared" si="95"/>
        <v>5</v>
      </c>
      <c r="AO376" s="21">
        <f t="shared" si="94"/>
        <v>5</v>
      </c>
      <c r="AP376" s="14">
        <v>818</v>
      </c>
    </row>
    <row r="377" spans="1:42" ht="12" customHeight="1" x14ac:dyDescent="0.25">
      <c r="A377" s="14" t="s">
        <v>156</v>
      </c>
      <c r="B377" s="14">
        <v>635</v>
      </c>
      <c r="C377" s="14" t="s">
        <v>199</v>
      </c>
      <c r="D377" s="14" t="s">
        <v>53</v>
      </c>
      <c r="E377" s="14" t="s">
        <v>52</v>
      </c>
      <c r="F377" s="58">
        <v>49.139397002099997</v>
      </c>
      <c r="G377" s="13">
        <v>1.3628122868100001</v>
      </c>
      <c r="H377" s="13">
        <v>18.298881530799999</v>
      </c>
      <c r="I377" s="58">
        <v>326.27423095699999</v>
      </c>
      <c r="J377" s="2"/>
      <c r="K377" s="7" t="s">
        <v>199</v>
      </c>
      <c r="L377" s="7" t="str">
        <f t="shared" si="85"/>
        <v>N</v>
      </c>
      <c r="M377" s="7" t="s">
        <v>216</v>
      </c>
      <c r="N377" s="7">
        <f t="shared" si="89"/>
        <v>1.3628122868100001</v>
      </c>
      <c r="O377" s="15">
        <f t="shared" si="90"/>
        <v>49.139397002099997</v>
      </c>
      <c r="P377" s="7">
        <f t="shared" si="86"/>
        <v>3.7</v>
      </c>
      <c r="Q377" s="7">
        <v>50</v>
      </c>
      <c r="R377" s="7">
        <f t="shared" si="91"/>
        <v>7.4</v>
      </c>
      <c r="S377" s="63">
        <f t="shared" si="92"/>
        <v>18.298881530799999</v>
      </c>
      <c r="T377" s="7">
        <f t="shared" si="93"/>
        <v>300</v>
      </c>
      <c r="U377" s="7">
        <f t="shared" si="87"/>
        <v>20</v>
      </c>
      <c r="V377" s="18" t="str">
        <f t="shared" si="88"/>
        <v>16N73E.1-635</v>
      </c>
      <c r="W377" s="4"/>
      <c r="X377" s="8">
        <v>78</v>
      </c>
      <c r="Y377" s="9" t="s">
        <v>271</v>
      </c>
      <c r="Z377" s="9" t="s">
        <v>272</v>
      </c>
      <c r="AA377" s="10">
        <v>1.3628122869999999</v>
      </c>
      <c r="AB377" s="10">
        <v>49.139000000000003</v>
      </c>
      <c r="AC377" s="10">
        <v>3.7</v>
      </c>
      <c r="AD377" s="10">
        <v>50</v>
      </c>
      <c r="AE377" s="10">
        <v>7.4</v>
      </c>
      <c r="AF377" s="10">
        <v>18.3</v>
      </c>
      <c r="AG377" s="10">
        <v>300</v>
      </c>
      <c r="AH377" s="10">
        <v>20</v>
      </c>
      <c r="AI377" s="10">
        <v>0</v>
      </c>
      <c r="AJ377" s="10">
        <v>4</v>
      </c>
      <c r="AK377" s="10">
        <v>19</v>
      </c>
      <c r="AL377" s="10">
        <v>3</v>
      </c>
      <c r="AM377" s="11" t="s">
        <v>280</v>
      </c>
      <c r="AN377" s="21">
        <f t="shared" si="95"/>
        <v>19</v>
      </c>
      <c r="AO377" s="21">
        <f t="shared" si="94"/>
        <v>3</v>
      </c>
      <c r="AP377" s="14">
        <v>815</v>
      </c>
    </row>
    <row r="378" spans="1:42" ht="12" customHeight="1" x14ac:dyDescent="0.25">
      <c r="A378" s="14" t="s">
        <v>156</v>
      </c>
      <c r="B378" s="14">
        <v>635</v>
      </c>
      <c r="C378" s="14" t="s">
        <v>199</v>
      </c>
      <c r="D378" s="14" t="s">
        <v>53</v>
      </c>
      <c r="E378" s="14" t="s">
        <v>52</v>
      </c>
      <c r="F378" s="58">
        <v>222.225367334</v>
      </c>
      <c r="G378" s="13">
        <v>5.7532388869200002</v>
      </c>
      <c r="H378" s="13">
        <v>29.520860672000001</v>
      </c>
      <c r="I378" s="58">
        <v>0</v>
      </c>
      <c r="J378" s="2"/>
      <c r="K378" s="7" t="s">
        <v>199</v>
      </c>
      <c r="L378" s="7" t="str">
        <f t="shared" si="85"/>
        <v>N</v>
      </c>
      <c r="M378" s="7" t="s">
        <v>216</v>
      </c>
      <c r="N378" s="7">
        <f t="shared" si="89"/>
        <v>5.7532388869200002</v>
      </c>
      <c r="O378" s="15">
        <f t="shared" si="90"/>
        <v>140</v>
      </c>
      <c r="P378" s="7">
        <f t="shared" si="86"/>
        <v>3.7</v>
      </c>
      <c r="Q378" s="7">
        <v>50</v>
      </c>
      <c r="R378" s="7">
        <f t="shared" si="91"/>
        <v>0.3</v>
      </c>
      <c r="S378" s="63">
        <f t="shared" si="92"/>
        <v>29.520860672000001</v>
      </c>
      <c r="T378" s="7">
        <f t="shared" si="93"/>
        <v>0.3</v>
      </c>
      <c r="U378" s="7">
        <f t="shared" si="87"/>
        <v>20</v>
      </c>
      <c r="V378" s="18" t="str">
        <f t="shared" si="88"/>
        <v>16N73E.1-635</v>
      </c>
      <c r="W378" s="4"/>
      <c r="X378" s="8">
        <v>79</v>
      </c>
      <c r="Y378" s="9" t="s">
        <v>271</v>
      </c>
      <c r="Z378" s="9" t="s">
        <v>272</v>
      </c>
      <c r="AA378" s="10">
        <v>5.7532388870000002</v>
      </c>
      <c r="AB378" s="10">
        <v>140</v>
      </c>
      <c r="AC378" s="10">
        <v>3.7</v>
      </c>
      <c r="AD378" s="10">
        <v>50</v>
      </c>
      <c r="AE378" s="10">
        <v>0.3</v>
      </c>
      <c r="AF378" s="10">
        <v>29.5</v>
      </c>
      <c r="AG378" s="10">
        <v>0.3</v>
      </c>
      <c r="AH378" s="10">
        <v>20</v>
      </c>
      <c r="AI378" s="10">
        <v>30</v>
      </c>
      <c r="AJ378" s="10">
        <v>170</v>
      </c>
      <c r="AK378" s="12">
        <v>1775</v>
      </c>
      <c r="AL378" s="12">
        <v>1775</v>
      </c>
      <c r="AM378" s="11" t="s">
        <v>280</v>
      </c>
      <c r="AN378" s="21">
        <f t="shared" si="95"/>
        <v>2817.5001929846426</v>
      </c>
      <c r="AO378" s="21">
        <f t="shared" si="94"/>
        <v>2817.5001929846426</v>
      </c>
      <c r="AP378" s="14">
        <v>814</v>
      </c>
    </row>
    <row r="379" spans="1:42" ht="12" customHeight="1" x14ac:dyDescent="0.25">
      <c r="A379" s="14" t="s">
        <v>156</v>
      </c>
      <c r="B379" s="14">
        <v>635</v>
      </c>
      <c r="C379" s="14" t="s">
        <v>199</v>
      </c>
      <c r="D379" s="14" t="s">
        <v>53</v>
      </c>
      <c r="E379" s="14" t="s">
        <v>52</v>
      </c>
      <c r="F379" s="58">
        <v>38.865384383699997</v>
      </c>
      <c r="G379" s="13">
        <v>12.5703067846</v>
      </c>
      <c r="H379" s="13">
        <v>48.263942718499997</v>
      </c>
      <c r="I379" s="58">
        <v>70</v>
      </c>
      <c r="J379" s="2"/>
      <c r="K379" s="7" t="s">
        <v>199</v>
      </c>
      <c r="L379" s="7" t="str">
        <f t="shared" si="85"/>
        <v>N</v>
      </c>
      <c r="M379" s="7" t="s">
        <v>216</v>
      </c>
      <c r="N379" s="7">
        <f t="shared" si="89"/>
        <v>12.5703067846</v>
      </c>
      <c r="O379" s="15">
        <f t="shared" si="90"/>
        <v>38.865384383699997</v>
      </c>
      <c r="P379" s="7">
        <f t="shared" si="86"/>
        <v>3.7</v>
      </c>
      <c r="Q379" s="7">
        <v>50</v>
      </c>
      <c r="R379" s="7">
        <f t="shared" si="91"/>
        <v>7.4</v>
      </c>
      <c r="S379" s="63">
        <f t="shared" si="92"/>
        <v>48.263942718499997</v>
      </c>
      <c r="T379" s="7">
        <f t="shared" si="93"/>
        <v>62.6</v>
      </c>
      <c r="U379" s="7">
        <f t="shared" si="87"/>
        <v>20</v>
      </c>
      <c r="V379" s="18" t="str">
        <f t="shared" si="88"/>
        <v>16N73E.1-635</v>
      </c>
      <c r="W379" s="4"/>
      <c r="X379" s="8">
        <v>80</v>
      </c>
      <c r="Y379" s="9" t="s">
        <v>271</v>
      </c>
      <c r="Z379" s="9" t="s">
        <v>272</v>
      </c>
      <c r="AA379" s="10">
        <v>12.570306779999999</v>
      </c>
      <c r="AB379" s="10">
        <v>38.865000000000002</v>
      </c>
      <c r="AC379" s="10">
        <v>3.7</v>
      </c>
      <c r="AD379" s="10">
        <v>50</v>
      </c>
      <c r="AE379" s="10">
        <v>7.4</v>
      </c>
      <c r="AF379" s="10">
        <v>48.3</v>
      </c>
      <c r="AG379" s="10">
        <v>62.6</v>
      </c>
      <c r="AH379" s="10">
        <v>20</v>
      </c>
      <c r="AI379" s="10">
        <v>4</v>
      </c>
      <c r="AJ379" s="10">
        <v>3</v>
      </c>
      <c r="AK379" s="10">
        <v>357</v>
      </c>
      <c r="AL379" s="10">
        <v>38</v>
      </c>
      <c r="AM379" s="11" t="s">
        <v>280</v>
      </c>
      <c r="AN379" s="21">
        <f t="shared" si="95"/>
        <v>357</v>
      </c>
      <c r="AO379" s="21">
        <f t="shared" si="94"/>
        <v>38</v>
      </c>
      <c r="AP379" s="14">
        <v>819</v>
      </c>
    </row>
    <row r="380" spans="1:42" ht="12" customHeight="1" x14ac:dyDescent="0.25">
      <c r="A380" s="14" t="s">
        <v>156</v>
      </c>
      <c r="B380" s="14">
        <v>635</v>
      </c>
      <c r="C380" s="14" t="s">
        <v>199</v>
      </c>
      <c r="D380" s="14" t="s">
        <v>53</v>
      </c>
      <c r="E380" s="14" t="s">
        <v>52</v>
      </c>
      <c r="F380" s="58">
        <v>121.154646093</v>
      </c>
      <c r="G380" s="13">
        <v>0.81424788618300004</v>
      </c>
      <c r="H380" s="13">
        <v>42.576881408699997</v>
      </c>
      <c r="I380" s="58">
        <v>90</v>
      </c>
      <c r="J380" s="2"/>
      <c r="K380" s="7" t="s">
        <v>199</v>
      </c>
      <c r="L380" s="7" t="str">
        <f t="shared" si="85"/>
        <v>N</v>
      </c>
      <c r="M380" s="7" t="s">
        <v>216</v>
      </c>
      <c r="N380" s="7">
        <f t="shared" si="89"/>
        <v>0.81424788618300004</v>
      </c>
      <c r="O380" s="15">
        <f t="shared" si="90"/>
        <v>121.154646093</v>
      </c>
      <c r="P380" s="7">
        <f t="shared" si="86"/>
        <v>3.7</v>
      </c>
      <c r="Q380" s="7">
        <v>50</v>
      </c>
      <c r="R380" s="7">
        <f t="shared" si="91"/>
        <v>7.4</v>
      </c>
      <c r="S380" s="63">
        <f t="shared" si="92"/>
        <v>42.576881408699997</v>
      </c>
      <c r="T380" s="7">
        <f t="shared" si="93"/>
        <v>82.6</v>
      </c>
      <c r="U380" s="7">
        <f t="shared" si="87"/>
        <v>20</v>
      </c>
      <c r="V380" s="18" t="str">
        <f t="shared" si="88"/>
        <v>16N73E.1-635</v>
      </c>
      <c r="W380" s="4"/>
      <c r="X380" s="8">
        <v>81</v>
      </c>
      <c r="Y380" s="9" t="s">
        <v>271</v>
      </c>
      <c r="Z380" s="9" t="s">
        <v>272</v>
      </c>
      <c r="AA380" s="10">
        <v>0.81424788599999998</v>
      </c>
      <c r="AB380" s="10">
        <v>121.155</v>
      </c>
      <c r="AC380" s="10">
        <v>3.7</v>
      </c>
      <c r="AD380" s="10">
        <v>50</v>
      </c>
      <c r="AE380" s="10">
        <v>7.4</v>
      </c>
      <c r="AF380" s="10">
        <v>42.6</v>
      </c>
      <c r="AG380" s="10">
        <v>82.6</v>
      </c>
      <c r="AH380" s="10">
        <v>20</v>
      </c>
      <c r="AI380" s="10">
        <v>5</v>
      </c>
      <c r="AJ380" s="10">
        <v>7</v>
      </c>
      <c r="AK380" s="10">
        <v>41</v>
      </c>
      <c r="AL380" s="10">
        <v>57</v>
      </c>
      <c r="AM380" s="11" t="s">
        <v>280</v>
      </c>
      <c r="AN380" s="21">
        <f t="shared" si="95"/>
        <v>41</v>
      </c>
      <c r="AO380" s="21">
        <f t="shared" si="94"/>
        <v>57</v>
      </c>
      <c r="AP380" s="14">
        <v>817</v>
      </c>
    </row>
    <row r="381" spans="1:42" ht="12" customHeight="1" x14ac:dyDescent="0.25">
      <c r="A381" s="14" t="s">
        <v>156</v>
      </c>
      <c r="B381" s="14">
        <v>635</v>
      </c>
      <c r="C381" s="14" t="s">
        <v>199</v>
      </c>
      <c r="D381" s="14" t="s">
        <v>53</v>
      </c>
      <c r="E381" s="14" t="s">
        <v>52</v>
      </c>
      <c r="F381" s="58">
        <v>34.3386327905</v>
      </c>
      <c r="G381" s="13">
        <v>13.670003898199999</v>
      </c>
      <c r="H381" s="13">
        <v>42.576881408699997</v>
      </c>
      <c r="I381" s="58">
        <v>90</v>
      </c>
      <c r="J381" s="2"/>
      <c r="K381" s="7" t="s">
        <v>199</v>
      </c>
      <c r="L381" s="7" t="str">
        <f t="shared" si="85"/>
        <v>N</v>
      </c>
      <c r="M381" s="7" t="s">
        <v>216</v>
      </c>
      <c r="N381" s="7">
        <f t="shared" si="89"/>
        <v>13.670003898199999</v>
      </c>
      <c r="O381" s="15">
        <f t="shared" si="90"/>
        <v>34.3386327905</v>
      </c>
      <c r="P381" s="7">
        <f t="shared" si="86"/>
        <v>3.7</v>
      </c>
      <c r="Q381" s="7">
        <v>50</v>
      </c>
      <c r="R381" s="7">
        <f t="shared" si="91"/>
        <v>7.4</v>
      </c>
      <c r="S381" s="63">
        <f t="shared" si="92"/>
        <v>42.576881408699997</v>
      </c>
      <c r="T381" s="7">
        <f t="shared" si="93"/>
        <v>82.6</v>
      </c>
      <c r="U381" s="7">
        <f t="shared" si="87"/>
        <v>20</v>
      </c>
      <c r="V381" s="18" t="str">
        <f t="shared" si="88"/>
        <v>16N73E.1-635</v>
      </c>
      <c r="W381" s="4"/>
      <c r="X381" s="8">
        <v>82</v>
      </c>
      <c r="Y381" s="9" t="s">
        <v>271</v>
      </c>
      <c r="Z381" s="9" t="s">
        <v>272</v>
      </c>
      <c r="AA381" s="10">
        <v>13.670003899999999</v>
      </c>
      <c r="AB381" s="10">
        <v>34.338999999999999</v>
      </c>
      <c r="AC381" s="10">
        <v>3.7</v>
      </c>
      <c r="AD381" s="10">
        <v>50</v>
      </c>
      <c r="AE381" s="10">
        <v>7.4</v>
      </c>
      <c r="AF381" s="10">
        <v>42.6</v>
      </c>
      <c r="AG381" s="10">
        <v>82.6</v>
      </c>
      <c r="AH381" s="10">
        <v>20</v>
      </c>
      <c r="AI381" s="10">
        <v>3</v>
      </c>
      <c r="AJ381" s="10">
        <v>4</v>
      </c>
      <c r="AK381" s="10">
        <v>296</v>
      </c>
      <c r="AL381" s="10">
        <v>27</v>
      </c>
      <c r="AM381" s="11" t="s">
        <v>280</v>
      </c>
      <c r="AN381" s="21">
        <f t="shared" si="95"/>
        <v>296</v>
      </c>
      <c r="AO381" s="21">
        <f t="shared" si="94"/>
        <v>27</v>
      </c>
      <c r="AP381" s="14">
        <v>816</v>
      </c>
    </row>
    <row r="382" spans="1:42" ht="12" customHeight="1" x14ac:dyDescent="0.25">
      <c r="A382" s="14" t="s">
        <v>157</v>
      </c>
      <c r="B382" s="14">
        <v>636</v>
      </c>
      <c r="C382" s="14" t="s">
        <v>199</v>
      </c>
      <c r="D382" s="14" t="s">
        <v>53</v>
      </c>
      <c r="E382" s="14" t="s">
        <v>52</v>
      </c>
      <c r="F382" s="58">
        <v>35.390643480900003</v>
      </c>
      <c r="G382" s="13">
        <v>3.6596283160600001</v>
      </c>
      <c r="H382" s="13">
        <v>13.098847389199999</v>
      </c>
      <c r="I382" s="58">
        <v>237.98989868199999</v>
      </c>
      <c r="J382" s="2"/>
      <c r="K382" s="7" t="s">
        <v>199</v>
      </c>
      <c r="L382" s="7" t="str">
        <f t="shared" si="85"/>
        <v>N</v>
      </c>
      <c r="M382" s="7" t="s">
        <v>216</v>
      </c>
      <c r="N382" s="7">
        <f t="shared" si="89"/>
        <v>3.6596283160600001</v>
      </c>
      <c r="O382" s="15">
        <f t="shared" si="90"/>
        <v>35.390643480900003</v>
      </c>
      <c r="P382" s="7">
        <f t="shared" si="86"/>
        <v>3.7</v>
      </c>
      <c r="Q382" s="7">
        <v>50</v>
      </c>
      <c r="R382" s="7">
        <f t="shared" si="91"/>
        <v>7.4</v>
      </c>
      <c r="S382" s="63">
        <f t="shared" si="92"/>
        <v>13.098847389199999</v>
      </c>
      <c r="T382" s="7">
        <f t="shared" si="93"/>
        <v>230.58989868199998</v>
      </c>
      <c r="U382" s="7">
        <f t="shared" si="87"/>
        <v>20</v>
      </c>
      <c r="V382" s="18" t="str">
        <f t="shared" si="88"/>
        <v>16N73E.2-636</v>
      </c>
      <c r="W382" s="4"/>
      <c r="X382" s="8">
        <v>83</v>
      </c>
      <c r="Y382" s="9" t="s">
        <v>271</v>
      </c>
      <c r="Z382" s="9" t="s">
        <v>272</v>
      </c>
      <c r="AA382" s="10">
        <v>3.659628316</v>
      </c>
      <c r="AB382" s="10">
        <v>35.390999999999998</v>
      </c>
      <c r="AC382" s="10">
        <v>3.7</v>
      </c>
      <c r="AD382" s="10">
        <v>50</v>
      </c>
      <c r="AE382" s="10">
        <v>7.4</v>
      </c>
      <c r="AF382" s="10">
        <v>13.1</v>
      </c>
      <c r="AG382" s="10">
        <v>230.58989869999999</v>
      </c>
      <c r="AH382" s="10">
        <v>20</v>
      </c>
      <c r="AI382" s="10">
        <v>0</v>
      </c>
      <c r="AJ382" s="10">
        <v>4</v>
      </c>
      <c r="AK382" s="10">
        <v>37</v>
      </c>
      <c r="AL382" s="10">
        <v>1</v>
      </c>
      <c r="AM382" s="11" t="s">
        <v>406</v>
      </c>
      <c r="AN382" s="21">
        <f t="shared" si="95"/>
        <v>37</v>
      </c>
      <c r="AO382" s="21">
        <f t="shared" si="94"/>
        <v>1</v>
      </c>
      <c r="AP382" s="14">
        <v>781</v>
      </c>
    </row>
    <row r="383" spans="1:42" ht="12" customHeight="1" x14ac:dyDescent="0.25">
      <c r="A383" s="14" t="s">
        <v>157</v>
      </c>
      <c r="B383" s="14">
        <v>636</v>
      </c>
      <c r="C383" s="14" t="s">
        <v>199</v>
      </c>
      <c r="D383" s="14" t="s">
        <v>53</v>
      </c>
      <c r="E383" s="14" t="s">
        <v>52</v>
      </c>
      <c r="F383" s="58">
        <v>38.238352062799997</v>
      </c>
      <c r="G383" s="13">
        <v>0.19409505376899999</v>
      </c>
      <c r="H383" s="13">
        <v>17.808992385900002</v>
      </c>
      <c r="I383" s="58">
        <v>24.142135620099999</v>
      </c>
      <c r="J383" s="2"/>
      <c r="K383" s="7" t="s">
        <v>199</v>
      </c>
      <c r="L383" s="7" t="str">
        <f t="shared" si="85"/>
        <v>N</v>
      </c>
      <c r="M383" s="7" t="s">
        <v>216</v>
      </c>
      <c r="N383" s="7">
        <f t="shared" si="89"/>
        <v>0.3</v>
      </c>
      <c r="O383" s="15">
        <f t="shared" si="90"/>
        <v>38.238352062799997</v>
      </c>
      <c r="P383" s="7">
        <f t="shared" si="86"/>
        <v>3.7</v>
      </c>
      <c r="Q383" s="7">
        <v>50</v>
      </c>
      <c r="R383" s="7">
        <f t="shared" si="91"/>
        <v>7.4</v>
      </c>
      <c r="S383" s="63">
        <f t="shared" si="92"/>
        <v>17.808992385900002</v>
      </c>
      <c r="T383" s="7">
        <f t="shared" si="93"/>
        <v>16.742135620100001</v>
      </c>
      <c r="U383" s="7">
        <f t="shared" si="87"/>
        <v>20</v>
      </c>
      <c r="V383" s="18" t="str">
        <f t="shared" si="88"/>
        <v>16N73E.2-636</v>
      </c>
      <c r="W383" s="4"/>
      <c r="X383" s="8">
        <v>84</v>
      </c>
      <c r="Y383" s="9" t="s">
        <v>271</v>
      </c>
      <c r="Z383" s="9" t="s">
        <v>272</v>
      </c>
      <c r="AA383" s="10">
        <v>0.3</v>
      </c>
      <c r="AB383" s="10">
        <v>38.238</v>
      </c>
      <c r="AC383" s="10">
        <v>3.7</v>
      </c>
      <c r="AD383" s="10">
        <v>50</v>
      </c>
      <c r="AE383" s="10">
        <v>7.4</v>
      </c>
      <c r="AF383" s="10">
        <v>17.8</v>
      </c>
      <c r="AG383" s="10">
        <v>16.742135619999999</v>
      </c>
      <c r="AH383" s="10">
        <v>20</v>
      </c>
      <c r="AI383" s="10">
        <v>4</v>
      </c>
      <c r="AJ383" s="10">
        <v>8</v>
      </c>
      <c r="AK383" s="10">
        <v>8</v>
      </c>
      <c r="AL383" s="10">
        <v>4</v>
      </c>
      <c r="AM383" s="11" t="s">
        <v>406</v>
      </c>
      <c r="AN383" s="21">
        <f t="shared" si="95"/>
        <v>8</v>
      </c>
      <c r="AO383" s="21">
        <f t="shared" si="94"/>
        <v>4</v>
      </c>
      <c r="AP383" s="14">
        <v>782</v>
      </c>
    </row>
    <row r="384" spans="1:42" ht="12" customHeight="1" x14ac:dyDescent="0.25">
      <c r="A384" s="14" t="s">
        <v>90</v>
      </c>
      <c r="B384" s="14">
        <v>196</v>
      </c>
      <c r="C384" s="14" t="s">
        <v>199</v>
      </c>
      <c r="D384" s="14" t="s">
        <v>53</v>
      </c>
      <c r="E384" s="14" t="s">
        <v>52</v>
      </c>
      <c r="F384" s="58">
        <v>77.762329253100006</v>
      </c>
      <c r="G384" s="13">
        <v>5.4860924576199999</v>
      </c>
      <c r="H384" s="13">
        <v>32.783569335899998</v>
      </c>
      <c r="I384" s="58">
        <v>0</v>
      </c>
      <c r="J384" s="2"/>
      <c r="K384" s="7" t="s">
        <v>199</v>
      </c>
      <c r="L384" s="7" t="str">
        <f t="shared" si="85"/>
        <v>N</v>
      </c>
      <c r="M384" s="7" t="s">
        <v>216</v>
      </c>
      <c r="N384" s="7">
        <f t="shared" si="89"/>
        <v>5.4860924576199999</v>
      </c>
      <c r="O384" s="15">
        <f t="shared" si="90"/>
        <v>77.762329253100006</v>
      </c>
      <c r="P384" s="7">
        <f t="shared" si="86"/>
        <v>3.7</v>
      </c>
      <c r="Q384" s="7">
        <v>50</v>
      </c>
      <c r="R384" s="7">
        <f t="shared" si="91"/>
        <v>0.3</v>
      </c>
      <c r="S384" s="63">
        <f t="shared" si="92"/>
        <v>32.783569335899998</v>
      </c>
      <c r="T384" s="7">
        <f t="shared" si="93"/>
        <v>0.3</v>
      </c>
      <c r="U384" s="7">
        <f t="shared" si="87"/>
        <v>20</v>
      </c>
      <c r="V384" s="18" t="str">
        <f t="shared" si="88"/>
        <v>16N73F-196</v>
      </c>
      <c r="W384" s="4"/>
      <c r="X384" s="8">
        <v>85</v>
      </c>
      <c r="Y384" s="9" t="s">
        <v>271</v>
      </c>
      <c r="Z384" s="9" t="s">
        <v>272</v>
      </c>
      <c r="AA384" s="10">
        <v>5.4860924579999999</v>
      </c>
      <c r="AB384" s="10">
        <v>77.762</v>
      </c>
      <c r="AC384" s="10">
        <v>3.7</v>
      </c>
      <c r="AD384" s="10">
        <v>50</v>
      </c>
      <c r="AE384" s="10">
        <v>0.3</v>
      </c>
      <c r="AF384" s="10">
        <v>32.799999999999997</v>
      </c>
      <c r="AG384" s="10">
        <v>0.3</v>
      </c>
      <c r="AH384" s="10">
        <v>20</v>
      </c>
      <c r="AI384" s="10">
        <v>29</v>
      </c>
      <c r="AJ384" s="10">
        <v>158</v>
      </c>
      <c r="AK384" s="10">
        <v>297</v>
      </c>
      <c r="AL384" s="10">
        <v>298</v>
      </c>
      <c r="AM384" s="11" t="s">
        <v>407</v>
      </c>
      <c r="AN384" s="21">
        <f t="shared" si="95"/>
        <v>297</v>
      </c>
      <c r="AO384" s="21">
        <f t="shared" si="94"/>
        <v>298</v>
      </c>
      <c r="AP384" s="14">
        <v>1073</v>
      </c>
    </row>
    <row r="385" spans="1:42" ht="12" customHeight="1" x14ac:dyDescent="0.25">
      <c r="A385" s="14" t="s">
        <v>90</v>
      </c>
      <c r="B385" s="14">
        <v>196</v>
      </c>
      <c r="C385" s="14" t="s">
        <v>199</v>
      </c>
      <c r="D385" s="14" t="s">
        <v>53</v>
      </c>
      <c r="E385" s="14" t="s">
        <v>52</v>
      </c>
      <c r="F385" s="58">
        <v>66.276913010800001</v>
      </c>
      <c r="G385" s="13">
        <v>10.8328634721</v>
      </c>
      <c r="H385" s="13">
        <v>30.675207138099999</v>
      </c>
      <c r="I385" s="58">
        <v>160</v>
      </c>
      <c r="J385" s="2"/>
      <c r="K385" s="7" t="s">
        <v>199</v>
      </c>
      <c r="L385" s="7" t="str">
        <f t="shared" si="85"/>
        <v>N</v>
      </c>
      <c r="M385" s="7" t="s">
        <v>216</v>
      </c>
      <c r="N385" s="7">
        <f t="shared" si="89"/>
        <v>10.8328634721</v>
      </c>
      <c r="O385" s="15">
        <f t="shared" si="90"/>
        <v>66.276913010800001</v>
      </c>
      <c r="P385" s="7">
        <f t="shared" si="86"/>
        <v>3.7</v>
      </c>
      <c r="Q385" s="7">
        <v>50</v>
      </c>
      <c r="R385" s="7">
        <f t="shared" si="91"/>
        <v>7.4</v>
      </c>
      <c r="S385" s="63">
        <f t="shared" si="92"/>
        <v>30.675207138099999</v>
      </c>
      <c r="T385" s="7">
        <f t="shared" si="93"/>
        <v>152.6</v>
      </c>
      <c r="U385" s="7">
        <f t="shared" si="87"/>
        <v>20</v>
      </c>
      <c r="V385" s="18" t="str">
        <f t="shared" si="88"/>
        <v>16N73F-196</v>
      </c>
      <c r="W385" s="4"/>
      <c r="X385" s="8">
        <v>86</v>
      </c>
      <c r="Y385" s="9" t="s">
        <v>271</v>
      </c>
      <c r="Z385" s="9" t="s">
        <v>272</v>
      </c>
      <c r="AA385" s="10">
        <v>10.832863469999999</v>
      </c>
      <c r="AB385" s="10">
        <v>66.277000000000001</v>
      </c>
      <c r="AC385" s="10">
        <v>3.7</v>
      </c>
      <c r="AD385" s="10">
        <v>50</v>
      </c>
      <c r="AE385" s="10">
        <v>7.4</v>
      </c>
      <c r="AF385" s="10">
        <v>30.7</v>
      </c>
      <c r="AG385" s="10">
        <v>152.6</v>
      </c>
      <c r="AH385" s="10">
        <v>20</v>
      </c>
      <c r="AI385" s="10">
        <v>2</v>
      </c>
      <c r="AJ385" s="10">
        <v>4</v>
      </c>
      <c r="AK385" s="10">
        <v>934</v>
      </c>
      <c r="AL385" s="10">
        <v>31</v>
      </c>
      <c r="AM385" s="11" t="s">
        <v>407</v>
      </c>
      <c r="AN385" s="21">
        <f t="shared" si="95"/>
        <v>934</v>
      </c>
      <c r="AO385" s="21">
        <f t="shared" si="94"/>
        <v>31</v>
      </c>
      <c r="AP385" s="14">
        <v>1083</v>
      </c>
    </row>
    <row r="386" spans="1:42" ht="12" customHeight="1" x14ac:dyDescent="0.25">
      <c r="A386" s="14" t="s">
        <v>90</v>
      </c>
      <c r="B386" s="14">
        <v>196</v>
      </c>
      <c r="C386" s="14" t="s">
        <v>199</v>
      </c>
      <c r="D386" s="14" t="s">
        <v>53</v>
      </c>
      <c r="E386" s="14" t="s">
        <v>52</v>
      </c>
      <c r="F386" s="58">
        <v>102.893711947</v>
      </c>
      <c r="G386" s="13">
        <v>3.8111043384099998</v>
      </c>
      <c r="H386" s="13">
        <v>19.435678482099998</v>
      </c>
      <c r="I386" s="58">
        <v>0</v>
      </c>
      <c r="J386" s="2"/>
      <c r="K386" s="7" t="s">
        <v>199</v>
      </c>
      <c r="L386" s="7" t="str">
        <f t="shared" si="85"/>
        <v>N</v>
      </c>
      <c r="M386" s="7" t="s">
        <v>216</v>
      </c>
      <c r="N386" s="7">
        <f t="shared" si="89"/>
        <v>3.8111043384099998</v>
      </c>
      <c r="O386" s="15">
        <f t="shared" si="90"/>
        <v>102.893711947</v>
      </c>
      <c r="P386" s="7">
        <f t="shared" si="86"/>
        <v>3.7</v>
      </c>
      <c r="Q386" s="7">
        <v>50</v>
      </c>
      <c r="R386" s="7">
        <f t="shared" si="91"/>
        <v>0.3</v>
      </c>
      <c r="S386" s="63">
        <f t="shared" si="92"/>
        <v>19.435678482099998</v>
      </c>
      <c r="T386" s="7">
        <f t="shared" si="93"/>
        <v>0.3</v>
      </c>
      <c r="U386" s="7">
        <f t="shared" si="87"/>
        <v>20</v>
      </c>
      <c r="V386" s="18" t="str">
        <f t="shared" si="88"/>
        <v>16N73F-196</v>
      </c>
      <c r="W386" s="4"/>
      <c r="X386" s="8">
        <v>87</v>
      </c>
      <c r="Y386" s="9" t="s">
        <v>271</v>
      </c>
      <c r="Z386" s="9" t="s">
        <v>272</v>
      </c>
      <c r="AA386" s="10">
        <v>3.8111043379999998</v>
      </c>
      <c r="AB386" s="10">
        <v>102.89400000000001</v>
      </c>
      <c r="AC386" s="10">
        <v>3.7</v>
      </c>
      <c r="AD386" s="10">
        <v>50</v>
      </c>
      <c r="AE386" s="10">
        <v>0.3</v>
      </c>
      <c r="AF386" s="10">
        <v>19.399999999999999</v>
      </c>
      <c r="AG386" s="10">
        <v>0.3</v>
      </c>
      <c r="AH386" s="10">
        <v>20</v>
      </c>
      <c r="AI386" s="10">
        <v>29</v>
      </c>
      <c r="AJ386" s="10">
        <v>164</v>
      </c>
      <c r="AK386" s="10">
        <v>354</v>
      </c>
      <c r="AL386" s="10">
        <v>357</v>
      </c>
      <c r="AM386" s="11" t="s">
        <v>407</v>
      </c>
      <c r="AN386" s="21">
        <f t="shared" si="95"/>
        <v>354</v>
      </c>
      <c r="AO386" s="21">
        <f t="shared" si="94"/>
        <v>357</v>
      </c>
      <c r="AP386" s="14">
        <v>1084</v>
      </c>
    </row>
    <row r="387" spans="1:42" ht="12" customHeight="1" x14ac:dyDescent="0.25">
      <c r="A387" s="14" t="s">
        <v>90</v>
      </c>
      <c r="B387" s="14">
        <v>196</v>
      </c>
      <c r="C387" s="14" t="s">
        <v>199</v>
      </c>
      <c r="D387" s="14" t="s">
        <v>53</v>
      </c>
      <c r="E387" s="14" t="s">
        <v>52</v>
      </c>
      <c r="F387" s="58">
        <v>142.06930054700001</v>
      </c>
      <c r="G387" s="13">
        <v>3.27126333564</v>
      </c>
      <c r="H387" s="13">
        <v>41.249713897699998</v>
      </c>
      <c r="I387" s="58">
        <v>0</v>
      </c>
      <c r="J387" s="2"/>
      <c r="K387" s="7" t="s">
        <v>199</v>
      </c>
      <c r="L387" s="7" t="str">
        <f t="shared" si="85"/>
        <v>N</v>
      </c>
      <c r="M387" s="7" t="s">
        <v>216</v>
      </c>
      <c r="N387" s="7">
        <f t="shared" si="89"/>
        <v>3.27126333564</v>
      </c>
      <c r="O387" s="15">
        <f t="shared" si="90"/>
        <v>140</v>
      </c>
      <c r="P387" s="7">
        <f t="shared" si="86"/>
        <v>3.7</v>
      </c>
      <c r="Q387" s="7">
        <v>50</v>
      </c>
      <c r="R387" s="7">
        <f t="shared" si="91"/>
        <v>0.3</v>
      </c>
      <c r="S387" s="63">
        <f t="shared" si="92"/>
        <v>41.249713897699998</v>
      </c>
      <c r="T387" s="7">
        <f t="shared" si="93"/>
        <v>0.3</v>
      </c>
      <c r="U387" s="7">
        <f t="shared" si="87"/>
        <v>20</v>
      </c>
      <c r="V387" s="18" t="str">
        <f t="shared" si="88"/>
        <v>16N73F-196</v>
      </c>
      <c r="W387" s="4"/>
      <c r="X387" s="8">
        <v>88</v>
      </c>
      <c r="Y387" s="9" t="s">
        <v>271</v>
      </c>
      <c r="Z387" s="9" t="s">
        <v>272</v>
      </c>
      <c r="AA387" s="10">
        <v>3.2712633360000001</v>
      </c>
      <c r="AB387" s="10">
        <v>140</v>
      </c>
      <c r="AC387" s="10">
        <v>3.7</v>
      </c>
      <c r="AD387" s="10">
        <v>50</v>
      </c>
      <c r="AE387" s="10">
        <v>0.3</v>
      </c>
      <c r="AF387" s="10">
        <v>41.2</v>
      </c>
      <c r="AG387" s="10">
        <v>0.3</v>
      </c>
      <c r="AH387" s="10">
        <v>20</v>
      </c>
      <c r="AI387" s="10">
        <v>27</v>
      </c>
      <c r="AJ387" s="10">
        <v>170</v>
      </c>
      <c r="AK387" s="10">
        <v>404</v>
      </c>
      <c r="AL387" s="10">
        <v>410</v>
      </c>
      <c r="AM387" s="11" t="s">
        <v>407</v>
      </c>
      <c r="AN387" s="21">
        <f t="shared" si="95"/>
        <v>409.97141014991433</v>
      </c>
      <c r="AO387" s="21">
        <f t="shared" si="94"/>
        <v>416.06009445907148</v>
      </c>
      <c r="AP387" s="14">
        <v>1063</v>
      </c>
    </row>
    <row r="388" spans="1:42" ht="12" customHeight="1" x14ac:dyDescent="0.25">
      <c r="A388" s="14" t="s">
        <v>90</v>
      </c>
      <c r="B388" s="14">
        <v>196</v>
      </c>
      <c r="C388" s="14" t="s">
        <v>199</v>
      </c>
      <c r="D388" s="14" t="s">
        <v>53</v>
      </c>
      <c r="E388" s="14" t="s">
        <v>52</v>
      </c>
      <c r="F388" s="58">
        <v>58.422564910399998</v>
      </c>
      <c r="G388" s="13">
        <v>6.5528946663900003</v>
      </c>
      <c r="H388" s="13">
        <v>33.963420867899998</v>
      </c>
      <c r="I388" s="58">
        <v>0</v>
      </c>
      <c r="J388" s="2"/>
      <c r="K388" s="7" t="s">
        <v>199</v>
      </c>
      <c r="L388" s="7" t="str">
        <f t="shared" ref="L388:L451" si="96">IF(E388="AC - Asphalt","P",IF(E388="BST - bituminous surface","P",IF(E388="P - paved","P","N")))</f>
        <v>N</v>
      </c>
      <c r="M388" s="7" t="s">
        <v>216</v>
      </c>
      <c r="N388" s="7">
        <f t="shared" si="89"/>
        <v>6.5528946663900003</v>
      </c>
      <c r="O388" s="15">
        <f t="shared" si="90"/>
        <v>58.422564910399998</v>
      </c>
      <c r="P388" s="7">
        <f t="shared" ref="P388:P451" si="97">IF(D388="0 - not maintained",3.7,IF(D388="1 - Basic custodial care (closed)",3.7,IF(D388="2 - High clearance vehicles",3.7,IF(D388="3 - Suitable for passenger cars",5.5,IF(D388="4 - Moderate degree of user comfort",7.3,7.3)))))</f>
        <v>3.7</v>
      </c>
      <c r="Q388" s="7">
        <v>50</v>
      </c>
      <c r="R388" s="7">
        <f t="shared" si="91"/>
        <v>0.3</v>
      </c>
      <c r="S388" s="63">
        <f t="shared" si="92"/>
        <v>33.963420867899998</v>
      </c>
      <c r="T388" s="7">
        <f t="shared" si="93"/>
        <v>0.3</v>
      </c>
      <c r="U388" s="7">
        <f t="shared" ref="U388:U451" si="98">IF(L388="g",50,20)</f>
        <v>20</v>
      </c>
      <c r="V388" s="18" t="str">
        <f t="shared" ref="V388:V451" si="99">A388&amp;"-"&amp;B388</f>
        <v>16N73F-196</v>
      </c>
      <c r="W388" s="4"/>
      <c r="X388" s="8">
        <v>89</v>
      </c>
      <c r="Y388" s="9" t="s">
        <v>271</v>
      </c>
      <c r="Z388" s="9" t="s">
        <v>272</v>
      </c>
      <c r="AA388" s="10">
        <v>6.5528946660000003</v>
      </c>
      <c r="AB388" s="10">
        <v>58.423000000000002</v>
      </c>
      <c r="AC388" s="10">
        <v>3.7</v>
      </c>
      <c r="AD388" s="10">
        <v>50</v>
      </c>
      <c r="AE388" s="10">
        <v>0.3</v>
      </c>
      <c r="AF388" s="10">
        <v>34</v>
      </c>
      <c r="AG388" s="10">
        <v>0.3</v>
      </c>
      <c r="AH388" s="10">
        <v>20</v>
      </c>
      <c r="AI388" s="10">
        <v>30</v>
      </c>
      <c r="AJ388" s="10">
        <v>150</v>
      </c>
      <c r="AK388" s="10">
        <v>291</v>
      </c>
      <c r="AL388" s="10">
        <v>290</v>
      </c>
      <c r="AM388" s="11" t="s">
        <v>407</v>
      </c>
      <c r="AN388" s="21">
        <f t="shared" si="95"/>
        <v>291</v>
      </c>
      <c r="AO388" s="21">
        <f t="shared" si="94"/>
        <v>290</v>
      </c>
      <c r="AP388" s="14">
        <v>1061</v>
      </c>
    </row>
    <row r="389" spans="1:42" ht="12" customHeight="1" x14ac:dyDescent="0.25">
      <c r="A389" s="14" t="s">
        <v>90</v>
      </c>
      <c r="B389" s="14">
        <v>196</v>
      </c>
      <c r="C389" s="14" t="s">
        <v>199</v>
      </c>
      <c r="D389" s="14" t="s">
        <v>53</v>
      </c>
      <c r="E389" s="14" t="s">
        <v>52</v>
      </c>
      <c r="F389" s="58">
        <v>147.085798721</v>
      </c>
      <c r="G389" s="13">
        <v>0.78411397974599994</v>
      </c>
      <c r="H389" s="13">
        <v>32.990959167500002</v>
      </c>
      <c r="I389" s="58">
        <v>153.137084961</v>
      </c>
      <c r="J389" s="2"/>
      <c r="K389" s="7" t="s">
        <v>199</v>
      </c>
      <c r="L389" s="7" t="str">
        <f t="shared" si="96"/>
        <v>N</v>
      </c>
      <c r="M389" s="7" t="s">
        <v>216</v>
      </c>
      <c r="N389" s="7">
        <f t="shared" ref="N389:N452" si="100">IF(G389&lt;0.3,0.3,G389)</f>
        <v>0.78411397974599994</v>
      </c>
      <c r="O389" s="15">
        <f t="shared" ref="O389:O452" si="101">IF(F389&gt;140,140,F389)</f>
        <v>140</v>
      </c>
      <c r="P389" s="7">
        <f t="shared" si="97"/>
        <v>3.7</v>
      </c>
      <c r="Q389" s="7">
        <v>50</v>
      </c>
      <c r="R389" s="7">
        <f t="shared" ref="R389:R452" si="102">IF(I389&lt;0.3,0.3,(IF((I389-0.3)&lt;P389*2,(I389-0.3),P389*2)))</f>
        <v>7.4</v>
      </c>
      <c r="S389" s="63">
        <f t="shared" ref="S389:S452" si="103">H389</f>
        <v>32.990959167500002</v>
      </c>
      <c r="T389" s="7">
        <f t="shared" ref="T389:T452" si="104">IF((I389-R389)&lt;0.3,0.3,IF(I389&gt;300,300,I389-R389))</f>
        <v>145.73708496099999</v>
      </c>
      <c r="U389" s="7">
        <f t="shared" si="98"/>
        <v>20</v>
      </c>
      <c r="V389" s="18" t="str">
        <f t="shared" si="99"/>
        <v>16N73F-196</v>
      </c>
      <c r="W389" s="4"/>
      <c r="X389" s="8">
        <v>90</v>
      </c>
      <c r="Y389" s="9" t="s">
        <v>271</v>
      </c>
      <c r="Z389" s="9" t="s">
        <v>272</v>
      </c>
      <c r="AA389" s="10">
        <v>0.78411397999999999</v>
      </c>
      <c r="AB389" s="10">
        <v>140</v>
      </c>
      <c r="AC389" s="10">
        <v>3.7</v>
      </c>
      <c r="AD389" s="10">
        <v>50</v>
      </c>
      <c r="AE389" s="10">
        <v>7.4</v>
      </c>
      <c r="AF389" s="10">
        <v>33</v>
      </c>
      <c r="AG389" s="10">
        <v>145.73708500000001</v>
      </c>
      <c r="AH389" s="10">
        <v>20</v>
      </c>
      <c r="AI389" s="10">
        <v>3</v>
      </c>
      <c r="AJ389" s="10">
        <v>5</v>
      </c>
      <c r="AK389" s="10">
        <v>45</v>
      </c>
      <c r="AL389" s="10">
        <v>45</v>
      </c>
      <c r="AM389" s="11" t="s">
        <v>407</v>
      </c>
      <c r="AN389" s="21">
        <f t="shared" si="95"/>
        <v>47.277578160321426</v>
      </c>
      <c r="AO389" s="21">
        <f t="shared" si="94"/>
        <v>47.277578160321426</v>
      </c>
      <c r="AP389" s="14">
        <v>1060</v>
      </c>
    </row>
    <row r="390" spans="1:42" ht="12" customHeight="1" x14ac:dyDescent="0.25">
      <c r="A390" s="14" t="s">
        <v>90</v>
      </c>
      <c r="B390" s="14">
        <v>196</v>
      </c>
      <c r="C390" s="14" t="s">
        <v>199</v>
      </c>
      <c r="D390" s="14" t="s">
        <v>53</v>
      </c>
      <c r="E390" s="14" t="s">
        <v>52</v>
      </c>
      <c r="F390" s="58">
        <v>60.891669257899999</v>
      </c>
      <c r="G390" s="13">
        <v>2.8182253351000002</v>
      </c>
      <c r="H390" s="13">
        <v>26.161952972400002</v>
      </c>
      <c r="I390" s="58">
        <v>487.27923584000001</v>
      </c>
      <c r="J390" s="2"/>
      <c r="K390" s="7" t="s">
        <v>199</v>
      </c>
      <c r="L390" s="7" t="str">
        <f t="shared" si="96"/>
        <v>N</v>
      </c>
      <c r="M390" s="7" t="s">
        <v>216</v>
      </c>
      <c r="N390" s="7">
        <f t="shared" si="100"/>
        <v>2.8182253351000002</v>
      </c>
      <c r="O390" s="15">
        <f t="shared" si="101"/>
        <v>60.891669257899999</v>
      </c>
      <c r="P390" s="7">
        <f t="shared" si="97"/>
        <v>3.7</v>
      </c>
      <c r="Q390" s="7">
        <v>50</v>
      </c>
      <c r="R390" s="7">
        <f t="shared" si="102"/>
        <v>7.4</v>
      </c>
      <c r="S390" s="63">
        <f t="shared" si="103"/>
        <v>26.161952972400002</v>
      </c>
      <c r="T390" s="7">
        <f t="shared" si="104"/>
        <v>300</v>
      </c>
      <c r="U390" s="7">
        <f t="shared" si="98"/>
        <v>20</v>
      </c>
      <c r="V390" s="18" t="str">
        <f t="shared" si="99"/>
        <v>16N73F-196</v>
      </c>
      <c r="W390" s="4"/>
      <c r="X390" s="8">
        <v>91</v>
      </c>
      <c r="Y390" s="9" t="s">
        <v>271</v>
      </c>
      <c r="Z390" s="9" t="s">
        <v>272</v>
      </c>
      <c r="AA390" s="10">
        <v>2.8182253350000002</v>
      </c>
      <c r="AB390" s="10">
        <v>60.892000000000003</v>
      </c>
      <c r="AC390" s="10">
        <v>3.7</v>
      </c>
      <c r="AD390" s="10">
        <v>50</v>
      </c>
      <c r="AE390" s="10">
        <v>7.4</v>
      </c>
      <c r="AF390" s="10">
        <v>26.2</v>
      </c>
      <c r="AG390" s="10">
        <v>300</v>
      </c>
      <c r="AH390" s="10">
        <v>20</v>
      </c>
      <c r="AI390" s="10">
        <v>1</v>
      </c>
      <c r="AJ390" s="10">
        <v>4</v>
      </c>
      <c r="AK390" s="10">
        <v>66</v>
      </c>
      <c r="AL390" s="10">
        <v>10</v>
      </c>
      <c r="AM390" s="11" t="s">
        <v>407</v>
      </c>
      <c r="AN390" s="21">
        <f t="shared" si="95"/>
        <v>66</v>
      </c>
      <c r="AO390" s="21">
        <f t="shared" ref="AO390:AO453" si="105">F390/O390*AL390</f>
        <v>10</v>
      </c>
      <c r="AP390" s="14">
        <v>1054</v>
      </c>
    </row>
    <row r="391" spans="1:42" ht="12" customHeight="1" x14ac:dyDescent="0.25">
      <c r="A391" s="14" t="s">
        <v>90</v>
      </c>
      <c r="B391" s="14">
        <v>196</v>
      </c>
      <c r="C391" s="14" t="s">
        <v>199</v>
      </c>
      <c r="D391" s="14" t="s">
        <v>53</v>
      </c>
      <c r="E391" s="14" t="s">
        <v>52</v>
      </c>
      <c r="F391" s="58">
        <v>85.950101130299998</v>
      </c>
      <c r="G391" s="13">
        <v>2.53684392607</v>
      </c>
      <c r="H391" s="13">
        <v>35.954120635999999</v>
      </c>
      <c r="I391" s="58">
        <v>353.84777831999997</v>
      </c>
      <c r="J391" s="2"/>
      <c r="K391" s="7" t="s">
        <v>199</v>
      </c>
      <c r="L391" s="7" t="str">
        <f t="shared" si="96"/>
        <v>N</v>
      </c>
      <c r="M391" s="7" t="s">
        <v>216</v>
      </c>
      <c r="N391" s="7">
        <f t="shared" si="100"/>
        <v>2.53684392607</v>
      </c>
      <c r="O391" s="15">
        <f t="shared" si="101"/>
        <v>85.950101130299998</v>
      </c>
      <c r="P391" s="7">
        <f t="shared" si="97"/>
        <v>3.7</v>
      </c>
      <c r="Q391" s="7">
        <v>50</v>
      </c>
      <c r="R391" s="7">
        <f t="shared" si="102"/>
        <v>7.4</v>
      </c>
      <c r="S391" s="63">
        <f t="shared" si="103"/>
        <v>35.954120635999999</v>
      </c>
      <c r="T391" s="7">
        <f t="shared" si="104"/>
        <v>300</v>
      </c>
      <c r="U391" s="7">
        <f t="shared" si="98"/>
        <v>20</v>
      </c>
      <c r="V391" s="18" t="str">
        <f t="shared" si="99"/>
        <v>16N73F-196</v>
      </c>
      <c r="W391" s="4"/>
      <c r="X391" s="8">
        <v>92</v>
      </c>
      <c r="Y391" s="9" t="s">
        <v>271</v>
      </c>
      <c r="Z391" s="9" t="s">
        <v>272</v>
      </c>
      <c r="AA391" s="10">
        <v>2.536843926</v>
      </c>
      <c r="AB391" s="10">
        <v>85.95</v>
      </c>
      <c r="AC391" s="10">
        <v>3.7</v>
      </c>
      <c r="AD391" s="10">
        <v>50</v>
      </c>
      <c r="AE391" s="10">
        <v>7.4</v>
      </c>
      <c r="AF391" s="10">
        <v>36</v>
      </c>
      <c r="AG391" s="10">
        <v>300</v>
      </c>
      <c r="AH391" s="10">
        <v>20</v>
      </c>
      <c r="AI391" s="10">
        <v>1</v>
      </c>
      <c r="AJ391" s="10">
        <v>4</v>
      </c>
      <c r="AK391" s="10">
        <v>131</v>
      </c>
      <c r="AL391" s="10">
        <v>31</v>
      </c>
      <c r="AM391" s="11" t="s">
        <v>407</v>
      </c>
      <c r="AN391" s="21">
        <f t="shared" si="95"/>
        <v>131</v>
      </c>
      <c r="AO391" s="21">
        <f t="shared" si="105"/>
        <v>31</v>
      </c>
      <c r="AP391" s="14">
        <v>1053</v>
      </c>
    </row>
    <row r="392" spans="1:42" ht="12" customHeight="1" x14ac:dyDescent="0.25">
      <c r="A392" s="14" t="s">
        <v>90</v>
      </c>
      <c r="B392" s="14">
        <v>196</v>
      </c>
      <c r="C392" s="14" t="s">
        <v>199</v>
      </c>
      <c r="D392" s="14" t="s">
        <v>53</v>
      </c>
      <c r="E392" s="14" t="s">
        <v>52</v>
      </c>
      <c r="F392" s="58">
        <v>145.72726771399999</v>
      </c>
      <c r="G392" s="13">
        <v>9.3040883581900005</v>
      </c>
      <c r="H392" s="13">
        <v>28.649816513099999</v>
      </c>
      <c r="I392" s="58">
        <v>24.142135620099999</v>
      </c>
      <c r="J392" s="2"/>
      <c r="K392" s="7" t="s">
        <v>199</v>
      </c>
      <c r="L392" s="7" t="str">
        <f t="shared" si="96"/>
        <v>N</v>
      </c>
      <c r="M392" s="7" t="s">
        <v>216</v>
      </c>
      <c r="N392" s="7">
        <f t="shared" si="100"/>
        <v>9.3040883581900005</v>
      </c>
      <c r="O392" s="15">
        <f t="shared" si="101"/>
        <v>140</v>
      </c>
      <c r="P392" s="7">
        <f t="shared" si="97"/>
        <v>3.7</v>
      </c>
      <c r="Q392" s="7">
        <v>50</v>
      </c>
      <c r="R392" s="7">
        <f t="shared" si="102"/>
        <v>7.4</v>
      </c>
      <c r="S392" s="63">
        <f t="shared" si="103"/>
        <v>28.649816513099999</v>
      </c>
      <c r="T392" s="7">
        <f t="shared" si="104"/>
        <v>16.742135620100001</v>
      </c>
      <c r="U392" s="7">
        <f t="shared" si="98"/>
        <v>20</v>
      </c>
      <c r="V392" s="18" t="str">
        <f t="shared" si="99"/>
        <v>16N73F-196</v>
      </c>
      <c r="W392" s="4"/>
      <c r="X392" s="8">
        <v>93</v>
      </c>
      <c r="Y392" s="9" t="s">
        <v>271</v>
      </c>
      <c r="Z392" s="9" t="s">
        <v>272</v>
      </c>
      <c r="AA392" s="10">
        <v>9.3040883579999996</v>
      </c>
      <c r="AB392" s="10">
        <v>140</v>
      </c>
      <c r="AC392" s="10">
        <v>3.7</v>
      </c>
      <c r="AD392" s="10">
        <v>50</v>
      </c>
      <c r="AE392" s="10">
        <v>7.4</v>
      </c>
      <c r="AF392" s="10">
        <v>28.6</v>
      </c>
      <c r="AG392" s="10">
        <v>16.742135619999999</v>
      </c>
      <c r="AH392" s="10">
        <v>20</v>
      </c>
      <c r="AI392" s="10">
        <v>14</v>
      </c>
      <c r="AJ392" s="10">
        <v>42</v>
      </c>
      <c r="AK392" s="12">
        <v>2649</v>
      </c>
      <c r="AL392" s="12">
        <v>1040</v>
      </c>
      <c r="AM392" s="11" t="s">
        <v>407</v>
      </c>
      <c r="AN392" s="21">
        <f t="shared" si="95"/>
        <v>2757.3680869598998</v>
      </c>
      <c r="AO392" s="21">
        <f t="shared" si="105"/>
        <v>1082.545417304</v>
      </c>
      <c r="AP392" s="14">
        <v>1071</v>
      </c>
    </row>
    <row r="393" spans="1:42" ht="12" customHeight="1" x14ac:dyDescent="0.25">
      <c r="A393" s="14" t="s">
        <v>90</v>
      </c>
      <c r="B393" s="14">
        <v>196</v>
      </c>
      <c r="C393" s="14" t="s">
        <v>199</v>
      </c>
      <c r="D393" s="14" t="s">
        <v>53</v>
      </c>
      <c r="E393" s="14" t="s">
        <v>52</v>
      </c>
      <c r="F393" s="58">
        <v>48.425421964100003</v>
      </c>
      <c r="G393" s="13">
        <v>0.95588352402300003</v>
      </c>
      <c r="H393" s="13">
        <v>32.783569335899998</v>
      </c>
      <c r="I393" s="58">
        <v>0</v>
      </c>
      <c r="J393" s="2"/>
      <c r="K393" s="7" t="s">
        <v>199</v>
      </c>
      <c r="L393" s="7" t="str">
        <f t="shared" si="96"/>
        <v>N</v>
      </c>
      <c r="M393" s="7" t="s">
        <v>216</v>
      </c>
      <c r="N393" s="7">
        <f t="shared" si="100"/>
        <v>0.95588352402300003</v>
      </c>
      <c r="O393" s="15">
        <f t="shared" si="101"/>
        <v>48.425421964100003</v>
      </c>
      <c r="P393" s="7">
        <f t="shared" si="97"/>
        <v>3.7</v>
      </c>
      <c r="Q393" s="7">
        <v>50</v>
      </c>
      <c r="R393" s="7">
        <f t="shared" si="102"/>
        <v>0.3</v>
      </c>
      <c r="S393" s="63">
        <f t="shared" si="103"/>
        <v>32.783569335899998</v>
      </c>
      <c r="T393" s="7">
        <f t="shared" si="104"/>
        <v>0.3</v>
      </c>
      <c r="U393" s="7">
        <f t="shared" si="98"/>
        <v>20</v>
      </c>
      <c r="V393" s="18" t="str">
        <f t="shared" si="99"/>
        <v>16N73F-196</v>
      </c>
      <c r="W393" s="4"/>
      <c r="X393" s="8">
        <v>94</v>
      </c>
      <c r="Y393" s="9" t="s">
        <v>271</v>
      </c>
      <c r="Z393" s="9" t="s">
        <v>272</v>
      </c>
      <c r="AA393" s="10">
        <v>0.95588352399999998</v>
      </c>
      <c r="AB393" s="10">
        <v>48.424999999999997</v>
      </c>
      <c r="AC393" s="10">
        <v>3.7</v>
      </c>
      <c r="AD393" s="10">
        <v>50</v>
      </c>
      <c r="AE393" s="10">
        <v>0.3</v>
      </c>
      <c r="AF393" s="10">
        <v>32.799999999999997</v>
      </c>
      <c r="AG393" s="10">
        <v>0.3</v>
      </c>
      <c r="AH393" s="10">
        <v>20</v>
      </c>
      <c r="AI393" s="10">
        <v>26</v>
      </c>
      <c r="AJ393" s="10">
        <v>143</v>
      </c>
      <c r="AK393" s="10">
        <v>19</v>
      </c>
      <c r="AL393" s="10">
        <v>19</v>
      </c>
      <c r="AM393" s="11" t="s">
        <v>407</v>
      </c>
      <c r="AN393" s="21">
        <f t="shared" si="95"/>
        <v>19</v>
      </c>
      <c r="AO393" s="21">
        <f t="shared" si="105"/>
        <v>19</v>
      </c>
      <c r="AP393" s="14">
        <v>1075</v>
      </c>
    </row>
    <row r="394" spans="1:42" ht="12" customHeight="1" x14ac:dyDescent="0.25">
      <c r="A394" s="14" t="s">
        <v>90</v>
      </c>
      <c r="B394" s="14">
        <v>196</v>
      </c>
      <c r="C394" s="14" t="s">
        <v>199</v>
      </c>
      <c r="D394" s="14" t="s">
        <v>53</v>
      </c>
      <c r="E394" s="14" t="s">
        <v>52</v>
      </c>
      <c r="F394" s="58">
        <v>107.75659756899999</v>
      </c>
      <c r="G394" s="13">
        <v>0.54874468323500003</v>
      </c>
      <c r="H394" s="13">
        <v>44.141780853299998</v>
      </c>
      <c r="I394" s="58">
        <v>250</v>
      </c>
      <c r="J394" s="2"/>
      <c r="K394" s="7" t="s">
        <v>199</v>
      </c>
      <c r="L394" s="7" t="str">
        <f t="shared" si="96"/>
        <v>N</v>
      </c>
      <c r="M394" s="7" t="s">
        <v>216</v>
      </c>
      <c r="N394" s="7">
        <f t="shared" si="100"/>
        <v>0.54874468323500003</v>
      </c>
      <c r="O394" s="15">
        <f t="shared" si="101"/>
        <v>107.75659756899999</v>
      </c>
      <c r="P394" s="7">
        <f t="shared" si="97"/>
        <v>3.7</v>
      </c>
      <c r="Q394" s="7">
        <v>50</v>
      </c>
      <c r="R394" s="7">
        <f t="shared" si="102"/>
        <v>7.4</v>
      </c>
      <c r="S394" s="63">
        <f t="shared" si="103"/>
        <v>44.141780853299998</v>
      </c>
      <c r="T394" s="7">
        <f t="shared" si="104"/>
        <v>242.6</v>
      </c>
      <c r="U394" s="7">
        <f t="shared" si="98"/>
        <v>20</v>
      </c>
      <c r="V394" s="18" t="str">
        <f t="shared" si="99"/>
        <v>16N73F-196</v>
      </c>
      <c r="W394" s="4"/>
      <c r="X394" s="8">
        <v>95</v>
      </c>
      <c r="Y394" s="9" t="s">
        <v>271</v>
      </c>
      <c r="Z394" s="9" t="s">
        <v>272</v>
      </c>
      <c r="AA394" s="10">
        <v>0.54874468300000001</v>
      </c>
      <c r="AB394" s="10">
        <v>107.75700000000001</v>
      </c>
      <c r="AC394" s="10">
        <v>3.7</v>
      </c>
      <c r="AD394" s="10">
        <v>50</v>
      </c>
      <c r="AE394" s="10">
        <v>7.4</v>
      </c>
      <c r="AF394" s="10">
        <v>44.1</v>
      </c>
      <c r="AG394" s="10">
        <v>242.6</v>
      </c>
      <c r="AH394" s="10">
        <v>20</v>
      </c>
      <c r="AI394" s="10">
        <v>2</v>
      </c>
      <c r="AJ394" s="10">
        <v>4</v>
      </c>
      <c r="AK394" s="10">
        <v>34</v>
      </c>
      <c r="AL394" s="10">
        <v>35</v>
      </c>
      <c r="AM394" s="11" t="s">
        <v>407</v>
      </c>
      <c r="AN394" s="21">
        <f t="shared" si="95"/>
        <v>34</v>
      </c>
      <c r="AO394" s="21">
        <f t="shared" si="105"/>
        <v>35</v>
      </c>
      <c r="AP394" s="14">
        <v>1066</v>
      </c>
    </row>
    <row r="395" spans="1:42" ht="12" customHeight="1" x14ac:dyDescent="0.25">
      <c r="A395" s="14" t="s">
        <v>90</v>
      </c>
      <c r="B395" s="14">
        <v>196</v>
      </c>
      <c r="C395" s="14" t="s">
        <v>199</v>
      </c>
      <c r="D395" s="14" t="s">
        <v>53</v>
      </c>
      <c r="E395" s="14" t="s">
        <v>52</v>
      </c>
      <c r="F395" s="58">
        <v>65.927528853300004</v>
      </c>
      <c r="G395" s="13">
        <v>3.1328789747500001</v>
      </c>
      <c r="H395" s="13">
        <v>25.912397384599998</v>
      </c>
      <c r="I395" s="58">
        <v>398.9949646</v>
      </c>
      <c r="J395" s="2"/>
      <c r="K395" s="7" t="s">
        <v>199</v>
      </c>
      <c r="L395" s="7" t="str">
        <f t="shared" si="96"/>
        <v>N</v>
      </c>
      <c r="M395" s="7" t="s">
        <v>216</v>
      </c>
      <c r="N395" s="7">
        <f t="shared" si="100"/>
        <v>3.1328789747500001</v>
      </c>
      <c r="O395" s="15">
        <f t="shared" si="101"/>
        <v>65.927528853300004</v>
      </c>
      <c r="P395" s="7">
        <f t="shared" si="97"/>
        <v>3.7</v>
      </c>
      <c r="Q395" s="7">
        <v>50</v>
      </c>
      <c r="R395" s="7">
        <f t="shared" si="102"/>
        <v>7.4</v>
      </c>
      <c r="S395" s="63">
        <f t="shared" si="103"/>
        <v>25.912397384599998</v>
      </c>
      <c r="T395" s="7">
        <f t="shared" si="104"/>
        <v>300</v>
      </c>
      <c r="U395" s="7">
        <f t="shared" si="98"/>
        <v>20</v>
      </c>
      <c r="V395" s="18" t="str">
        <f t="shared" si="99"/>
        <v>16N73F-196</v>
      </c>
      <c r="W395" s="4"/>
      <c r="X395" s="8">
        <v>96</v>
      </c>
      <c r="Y395" s="9" t="s">
        <v>271</v>
      </c>
      <c r="Z395" s="9" t="s">
        <v>272</v>
      </c>
      <c r="AA395" s="10">
        <v>3.1328789750000001</v>
      </c>
      <c r="AB395" s="10">
        <v>65.927999999999997</v>
      </c>
      <c r="AC395" s="10">
        <v>3.7</v>
      </c>
      <c r="AD395" s="10">
        <v>50</v>
      </c>
      <c r="AE395" s="10">
        <v>7.4</v>
      </c>
      <c r="AF395" s="10">
        <v>25.9</v>
      </c>
      <c r="AG395" s="10">
        <v>300</v>
      </c>
      <c r="AH395" s="10">
        <v>20</v>
      </c>
      <c r="AI395" s="10">
        <v>1</v>
      </c>
      <c r="AJ395" s="10">
        <v>4</v>
      </c>
      <c r="AK395" s="10">
        <v>78</v>
      </c>
      <c r="AL395" s="10">
        <v>11</v>
      </c>
      <c r="AM395" s="11" t="s">
        <v>407</v>
      </c>
      <c r="AN395" s="21">
        <f t="shared" si="95"/>
        <v>78</v>
      </c>
      <c r="AO395" s="21">
        <f t="shared" si="105"/>
        <v>11</v>
      </c>
      <c r="AP395" s="14">
        <v>1070</v>
      </c>
    </row>
    <row r="396" spans="1:42" ht="12" customHeight="1" x14ac:dyDescent="0.25">
      <c r="A396" s="14" t="s">
        <v>90</v>
      </c>
      <c r="B396" s="14">
        <v>196</v>
      </c>
      <c r="C396" s="14" t="s">
        <v>199</v>
      </c>
      <c r="D396" s="14" t="s">
        <v>53</v>
      </c>
      <c r="E396" s="14" t="s">
        <v>52</v>
      </c>
      <c r="F396" s="58">
        <v>58.412988049500001</v>
      </c>
      <c r="G396" s="13">
        <v>5.8388461948500003</v>
      </c>
      <c r="H396" s="13">
        <v>16.9736328125</v>
      </c>
      <c r="I396" s="58">
        <v>0</v>
      </c>
      <c r="J396" s="2"/>
      <c r="K396" s="7" t="s">
        <v>199</v>
      </c>
      <c r="L396" s="7" t="str">
        <f t="shared" si="96"/>
        <v>N</v>
      </c>
      <c r="M396" s="7" t="s">
        <v>216</v>
      </c>
      <c r="N396" s="7">
        <f t="shared" si="100"/>
        <v>5.8388461948500003</v>
      </c>
      <c r="O396" s="15">
        <f t="shared" si="101"/>
        <v>58.412988049500001</v>
      </c>
      <c r="P396" s="7">
        <f t="shared" si="97"/>
        <v>3.7</v>
      </c>
      <c r="Q396" s="7">
        <v>50</v>
      </c>
      <c r="R396" s="7">
        <f t="shared" si="102"/>
        <v>0.3</v>
      </c>
      <c r="S396" s="63">
        <f t="shared" si="103"/>
        <v>16.9736328125</v>
      </c>
      <c r="T396" s="7">
        <f t="shared" si="104"/>
        <v>0.3</v>
      </c>
      <c r="U396" s="7">
        <f t="shared" si="98"/>
        <v>20</v>
      </c>
      <c r="V396" s="18" t="str">
        <f t="shared" si="99"/>
        <v>16N73F-196</v>
      </c>
      <c r="W396" s="4"/>
      <c r="X396" s="8">
        <v>97</v>
      </c>
      <c r="Y396" s="9" t="s">
        <v>271</v>
      </c>
      <c r="Z396" s="9" t="s">
        <v>272</v>
      </c>
      <c r="AA396" s="10">
        <v>5.8388461950000003</v>
      </c>
      <c r="AB396" s="10">
        <v>58.412999999999997</v>
      </c>
      <c r="AC396" s="10">
        <v>3.7</v>
      </c>
      <c r="AD396" s="10">
        <v>50</v>
      </c>
      <c r="AE396" s="10">
        <v>0.3</v>
      </c>
      <c r="AF396" s="10">
        <v>17</v>
      </c>
      <c r="AG396" s="10">
        <v>0.3</v>
      </c>
      <c r="AH396" s="10">
        <v>20</v>
      </c>
      <c r="AI396" s="10">
        <v>30</v>
      </c>
      <c r="AJ396" s="10">
        <v>152</v>
      </c>
      <c r="AK396" s="10">
        <v>203</v>
      </c>
      <c r="AL396" s="10">
        <v>202</v>
      </c>
      <c r="AM396" s="11" t="s">
        <v>407</v>
      </c>
      <c r="AN396" s="21">
        <f t="shared" si="95"/>
        <v>203</v>
      </c>
      <c r="AO396" s="21">
        <f t="shared" si="105"/>
        <v>202</v>
      </c>
      <c r="AP396" s="14">
        <v>1085</v>
      </c>
    </row>
    <row r="397" spans="1:42" ht="12" customHeight="1" x14ac:dyDescent="0.25">
      <c r="A397" s="14" t="s">
        <v>90</v>
      </c>
      <c r="B397" s="14">
        <v>196</v>
      </c>
      <c r="C397" s="14" t="s">
        <v>199</v>
      </c>
      <c r="D397" s="14" t="s">
        <v>53</v>
      </c>
      <c r="E397" s="14" t="s">
        <v>52</v>
      </c>
      <c r="F397" s="58">
        <v>131.97987042599999</v>
      </c>
      <c r="G397" s="13">
        <v>6.4760778385900002</v>
      </c>
      <c r="H397" s="13">
        <v>38.427474975599999</v>
      </c>
      <c r="I397" s="58">
        <v>456.56854248000002</v>
      </c>
      <c r="J397" s="2"/>
      <c r="K397" s="7" t="s">
        <v>199</v>
      </c>
      <c r="L397" s="7" t="str">
        <f t="shared" si="96"/>
        <v>N</v>
      </c>
      <c r="M397" s="7" t="s">
        <v>216</v>
      </c>
      <c r="N397" s="7">
        <f t="shared" si="100"/>
        <v>6.4760778385900002</v>
      </c>
      <c r="O397" s="15">
        <f t="shared" si="101"/>
        <v>131.97987042599999</v>
      </c>
      <c r="P397" s="7">
        <f t="shared" si="97"/>
        <v>3.7</v>
      </c>
      <c r="Q397" s="7">
        <v>50</v>
      </c>
      <c r="R397" s="7">
        <f t="shared" si="102"/>
        <v>7.4</v>
      </c>
      <c r="S397" s="63">
        <f t="shared" si="103"/>
        <v>38.427474975599999</v>
      </c>
      <c r="T397" s="7">
        <f t="shared" si="104"/>
        <v>300</v>
      </c>
      <c r="U397" s="7">
        <f t="shared" si="98"/>
        <v>20</v>
      </c>
      <c r="V397" s="18" t="str">
        <f t="shared" si="99"/>
        <v>16N73F-196</v>
      </c>
      <c r="W397" s="4"/>
      <c r="X397" s="8">
        <v>98</v>
      </c>
      <c r="Y397" s="9" t="s">
        <v>271</v>
      </c>
      <c r="Z397" s="9" t="s">
        <v>272</v>
      </c>
      <c r="AA397" s="10">
        <v>6.4760778390000002</v>
      </c>
      <c r="AB397" s="10">
        <v>131.97999999999999</v>
      </c>
      <c r="AC397" s="10">
        <v>3.7</v>
      </c>
      <c r="AD397" s="10">
        <v>50</v>
      </c>
      <c r="AE397" s="10">
        <v>7.4</v>
      </c>
      <c r="AF397" s="10">
        <v>38.4</v>
      </c>
      <c r="AG397" s="10">
        <v>300</v>
      </c>
      <c r="AH397" s="10">
        <v>20</v>
      </c>
      <c r="AI397" s="10">
        <v>2</v>
      </c>
      <c r="AJ397" s="10">
        <v>4</v>
      </c>
      <c r="AK397" s="12">
        <v>1535</v>
      </c>
      <c r="AL397" s="10">
        <v>62</v>
      </c>
      <c r="AM397" s="11" t="s">
        <v>407</v>
      </c>
      <c r="AN397" s="21">
        <f t="shared" si="95"/>
        <v>1535</v>
      </c>
      <c r="AO397" s="21">
        <f t="shared" si="105"/>
        <v>62</v>
      </c>
      <c r="AP397" s="14">
        <v>1072</v>
      </c>
    </row>
    <row r="398" spans="1:42" ht="12" customHeight="1" x14ac:dyDescent="0.25">
      <c r="A398" s="14" t="s">
        <v>90</v>
      </c>
      <c r="B398" s="14">
        <v>196</v>
      </c>
      <c r="C398" s="14" t="s">
        <v>199</v>
      </c>
      <c r="D398" s="14" t="s">
        <v>53</v>
      </c>
      <c r="E398" s="14" t="s">
        <v>52</v>
      </c>
      <c r="F398" s="58">
        <v>98.564539127100005</v>
      </c>
      <c r="G398" s="13">
        <v>2.7006317521100001</v>
      </c>
      <c r="H398" s="13">
        <v>30.8010959625</v>
      </c>
      <c r="I398" s="58">
        <v>270</v>
      </c>
      <c r="J398" s="2"/>
      <c r="K398" s="7" t="s">
        <v>199</v>
      </c>
      <c r="L398" s="7" t="str">
        <f t="shared" si="96"/>
        <v>N</v>
      </c>
      <c r="M398" s="7" t="s">
        <v>216</v>
      </c>
      <c r="N398" s="7">
        <f t="shared" si="100"/>
        <v>2.7006317521100001</v>
      </c>
      <c r="O398" s="15">
        <f t="shared" si="101"/>
        <v>98.564539127100005</v>
      </c>
      <c r="P398" s="7">
        <f t="shared" si="97"/>
        <v>3.7</v>
      </c>
      <c r="Q398" s="7">
        <v>50</v>
      </c>
      <c r="R398" s="7">
        <f t="shared" si="102"/>
        <v>7.4</v>
      </c>
      <c r="S398" s="63">
        <f t="shared" si="103"/>
        <v>30.8010959625</v>
      </c>
      <c r="T398" s="7">
        <f t="shared" si="104"/>
        <v>262.60000000000002</v>
      </c>
      <c r="U398" s="7">
        <f t="shared" si="98"/>
        <v>20</v>
      </c>
      <c r="V398" s="18" t="str">
        <f t="shared" si="99"/>
        <v>16N73F-196</v>
      </c>
      <c r="W398" s="4"/>
      <c r="X398" s="8">
        <v>99</v>
      </c>
      <c r="Y398" s="9" t="s">
        <v>271</v>
      </c>
      <c r="Z398" s="9" t="s">
        <v>272</v>
      </c>
      <c r="AA398" s="10">
        <v>2.7006317520000001</v>
      </c>
      <c r="AB398" s="10">
        <v>98.564999999999998</v>
      </c>
      <c r="AC398" s="10">
        <v>3.7</v>
      </c>
      <c r="AD398" s="10">
        <v>50</v>
      </c>
      <c r="AE398" s="10">
        <v>7.4</v>
      </c>
      <c r="AF398" s="10">
        <v>30.8</v>
      </c>
      <c r="AG398" s="10">
        <v>262.60000000000002</v>
      </c>
      <c r="AH398" s="10">
        <v>20</v>
      </c>
      <c r="AI398" s="10">
        <v>1</v>
      </c>
      <c r="AJ398" s="10">
        <v>4</v>
      </c>
      <c r="AK398" s="10">
        <v>183</v>
      </c>
      <c r="AL398" s="10">
        <v>24</v>
      </c>
      <c r="AM398" s="11" t="s">
        <v>407</v>
      </c>
      <c r="AN398" s="21">
        <f t="shared" si="95"/>
        <v>183</v>
      </c>
      <c r="AO398" s="21">
        <f t="shared" si="105"/>
        <v>24</v>
      </c>
      <c r="AP398" s="14">
        <v>1055</v>
      </c>
    </row>
    <row r="399" spans="1:42" ht="12" customHeight="1" x14ac:dyDescent="0.25">
      <c r="A399" s="14" t="s">
        <v>90</v>
      </c>
      <c r="B399" s="14">
        <v>196</v>
      </c>
      <c r="C399" s="14" t="s">
        <v>199</v>
      </c>
      <c r="D399" s="14" t="s">
        <v>53</v>
      </c>
      <c r="E399" s="14" t="s">
        <v>52</v>
      </c>
      <c r="F399" s="58">
        <v>107.00092978799999</v>
      </c>
      <c r="G399" s="13">
        <v>6.10254991528</v>
      </c>
      <c r="H399" s="13">
        <v>44.329891204799999</v>
      </c>
      <c r="I399" s="58">
        <v>0</v>
      </c>
      <c r="J399" s="2"/>
      <c r="K399" s="7" t="s">
        <v>199</v>
      </c>
      <c r="L399" s="7" t="str">
        <f t="shared" si="96"/>
        <v>N</v>
      </c>
      <c r="M399" s="7" t="s">
        <v>216</v>
      </c>
      <c r="N399" s="7">
        <f t="shared" si="100"/>
        <v>6.10254991528</v>
      </c>
      <c r="O399" s="15">
        <f t="shared" si="101"/>
        <v>107.00092978799999</v>
      </c>
      <c r="P399" s="7">
        <f t="shared" si="97"/>
        <v>3.7</v>
      </c>
      <c r="Q399" s="7">
        <v>50</v>
      </c>
      <c r="R399" s="7">
        <f t="shared" si="102"/>
        <v>0.3</v>
      </c>
      <c r="S399" s="63">
        <f t="shared" si="103"/>
        <v>44.329891204799999</v>
      </c>
      <c r="T399" s="7">
        <f t="shared" si="104"/>
        <v>0.3</v>
      </c>
      <c r="U399" s="7">
        <f t="shared" si="98"/>
        <v>20</v>
      </c>
      <c r="V399" s="18" t="str">
        <f t="shared" si="99"/>
        <v>16N73F-196</v>
      </c>
      <c r="W399" s="4"/>
      <c r="X399" s="8">
        <v>100</v>
      </c>
      <c r="Y399" s="9" t="s">
        <v>271</v>
      </c>
      <c r="Z399" s="9" t="s">
        <v>272</v>
      </c>
      <c r="AA399" s="10">
        <v>6.102549915</v>
      </c>
      <c r="AB399" s="10">
        <v>107.001</v>
      </c>
      <c r="AC399" s="10">
        <v>3.7</v>
      </c>
      <c r="AD399" s="10">
        <v>50</v>
      </c>
      <c r="AE399" s="10">
        <v>0.3</v>
      </c>
      <c r="AF399" s="10">
        <v>44.3</v>
      </c>
      <c r="AG399" s="10">
        <v>0.3</v>
      </c>
      <c r="AH399" s="10">
        <v>20</v>
      </c>
      <c r="AI399" s="10">
        <v>30</v>
      </c>
      <c r="AJ399" s="10">
        <v>164</v>
      </c>
      <c r="AK399" s="10">
        <v>963</v>
      </c>
      <c r="AL399" s="10">
        <v>964</v>
      </c>
      <c r="AM399" s="11" t="s">
        <v>407</v>
      </c>
      <c r="AN399" s="21">
        <f t="shared" si="95"/>
        <v>963</v>
      </c>
      <c r="AO399" s="21">
        <f t="shared" si="105"/>
        <v>964</v>
      </c>
      <c r="AP399" s="14">
        <v>1064</v>
      </c>
    </row>
    <row r="400" spans="1:42" ht="12" customHeight="1" x14ac:dyDescent="0.25">
      <c r="A400" s="14" t="s">
        <v>90</v>
      </c>
      <c r="B400" s="14">
        <v>196</v>
      </c>
      <c r="C400" s="14" t="s">
        <v>199</v>
      </c>
      <c r="D400" s="14" t="s">
        <v>53</v>
      </c>
      <c r="E400" s="14" t="s">
        <v>52</v>
      </c>
      <c r="F400" s="58">
        <v>101.045135105</v>
      </c>
      <c r="G400" s="13">
        <v>7.9858727800600002</v>
      </c>
      <c r="H400" s="13">
        <v>27.841196060200001</v>
      </c>
      <c r="I400" s="58">
        <v>190</v>
      </c>
      <c r="J400" s="2"/>
      <c r="K400" s="7" t="s">
        <v>199</v>
      </c>
      <c r="L400" s="7" t="str">
        <f t="shared" si="96"/>
        <v>N</v>
      </c>
      <c r="M400" s="7" t="s">
        <v>216</v>
      </c>
      <c r="N400" s="7">
        <f t="shared" si="100"/>
        <v>7.9858727800600002</v>
      </c>
      <c r="O400" s="15">
        <f t="shared" si="101"/>
        <v>101.045135105</v>
      </c>
      <c r="P400" s="7">
        <f t="shared" si="97"/>
        <v>3.7</v>
      </c>
      <c r="Q400" s="7">
        <v>50</v>
      </c>
      <c r="R400" s="7">
        <f t="shared" si="102"/>
        <v>7.4</v>
      </c>
      <c r="S400" s="63">
        <f t="shared" si="103"/>
        <v>27.841196060200001</v>
      </c>
      <c r="T400" s="7">
        <f t="shared" si="104"/>
        <v>182.6</v>
      </c>
      <c r="U400" s="7">
        <f t="shared" si="98"/>
        <v>20</v>
      </c>
      <c r="V400" s="18" t="str">
        <f t="shared" si="99"/>
        <v>16N73F-196</v>
      </c>
      <c r="W400" s="4"/>
      <c r="X400" s="8">
        <v>101</v>
      </c>
      <c r="Y400" s="9" t="s">
        <v>271</v>
      </c>
      <c r="Z400" s="9" t="s">
        <v>272</v>
      </c>
      <c r="AA400" s="10">
        <v>7.9858727800000002</v>
      </c>
      <c r="AB400" s="10">
        <v>101.045</v>
      </c>
      <c r="AC400" s="10">
        <v>3.7</v>
      </c>
      <c r="AD400" s="10">
        <v>50</v>
      </c>
      <c r="AE400" s="10">
        <v>7.4</v>
      </c>
      <c r="AF400" s="10">
        <v>27.8</v>
      </c>
      <c r="AG400" s="10">
        <v>182.6</v>
      </c>
      <c r="AH400" s="10">
        <v>20</v>
      </c>
      <c r="AI400" s="10">
        <v>1</v>
      </c>
      <c r="AJ400" s="10">
        <v>4</v>
      </c>
      <c r="AK400" s="12">
        <v>1387</v>
      </c>
      <c r="AL400" s="10">
        <v>31</v>
      </c>
      <c r="AM400" s="11" t="s">
        <v>407</v>
      </c>
      <c r="AN400" s="21">
        <f t="shared" si="95"/>
        <v>1387</v>
      </c>
      <c r="AO400" s="21">
        <f t="shared" si="105"/>
        <v>31</v>
      </c>
      <c r="AP400" s="14">
        <v>1069</v>
      </c>
    </row>
    <row r="401" spans="1:42" ht="12" customHeight="1" x14ac:dyDescent="0.25">
      <c r="A401" s="14" t="s">
        <v>90</v>
      </c>
      <c r="B401" s="14">
        <v>196</v>
      </c>
      <c r="C401" s="14" t="s">
        <v>199</v>
      </c>
      <c r="D401" s="14" t="s">
        <v>53</v>
      </c>
      <c r="E401" s="14" t="s">
        <v>52</v>
      </c>
      <c r="F401" s="58">
        <v>79.959176495400001</v>
      </c>
      <c r="G401" s="13">
        <v>8.9523222271799998</v>
      </c>
      <c r="H401" s="13">
        <v>33.591804504400002</v>
      </c>
      <c r="I401" s="58">
        <v>106.56854248</v>
      </c>
      <c r="J401" s="2"/>
      <c r="K401" s="7" t="s">
        <v>199</v>
      </c>
      <c r="L401" s="7" t="str">
        <f t="shared" si="96"/>
        <v>N</v>
      </c>
      <c r="M401" s="7" t="s">
        <v>216</v>
      </c>
      <c r="N401" s="7">
        <f t="shared" si="100"/>
        <v>8.9523222271799998</v>
      </c>
      <c r="O401" s="15">
        <f t="shared" si="101"/>
        <v>79.959176495400001</v>
      </c>
      <c r="P401" s="7">
        <f t="shared" si="97"/>
        <v>3.7</v>
      </c>
      <c r="Q401" s="7">
        <v>50</v>
      </c>
      <c r="R401" s="7">
        <f t="shared" si="102"/>
        <v>7.4</v>
      </c>
      <c r="S401" s="63">
        <f t="shared" si="103"/>
        <v>33.591804504400002</v>
      </c>
      <c r="T401" s="7">
        <f t="shared" si="104"/>
        <v>99.168542479999999</v>
      </c>
      <c r="U401" s="7">
        <f t="shared" si="98"/>
        <v>20</v>
      </c>
      <c r="V401" s="18" t="str">
        <f t="shared" si="99"/>
        <v>16N73F-196</v>
      </c>
      <c r="W401" s="4"/>
      <c r="X401" s="8">
        <v>102</v>
      </c>
      <c r="Y401" s="9" t="s">
        <v>271</v>
      </c>
      <c r="Z401" s="9" t="s">
        <v>272</v>
      </c>
      <c r="AA401" s="10">
        <v>8.9523222269999998</v>
      </c>
      <c r="AB401" s="10">
        <v>79.959000000000003</v>
      </c>
      <c r="AC401" s="10">
        <v>3.7</v>
      </c>
      <c r="AD401" s="10">
        <v>50</v>
      </c>
      <c r="AE401" s="10">
        <v>7.4</v>
      </c>
      <c r="AF401" s="10">
        <v>33.6</v>
      </c>
      <c r="AG401" s="10">
        <v>99.168542479999999</v>
      </c>
      <c r="AH401" s="10">
        <v>20</v>
      </c>
      <c r="AI401" s="10">
        <v>4</v>
      </c>
      <c r="AJ401" s="10">
        <v>4</v>
      </c>
      <c r="AK401" s="10">
        <v>955</v>
      </c>
      <c r="AL401" s="10">
        <v>63</v>
      </c>
      <c r="AM401" s="11" t="s">
        <v>407</v>
      </c>
      <c r="AN401" s="21">
        <f t="shared" si="95"/>
        <v>955</v>
      </c>
      <c r="AO401" s="21">
        <f t="shared" si="105"/>
        <v>63</v>
      </c>
      <c r="AP401" s="14">
        <v>1062</v>
      </c>
    </row>
    <row r="402" spans="1:42" ht="12" customHeight="1" x14ac:dyDescent="0.25">
      <c r="A402" s="14" t="s">
        <v>90</v>
      </c>
      <c r="B402" s="14">
        <v>196</v>
      </c>
      <c r="C402" s="14" t="s">
        <v>199</v>
      </c>
      <c r="D402" s="14" t="s">
        <v>53</v>
      </c>
      <c r="E402" s="14" t="s">
        <v>52</v>
      </c>
      <c r="F402" s="58">
        <v>134.08260213899999</v>
      </c>
      <c r="G402" s="13">
        <v>3.9306096286600001</v>
      </c>
      <c r="H402" s="13">
        <v>51.574562072799999</v>
      </c>
      <c r="I402" s="58">
        <v>0</v>
      </c>
      <c r="J402" s="2"/>
      <c r="K402" s="7" t="s">
        <v>199</v>
      </c>
      <c r="L402" s="7" t="str">
        <f t="shared" si="96"/>
        <v>N</v>
      </c>
      <c r="M402" s="7" t="s">
        <v>216</v>
      </c>
      <c r="N402" s="7">
        <f t="shared" si="100"/>
        <v>3.9306096286600001</v>
      </c>
      <c r="O402" s="15">
        <f t="shared" si="101"/>
        <v>134.08260213899999</v>
      </c>
      <c r="P402" s="7">
        <f t="shared" si="97"/>
        <v>3.7</v>
      </c>
      <c r="Q402" s="7">
        <v>50</v>
      </c>
      <c r="R402" s="7">
        <f t="shared" si="102"/>
        <v>0.3</v>
      </c>
      <c r="S402" s="63">
        <f t="shared" si="103"/>
        <v>51.574562072799999</v>
      </c>
      <c r="T402" s="7">
        <f t="shared" si="104"/>
        <v>0.3</v>
      </c>
      <c r="U402" s="7">
        <f t="shared" si="98"/>
        <v>20</v>
      </c>
      <c r="V402" s="18" t="str">
        <f t="shared" si="99"/>
        <v>16N73F-196</v>
      </c>
      <c r="W402" s="4"/>
      <c r="X402" s="8">
        <v>103</v>
      </c>
      <c r="Y402" s="9" t="s">
        <v>271</v>
      </c>
      <c r="Z402" s="9" t="s">
        <v>272</v>
      </c>
      <c r="AA402" s="10">
        <v>3.9306096290000001</v>
      </c>
      <c r="AB402" s="10">
        <v>134.083</v>
      </c>
      <c r="AC402" s="10">
        <v>3.7</v>
      </c>
      <c r="AD402" s="10">
        <v>50</v>
      </c>
      <c r="AE402" s="10">
        <v>0.3</v>
      </c>
      <c r="AF402" s="10">
        <v>51.6</v>
      </c>
      <c r="AG402" s="10">
        <v>0.3</v>
      </c>
      <c r="AH402" s="10">
        <v>20</v>
      </c>
      <c r="AI402" s="10">
        <v>28</v>
      </c>
      <c r="AJ402" s="10">
        <v>169</v>
      </c>
      <c r="AK402" s="10">
        <v>730</v>
      </c>
      <c r="AL402" s="10">
        <v>735</v>
      </c>
      <c r="AM402" s="11" t="s">
        <v>407</v>
      </c>
      <c r="AN402" s="21">
        <f t="shared" si="95"/>
        <v>730</v>
      </c>
      <c r="AO402" s="21">
        <f t="shared" si="105"/>
        <v>735</v>
      </c>
      <c r="AP402" s="14">
        <v>1067</v>
      </c>
    </row>
    <row r="403" spans="1:42" ht="12" customHeight="1" x14ac:dyDescent="0.25">
      <c r="A403" s="14" t="s">
        <v>90</v>
      </c>
      <c r="B403" s="14">
        <v>196</v>
      </c>
      <c r="C403" s="14" t="s">
        <v>199</v>
      </c>
      <c r="D403" s="14" t="s">
        <v>53</v>
      </c>
      <c r="E403" s="14" t="s">
        <v>52</v>
      </c>
      <c r="F403" s="58">
        <v>79.243890841300001</v>
      </c>
      <c r="G403" s="13">
        <v>8.9444000601399996</v>
      </c>
      <c r="H403" s="13">
        <v>46.147235870400003</v>
      </c>
      <c r="I403" s="58">
        <v>0</v>
      </c>
      <c r="J403" s="2"/>
      <c r="K403" s="7" t="s">
        <v>199</v>
      </c>
      <c r="L403" s="7" t="str">
        <f t="shared" si="96"/>
        <v>N</v>
      </c>
      <c r="M403" s="7" t="s">
        <v>216</v>
      </c>
      <c r="N403" s="7">
        <f t="shared" si="100"/>
        <v>8.9444000601399996</v>
      </c>
      <c r="O403" s="15">
        <f t="shared" si="101"/>
        <v>79.243890841300001</v>
      </c>
      <c r="P403" s="7">
        <f t="shared" si="97"/>
        <v>3.7</v>
      </c>
      <c r="Q403" s="7">
        <v>50</v>
      </c>
      <c r="R403" s="7">
        <f t="shared" si="102"/>
        <v>0.3</v>
      </c>
      <c r="S403" s="63">
        <f t="shared" si="103"/>
        <v>46.147235870400003</v>
      </c>
      <c r="T403" s="7">
        <f t="shared" si="104"/>
        <v>0.3</v>
      </c>
      <c r="U403" s="7">
        <f t="shared" si="98"/>
        <v>20</v>
      </c>
      <c r="V403" s="18" t="str">
        <f t="shared" si="99"/>
        <v>16N73F-196</v>
      </c>
      <c r="W403" s="4"/>
      <c r="X403" s="8">
        <v>104</v>
      </c>
      <c r="Y403" s="9" t="s">
        <v>271</v>
      </c>
      <c r="Z403" s="9" t="s">
        <v>272</v>
      </c>
      <c r="AA403" s="10">
        <v>8.9444000599999995</v>
      </c>
      <c r="AB403" s="10">
        <v>79.244</v>
      </c>
      <c r="AC403" s="10">
        <v>3.7</v>
      </c>
      <c r="AD403" s="10">
        <v>50</v>
      </c>
      <c r="AE403" s="10">
        <v>0.3</v>
      </c>
      <c r="AF403" s="10">
        <v>46.1</v>
      </c>
      <c r="AG403" s="10">
        <v>0.3</v>
      </c>
      <c r="AH403" s="10">
        <v>20</v>
      </c>
      <c r="AI403" s="10">
        <v>31</v>
      </c>
      <c r="AJ403" s="10">
        <v>157</v>
      </c>
      <c r="AK403" s="10">
        <v>992</v>
      </c>
      <c r="AL403" s="10">
        <v>987</v>
      </c>
      <c r="AM403" s="11" t="s">
        <v>407</v>
      </c>
      <c r="AN403" s="21">
        <f t="shared" si="95"/>
        <v>992</v>
      </c>
      <c r="AO403" s="21">
        <f t="shared" si="105"/>
        <v>987</v>
      </c>
      <c r="AP403" s="14">
        <v>1080</v>
      </c>
    </row>
    <row r="404" spans="1:42" ht="12" customHeight="1" x14ac:dyDescent="0.25">
      <c r="A404" s="14" t="s">
        <v>90</v>
      </c>
      <c r="B404" s="14">
        <v>196</v>
      </c>
      <c r="C404" s="14" t="s">
        <v>199</v>
      </c>
      <c r="D404" s="14" t="s">
        <v>53</v>
      </c>
      <c r="E404" s="14" t="s">
        <v>52</v>
      </c>
      <c r="F404" s="58">
        <v>56.427894869600003</v>
      </c>
      <c r="G404" s="13">
        <v>0.90036433428499996</v>
      </c>
      <c r="H404" s="13">
        <v>26.5108966827</v>
      </c>
      <c r="I404" s="58">
        <v>513.13708496100003</v>
      </c>
      <c r="J404" s="2"/>
      <c r="K404" s="7" t="s">
        <v>199</v>
      </c>
      <c r="L404" s="7" t="str">
        <f t="shared" si="96"/>
        <v>N</v>
      </c>
      <c r="M404" s="7" t="s">
        <v>216</v>
      </c>
      <c r="N404" s="7">
        <f t="shared" si="100"/>
        <v>0.90036433428499996</v>
      </c>
      <c r="O404" s="15">
        <f t="shared" si="101"/>
        <v>56.427894869600003</v>
      </c>
      <c r="P404" s="7">
        <f t="shared" si="97"/>
        <v>3.7</v>
      </c>
      <c r="Q404" s="7">
        <v>50</v>
      </c>
      <c r="R404" s="7">
        <f t="shared" si="102"/>
        <v>7.4</v>
      </c>
      <c r="S404" s="63">
        <f t="shared" si="103"/>
        <v>26.5108966827</v>
      </c>
      <c r="T404" s="7">
        <f t="shared" si="104"/>
        <v>300</v>
      </c>
      <c r="U404" s="7">
        <f t="shared" si="98"/>
        <v>20</v>
      </c>
      <c r="V404" s="18" t="str">
        <f t="shared" si="99"/>
        <v>16N73F-196</v>
      </c>
      <c r="W404" s="4"/>
      <c r="X404" s="8">
        <v>105</v>
      </c>
      <c r="Y404" s="9" t="s">
        <v>271</v>
      </c>
      <c r="Z404" s="9" t="s">
        <v>272</v>
      </c>
      <c r="AA404" s="10">
        <v>0.90036433400000004</v>
      </c>
      <c r="AB404" s="10">
        <v>56.427999999999997</v>
      </c>
      <c r="AC404" s="10">
        <v>3.7</v>
      </c>
      <c r="AD404" s="10">
        <v>50</v>
      </c>
      <c r="AE404" s="10">
        <v>7.4</v>
      </c>
      <c r="AF404" s="10">
        <v>26.5</v>
      </c>
      <c r="AG404" s="10">
        <v>300</v>
      </c>
      <c r="AH404" s="10">
        <v>20</v>
      </c>
      <c r="AI404" s="10">
        <v>1</v>
      </c>
      <c r="AJ404" s="10">
        <v>4</v>
      </c>
      <c r="AK404" s="10">
        <v>22</v>
      </c>
      <c r="AL404" s="10">
        <v>9</v>
      </c>
      <c r="AM404" s="11" t="s">
        <v>407</v>
      </c>
      <c r="AN404" s="21">
        <f t="shared" si="95"/>
        <v>22</v>
      </c>
      <c r="AO404" s="21">
        <f t="shared" si="105"/>
        <v>9</v>
      </c>
      <c r="AP404" s="14">
        <v>1065</v>
      </c>
    </row>
    <row r="405" spans="1:42" ht="12" customHeight="1" x14ac:dyDescent="0.25">
      <c r="A405" s="14" t="s">
        <v>90</v>
      </c>
      <c r="B405" s="14">
        <v>196</v>
      </c>
      <c r="C405" s="14" t="s">
        <v>199</v>
      </c>
      <c r="D405" s="14" t="s">
        <v>53</v>
      </c>
      <c r="E405" s="14" t="s">
        <v>52</v>
      </c>
      <c r="F405" s="58">
        <v>74.342371853000003</v>
      </c>
      <c r="G405" s="13">
        <v>3.1900812025800001</v>
      </c>
      <c r="H405" s="13">
        <v>30.2816238403</v>
      </c>
      <c r="I405" s="58">
        <v>0</v>
      </c>
      <c r="J405" s="2"/>
      <c r="K405" s="7" t="s">
        <v>199</v>
      </c>
      <c r="L405" s="7" t="str">
        <f t="shared" si="96"/>
        <v>N</v>
      </c>
      <c r="M405" s="7" t="s">
        <v>216</v>
      </c>
      <c r="N405" s="7">
        <f t="shared" si="100"/>
        <v>3.1900812025800001</v>
      </c>
      <c r="O405" s="15">
        <f t="shared" si="101"/>
        <v>74.342371853000003</v>
      </c>
      <c r="P405" s="7">
        <f t="shared" si="97"/>
        <v>3.7</v>
      </c>
      <c r="Q405" s="7">
        <v>50</v>
      </c>
      <c r="R405" s="7">
        <f t="shared" si="102"/>
        <v>0.3</v>
      </c>
      <c r="S405" s="63">
        <f t="shared" si="103"/>
        <v>30.2816238403</v>
      </c>
      <c r="T405" s="7">
        <f t="shared" si="104"/>
        <v>0.3</v>
      </c>
      <c r="U405" s="7">
        <f t="shared" si="98"/>
        <v>20</v>
      </c>
      <c r="V405" s="18" t="str">
        <f t="shared" si="99"/>
        <v>16N73F-196</v>
      </c>
      <c r="W405" s="4"/>
      <c r="X405" s="8">
        <v>106</v>
      </c>
      <c r="Y405" s="9" t="s">
        <v>271</v>
      </c>
      <c r="Z405" s="9" t="s">
        <v>272</v>
      </c>
      <c r="AA405" s="10">
        <v>3.1900812030000001</v>
      </c>
      <c r="AB405" s="10">
        <v>74.341999999999999</v>
      </c>
      <c r="AC405" s="10">
        <v>3.7</v>
      </c>
      <c r="AD405" s="10">
        <v>50</v>
      </c>
      <c r="AE405" s="10">
        <v>0.3</v>
      </c>
      <c r="AF405" s="10">
        <v>30.3</v>
      </c>
      <c r="AG405" s="10">
        <v>0.3</v>
      </c>
      <c r="AH405" s="10">
        <v>20</v>
      </c>
      <c r="AI405" s="10">
        <v>28</v>
      </c>
      <c r="AJ405" s="10">
        <v>156</v>
      </c>
      <c r="AK405" s="10">
        <v>94</v>
      </c>
      <c r="AL405" s="10">
        <v>95</v>
      </c>
      <c r="AM405" s="11" t="s">
        <v>407</v>
      </c>
      <c r="AN405" s="21">
        <f t="shared" si="95"/>
        <v>94</v>
      </c>
      <c r="AO405" s="21">
        <f t="shared" si="105"/>
        <v>95</v>
      </c>
      <c r="AP405" s="14">
        <v>1079</v>
      </c>
    </row>
    <row r="406" spans="1:42" ht="12" customHeight="1" x14ac:dyDescent="0.25">
      <c r="A406" s="14" t="s">
        <v>90</v>
      </c>
      <c r="B406" s="14">
        <v>196</v>
      </c>
      <c r="C406" s="14" t="s">
        <v>199</v>
      </c>
      <c r="D406" s="14" t="s">
        <v>53</v>
      </c>
      <c r="E406" s="14" t="s">
        <v>52</v>
      </c>
      <c r="F406" s="58">
        <v>120.340266602</v>
      </c>
      <c r="G406" s="13">
        <v>1.09410625983</v>
      </c>
      <c r="H406" s="13">
        <v>40.603881835899998</v>
      </c>
      <c r="I406" s="58">
        <v>50</v>
      </c>
      <c r="J406" s="2"/>
      <c r="K406" s="7" t="s">
        <v>199</v>
      </c>
      <c r="L406" s="7" t="str">
        <f t="shared" si="96"/>
        <v>N</v>
      </c>
      <c r="M406" s="7" t="s">
        <v>216</v>
      </c>
      <c r="N406" s="7">
        <f t="shared" si="100"/>
        <v>1.09410625983</v>
      </c>
      <c r="O406" s="15">
        <f t="shared" si="101"/>
        <v>120.340266602</v>
      </c>
      <c r="P406" s="7">
        <f t="shared" si="97"/>
        <v>3.7</v>
      </c>
      <c r="Q406" s="7">
        <v>50</v>
      </c>
      <c r="R406" s="7">
        <f t="shared" si="102"/>
        <v>7.4</v>
      </c>
      <c r="S406" s="63">
        <f t="shared" si="103"/>
        <v>40.603881835899998</v>
      </c>
      <c r="T406" s="7">
        <f t="shared" si="104"/>
        <v>42.6</v>
      </c>
      <c r="U406" s="7">
        <f t="shared" si="98"/>
        <v>20</v>
      </c>
      <c r="V406" s="18" t="str">
        <f t="shared" si="99"/>
        <v>16N73F-196</v>
      </c>
      <c r="W406" s="4"/>
      <c r="X406" s="8">
        <v>107</v>
      </c>
      <c r="Y406" s="9" t="s">
        <v>271</v>
      </c>
      <c r="Z406" s="9" t="s">
        <v>272</v>
      </c>
      <c r="AA406" s="10">
        <v>1.09410626</v>
      </c>
      <c r="AB406" s="10">
        <v>120.34</v>
      </c>
      <c r="AC406" s="10">
        <v>3.7</v>
      </c>
      <c r="AD406" s="10">
        <v>50</v>
      </c>
      <c r="AE406" s="10">
        <v>7.4</v>
      </c>
      <c r="AF406" s="10">
        <v>40.6</v>
      </c>
      <c r="AG406" s="10">
        <v>42.6</v>
      </c>
      <c r="AH406" s="10">
        <v>20</v>
      </c>
      <c r="AI406" s="10">
        <v>8</v>
      </c>
      <c r="AJ406" s="10">
        <v>16</v>
      </c>
      <c r="AK406" s="10">
        <v>41</v>
      </c>
      <c r="AL406" s="10">
        <v>90</v>
      </c>
      <c r="AM406" s="11" t="s">
        <v>407</v>
      </c>
      <c r="AN406" s="21">
        <f t="shared" si="95"/>
        <v>41</v>
      </c>
      <c r="AO406" s="21">
        <f t="shared" si="105"/>
        <v>90</v>
      </c>
      <c r="AP406" s="14">
        <v>1057</v>
      </c>
    </row>
    <row r="407" spans="1:42" ht="12" customHeight="1" x14ac:dyDescent="0.25">
      <c r="A407" s="14" t="s">
        <v>90</v>
      </c>
      <c r="B407" s="14">
        <v>196</v>
      </c>
      <c r="C407" s="14" t="s">
        <v>199</v>
      </c>
      <c r="D407" s="14" t="s">
        <v>53</v>
      </c>
      <c r="E407" s="14" t="s">
        <v>52</v>
      </c>
      <c r="F407" s="58">
        <v>104.50563677700001</v>
      </c>
      <c r="G407" s="13">
        <v>5.0369685141299998</v>
      </c>
      <c r="H407" s="13">
        <v>17.901769638099999</v>
      </c>
      <c r="I407" s="58">
        <v>90</v>
      </c>
      <c r="J407" s="2"/>
      <c r="K407" s="7" t="s">
        <v>199</v>
      </c>
      <c r="L407" s="7" t="str">
        <f t="shared" si="96"/>
        <v>N</v>
      </c>
      <c r="M407" s="7" t="s">
        <v>216</v>
      </c>
      <c r="N407" s="7">
        <f t="shared" si="100"/>
        <v>5.0369685141299998</v>
      </c>
      <c r="O407" s="15">
        <f t="shared" si="101"/>
        <v>104.50563677700001</v>
      </c>
      <c r="P407" s="7">
        <f t="shared" si="97"/>
        <v>3.7</v>
      </c>
      <c r="Q407" s="7">
        <v>50</v>
      </c>
      <c r="R407" s="7">
        <f t="shared" si="102"/>
        <v>7.4</v>
      </c>
      <c r="S407" s="63">
        <f t="shared" si="103"/>
        <v>17.901769638099999</v>
      </c>
      <c r="T407" s="7">
        <f t="shared" si="104"/>
        <v>82.6</v>
      </c>
      <c r="U407" s="7">
        <f t="shared" si="98"/>
        <v>20</v>
      </c>
      <c r="V407" s="18" t="str">
        <f t="shared" si="99"/>
        <v>16N73F-196</v>
      </c>
      <c r="W407" s="4"/>
      <c r="X407" s="8">
        <v>108</v>
      </c>
      <c r="Y407" s="9" t="s">
        <v>271</v>
      </c>
      <c r="Z407" s="9" t="s">
        <v>272</v>
      </c>
      <c r="AA407" s="10">
        <v>5.0369685139999998</v>
      </c>
      <c r="AB407" s="10">
        <v>104.506</v>
      </c>
      <c r="AC407" s="10">
        <v>3.7</v>
      </c>
      <c r="AD407" s="10">
        <v>50</v>
      </c>
      <c r="AE407" s="10">
        <v>7.4</v>
      </c>
      <c r="AF407" s="10">
        <v>17.899999999999999</v>
      </c>
      <c r="AG407" s="10">
        <v>82.6</v>
      </c>
      <c r="AH407" s="10">
        <v>20</v>
      </c>
      <c r="AI407" s="10">
        <v>2</v>
      </c>
      <c r="AJ407" s="10">
        <v>6</v>
      </c>
      <c r="AK407" s="10">
        <v>595</v>
      </c>
      <c r="AL407" s="10">
        <v>31</v>
      </c>
      <c r="AM407" s="11" t="s">
        <v>407</v>
      </c>
      <c r="AN407" s="21">
        <f t="shared" si="95"/>
        <v>595</v>
      </c>
      <c r="AO407" s="21">
        <f t="shared" si="105"/>
        <v>31</v>
      </c>
      <c r="AP407" s="14">
        <v>1086</v>
      </c>
    </row>
    <row r="408" spans="1:42" ht="12" customHeight="1" x14ac:dyDescent="0.25">
      <c r="A408" s="14" t="s">
        <v>90</v>
      </c>
      <c r="B408" s="14">
        <v>196</v>
      </c>
      <c r="C408" s="14" t="s">
        <v>199</v>
      </c>
      <c r="D408" s="14" t="s">
        <v>53</v>
      </c>
      <c r="E408" s="14" t="s">
        <v>52</v>
      </c>
      <c r="F408" s="58">
        <v>91.178901462699997</v>
      </c>
      <c r="G408" s="13">
        <v>3.4045683817099999</v>
      </c>
      <c r="H408" s="13">
        <v>16.9736328125</v>
      </c>
      <c r="I408" s="58">
        <v>0</v>
      </c>
      <c r="J408" s="2"/>
      <c r="K408" s="7" t="s">
        <v>199</v>
      </c>
      <c r="L408" s="7" t="str">
        <f t="shared" si="96"/>
        <v>N</v>
      </c>
      <c r="M408" s="7" t="s">
        <v>216</v>
      </c>
      <c r="N408" s="7">
        <f t="shared" si="100"/>
        <v>3.4045683817099999</v>
      </c>
      <c r="O408" s="15">
        <f t="shared" si="101"/>
        <v>91.178901462699997</v>
      </c>
      <c r="P408" s="7">
        <f t="shared" si="97"/>
        <v>3.7</v>
      </c>
      <c r="Q408" s="7">
        <v>50</v>
      </c>
      <c r="R408" s="7">
        <f t="shared" si="102"/>
        <v>0.3</v>
      </c>
      <c r="S408" s="63">
        <f t="shared" si="103"/>
        <v>16.9736328125</v>
      </c>
      <c r="T408" s="7">
        <f t="shared" si="104"/>
        <v>0.3</v>
      </c>
      <c r="U408" s="7">
        <f t="shared" si="98"/>
        <v>20</v>
      </c>
      <c r="V408" s="18" t="str">
        <f t="shared" si="99"/>
        <v>16N73F-196</v>
      </c>
      <c r="W408" s="4"/>
      <c r="X408" s="8">
        <v>109</v>
      </c>
      <c r="Y408" s="9" t="s">
        <v>271</v>
      </c>
      <c r="Z408" s="9" t="s">
        <v>272</v>
      </c>
      <c r="AA408" s="10">
        <v>3.4045683819999999</v>
      </c>
      <c r="AB408" s="10">
        <v>91.179000000000002</v>
      </c>
      <c r="AC408" s="10">
        <v>3.7</v>
      </c>
      <c r="AD408" s="10">
        <v>50</v>
      </c>
      <c r="AE408" s="10">
        <v>0.3</v>
      </c>
      <c r="AF408" s="10">
        <v>17</v>
      </c>
      <c r="AG408" s="10">
        <v>0.3</v>
      </c>
      <c r="AH408" s="10">
        <v>20</v>
      </c>
      <c r="AI408" s="10">
        <v>29</v>
      </c>
      <c r="AJ408" s="10">
        <v>162</v>
      </c>
      <c r="AK408" s="10">
        <v>139</v>
      </c>
      <c r="AL408" s="10">
        <v>140</v>
      </c>
      <c r="AM408" s="11" t="s">
        <v>407</v>
      </c>
      <c r="AN408" s="21">
        <f t="shared" si="95"/>
        <v>139</v>
      </c>
      <c r="AO408" s="21">
        <f t="shared" si="105"/>
        <v>140</v>
      </c>
      <c r="AP408" s="14">
        <v>1078</v>
      </c>
    </row>
    <row r="409" spans="1:42" ht="12" customHeight="1" x14ac:dyDescent="0.25">
      <c r="A409" s="14" t="s">
        <v>90</v>
      </c>
      <c r="B409" s="14">
        <v>196</v>
      </c>
      <c r="C409" s="14" t="s">
        <v>199</v>
      </c>
      <c r="D409" s="14" t="s">
        <v>53</v>
      </c>
      <c r="E409" s="14" t="s">
        <v>52</v>
      </c>
      <c r="F409" s="58">
        <v>50.039981404999999</v>
      </c>
      <c r="G409" s="13">
        <v>0.40690119037599998</v>
      </c>
      <c r="H409" s="13">
        <v>25.799390792800001</v>
      </c>
      <c r="I409" s="58">
        <v>532.13220214800003</v>
      </c>
      <c r="J409" s="2"/>
      <c r="K409" s="7" t="s">
        <v>199</v>
      </c>
      <c r="L409" s="7" t="str">
        <f t="shared" si="96"/>
        <v>N</v>
      </c>
      <c r="M409" s="7" t="s">
        <v>216</v>
      </c>
      <c r="N409" s="7">
        <f t="shared" si="100"/>
        <v>0.40690119037599998</v>
      </c>
      <c r="O409" s="15">
        <f t="shared" si="101"/>
        <v>50.039981404999999</v>
      </c>
      <c r="P409" s="7">
        <f t="shared" si="97"/>
        <v>3.7</v>
      </c>
      <c r="Q409" s="7">
        <v>50</v>
      </c>
      <c r="R409" s="7">
        <f t="shared" si="102"/>
        <v>7.4</v>
      </c>
      <c r="S409" s="63">
        <f t="shared" si="103"/>
        <v>25.799390792800001</v>
      </c>
      <c r="T409" s="7">
        <f t="shared" si="104"/>
        <v>300</v>
      </c>
      <c r="U409" s="7">
        <f t="shared" si="98"/>
        <v>20</v>
      </c>
      <c r="V409" s="18" t="str">
        <f t="shared" si="99"/>
        <v>16N73F-196</v>
      </c>
      <c r="W409" s="4"/>
      <c r="X409" s="8">
        <v>110</v>
      </c>
      <c r="Y409" s="9" t="s">
        <v>271</v>
      </c>
      <c r="Z409" s="9" t="s">
        <v>272</v>
      </c>
      <c r="AA409" s="10">
        <v>0.40690119000000002</v>
      </c>
      <c r="AB409" s="10">
        <v>50.04</v>
      </c>
      <c r="AC409" s="10">
        <v>3.7</v>
      </c>
      <c r="AD409" s="10">
        <v>50</v>
      </c>
      <c r="AE409" s="10">
        <v>7.4</v>
      </c>
      <c r="AF409" s="10">
        <v>25.8</v>
      </c>
      <c r="AG409" s="10">
        <v>300</v>
      </c>
      <c r="AH409" s="10">
        <v>20</v>
      </c>
      <c r="AI409" s="10">
        <v>0</v>
      </c>
      <c r="AJ409" s="10">
        <v>4</v>
      </c>
      <c r="AK409" s="10">
        <v>15</v>
      </c>
      <c r="AL409" s="10">
        <v>5</v>
      </c>
      <c r="AM409" s="11" t="s">
        <v>407</v>
      </c>
      <c r="AN409" s="21">
        <f t="shared" si="95"/>
        <v>15</v>
      </c>
      <c r="AO409" s="21">
        <f t="shared" si="105"/>
        <v>5</v>
      </c>
      <c r="AP409" s="14">
        <v>1081</v>
      </c>
    </row>
    <row r="410" spans="1:42" ht="12" customHeight="1" x14ac:dyDescent="0.25">
      <c r="A410" s="14" t="s">
        <v>90</v>
      </c>
      <c r="B410" s="14">
        <v>196</v>
      </c>
      <c r="C410" s="14" t="s">
        <v>199</v>
      </c>
      <c r="D410" s="14" t="s">
        <v>53</v>
      </c>
      <c r="E410" s="14" t="s">
        <v>52</v>
      </c>
      <c r="F410" s="58">
        <v>139.404348626</v>
      </c>
      <c r="G410" s="13">
        <v>12.597193217399999</v>
      </c>
      <c r="H410" s="13">
        <v>35.851463317899999</v>
      </c>
      <c r="I410" s="58">
        <v>0</v>
      </c>
      <c r="J410" s="2"/>
      <c r="K410" s="7" t="s">
        <v>199</v>
      </c>
      <c r="L410" s="7" t="str">
        <f t="shared" si="96"/>
        <v>N</v>
      </c>
      <c r="M410" s="7" t="s">
        <v>216</v>
      </c>
      <c r="N410" s="7">
        <f t="shared" si="100"/>
        <v>12.597193217399999</v>
      </c>
      <c r="O410" s="15">
        <f t="shared" si="101"/>
        <v>139.404348626</v>
      </c>
      <c r="P410" s="7">
        <f t="shared" si="97"/>
        <v>3.7</v>
      </c>
      <c r="Q410" s="7">
        <v>50</v>
      </c>
      <c r="R410" s="7">
        <f t="shared" si="102"/>
        <v>0.3</v>
      </c>
      <c r="S410" s="63">
        <f t="shared" si="103"/>
        <v>35.851463317899999</v>
      </c>
      <c r="T410" s="7">
        <f t="shared" si="104"/>
        <v>0.3</v>
      </c>
      <c r="U410" s="7">
        <f t="shared" si="98"/>
        <v>20</v>
      </c>
      <c r="V410" s="18" t="str">
        <f t="shared" si="99"/>
        <v>16N73F-196</v>
      </c>
      <c r="W410" s="4"/>
      <c r="X410" s="8">
        <v>111</v>
      </c>
      <c r="Y410" s="9" t="s">
        <v>271</v>
      </c>
      <c r="Z410" s="9" t="s">
        <v>272</v>
      </c>
      <c r="AA410" s="10">
        <v>12.597193219999999</v>
      </c>
      <c r="AB410" s="10">
        <v>139.404</v>
      </c>
      <c r="AC410" s="10">
        <v>3.7</v>
      </c>
      <c r="AD410" s="10">
        <v>50</v>
      </c>
      <c r="AE410" s="10">
        <v>0.3</v>
      </c>
      <c r="AF410" s="10">
        <v>35.9</v>
      </c>
      <c r="AG410" s="10">
        <v>0.3</v>
      </c>
      <c r="AH410" s="10">
        <v>20</v>
      </c>
      <c r="AI410" s="10">
        <v>34</v>
      </c>
      <c r="AJ410" s="10">
        <v>172</v>
      </c>
      <c r="AK410" s="12">
        <v>5768</v>
      </c>
      <c r="AL410" s="12">
        <v>5516</v>
      </c>
      <c r="AM410" s="11" t="s">
        <v>407</v>
      </c>
      <c r="AN410" s="21">
        <f t="shared" si="95"/>
        <v>5768</v>
      </c>
      <c r="AO410" s="21">
        <f t="shared" si="105"/>
        <v>5516</v>
      </c>
      <c r="AP410" s="14">
        <v>1074</v>
      </c>
    </row>
    <row r="411" spans="1:42" ht="12" customHeight="1" x14ac:dyDescent="0.25">
      <c r="A411" s="14" t="s">
        <v>90</v>
      </c>
      <c r="B411" s="14">
        <v>196</v>
      </c>
      <c r="C411" s="14" t="s">
        <v>199</v>
      </c>
      <c r="D411" s="14" t="s">
        <v>53</v>
      </c>
      <c r="E411" s="14" t="s">
        <v>52</v>
      </c>
      <c r="F411" s="58">
        <v>100.425205461</v>
      </c>
      <c r="G411" s="13">
        <v>1.98837150575</v>
      </c>
      <c r="H411" s="13">
        <v>10.758559226999999</v>
      </c>
      <c r="I411" s="58">
        <v>0</v>
      </c>
      <c r="J411" s="2"/>
      <c r="K411" s="7" t="s">
        <v>199</v>
      </c>
      <c r="L411" s="7" t="str">
        <f t="shared" si="96"/>
        <v>N</v>
      </c>
      <c r="M411" s="7" t="s">
        <v>216</v>
      </c>
      <c r="N411" s="7">
        <f t="shared" si="100"/>
        <v>1.98837150575</v>
      </c>
      <c r="O411" s="15">
        <f t="shared" si="101"/>
        <v>100.425205461</v>
      </c>
      <c r="P411" s="7">
        <f t="shared" si="97"/>
        <v>3.7</v>
      </c>
      <c r="Q411" s="7">
        <v>50</v>
      </c>
      <c r="R411" s="7">
        <f t="shared" si="102"/>
        <v>0.3</v>
      </c>
      <c r="S411" s="63">
        <f t="shared" si="103"/>
        <v>10.758559226999999</v>
      </c>
      <c r="T411" s="7">
        <f t="shared" si="104"/>
        <v>0.3</v>
      </c>
      <c r="U411" s="7">
        <f t="shared" si="98"/>
        <v>20</v>
      </c>
      <c r="V411" s="18" t="str">
        <f t="shared" si="99"/>
        <v>16N73F-196</v>
      </c>
      <c r="W411" s="4"/>
      <c r="X411" s="8">
        <v>112</v>
      </c>
      <c r="Y411" s="9" t="s">
        <v>271</v>
      </c>
      <c r="Z411" s="9" t="s">
        <v>272</v>
      </c>
      <c r="AA411" s="10">
        <v>1.988371506</v>
      </c>
      <c r="AB411" s="10">
        <v>100.425</v>
      </c>
      <c r="AC411" s="10">
        <v>3.7</v>
      </c>
      <c r="AD411" s="10">
        <v>50</v>
      </c>
      <c r="AE411" s="10">
        <v>0.3</v>
      </c>
      <c r="AF411" s="10">
        <v>10.8</v>
      </c>
      <c r="AG411" s="10">
        <v>0.3</v>
      </c>
      <c r="AH411" s="10">
        <v>20</v>
      </c>
      <c r="AI411" s="10">
        <v>28</v>
      </c>
      <c r="AJ411" s="10">
        <v>166</v>
      </c>
      <c r="AK411" s="10">
        <v>73</v>
      </c>
      <c r="AL411" s="10">
        <v>76</v>
      </c>
      <c r="AM411" s="11" t="s">
        <v>407</v>
      </c>
      <c r="AN411" s="21">
        <f t="shared" si="95"/>
        <v>73</v>
      </c>
      <c r="AO411" s="21">
        <f t="shared" si="105"/>
        <v>76</v>
      </c>
      <c r="AP411" s="14">
        <v>1052</v>
      </c>
    </row>
    <row r="412" spans="1:42" ht="12" customHeight="1" x14ac:dyDescent="0.25">
      <c r="A412" s="14" t="s">
        <v>90</v>
      </c>
      <c r="B412" s="14">
        <v>196</v>
      </c>
      <c r="C412" s="14" t="s">
        <v>199</v>
      </c>
      <c r="D412" s="14" t="s">
        <v>53</v>
      </c>
      <c r="E412" s="14" t="s">
        <v>52</v>
      </c>
      <c r="F412" s="58">
        <v>47.727223072699999</v>
      </c>
      <c r="G412" s="13">
        <v>0.45117234178400001</v>
      </c>
      <c r="H412" s="13">
        <v>40.603881835899998</v>
      </c>
      <c r="I412" s="58">
        <v>50</v>
      </c>
      <c r="J412" s="2"/>
      <c r="K412" s="7" t="s">
        <v>199</v>
      </c>
      <c r="L412" s="7" t="str">
        <f t="shared" si="96"/>
        <v>N</v>
      </c>
      <c r="M412" s="7" t="s">
        <v>216</v>
      </c>
      <c r="N412" s="7">
        <f t="shared" si="100"/>
        <v>0.45117234178400001</v>
      </c>
      <c r="O412" s="15">
        <f t="shared" si="101"/>
        <v>47.727223072699999</v>
      </c>
      <c r="P412" s="7">
        <f t="shared" si="97"/>
        <v>3.7</v>
      </c>
      <c r="Q412" s="7">
        <v>50</v>
      </c>
      <c r="R412" s="7">
        <f t="shared" si="102"/>
        <v>7.4</v>
      </c>
      <c r="S412" s="63">
        <f t="shared" si="103"/>
        <v>40.603881835899998</v>
      </c>
      <c r="T412" s="7">
        <f t="shared" si="104"/>
        <v>42.6</v>
      </c>
      <c r="U412" s="7">
        <f t="shared" si="98"/>
        <v>20</v>
      </c>
      <c r="V412" s="18" t="str">
        <f t="shared" si="99"/>
        <v>16N73F-196</v>
      </c>
      <c r="W412" s="4"/>
      <c r="X412" s="8">
        <v>113</v>
      </c>
      <c r="Y412" s="9" t="s">
        <v>271</v>
      </c>
      <c r="Z412" s="9" t="s">
        <v>272</v>
      </c>
      <c r="AA412" s="10">
        <v>0.451172342</v>
      </c>
      <c r="AB412" s="10">
        <v>47.726999999999997</v>
      </c>
      <c r="AC412" s="10">
        <v>3.7</v>
      </c>
      <c r="AD412" s="10">
        <v>50</v>
      </c>
      <c r="AE412" s="10">
        <v>7.4</v>
      </c>
      <c r="AF412" s="10">
        <v>40.6</v>
      </c>
      <c r="AG412" s="10">
        <v>42.6</v>
      </c>
      <c r="AH412" s="10">
        <v>20</v>
      </c>
      <c r="AI412" s="10">
        <v>5</v>
      </c>
      <c r="AJ412" s="10">
        <v>4</v>
      </c>
      <c r="AK412" s="10">
        <v>9</v>
      </c>
      <c r="AL412" s="10">
        <v>8</v>
      </c>
      <c r="AM412" s="11" t="s">
        <v>407</v>
      </c>
      <c r="AN412" s="21">
        <f t="shared" si="95"/>
        <v>9</v>
      </c>
      <c r="AO412" s="21">
        <f t="shared" si="105"/>
        <v>8</v>
      </c>
      <c r="AP412" s="14">
        <v>1056</v>
      </c>
    </row>
    <row r="413" spans="1:42" ht="12" customHeight="1" x14ac:dyDescent="0.25">
      <c r="A413" s="14" t="s">
        <v>90</v>
      </c>
      <c r="B413" s="14">
        <v>196</v>
      </c>
      <c r="C413" s="14" t="s">
        <v>199</v>
      </c>
      <c r="D413" s="14" t="s">
        <v>53</v>
      </c>
      <c r="E413" s="14" t="s">
        <v>52</v>
      </c>
      <c r="F413" s="58">
        <v>61.444139508200003</v>
      </c>
      <c r="G413" s="13">
        <v>3.1961830790399999</v>
      </c>
      <c r="H413" s="13">
        <v>32.990959167500002</v>
      </c>
      <c r="I413" s="58">
        <v>153.137084961</v>
      </c>
      <c r="J413" s="2"/>
      <c r="K413" s="7" t="s">
        <v>199</v>
      </c>
      <c r="L413" s="7" t="str">
        <f t="shared" si="96"/>
        <v>N</v>
      </c>
      <c r="M413" s="7" t="s">
        <v>216</v>
      </c>
      <c r="N413" s="7">
        <f t="shared" si="100"/>
        <v>3.1961830790399999</v>
      </c>
      <c r="O413" s="15">
        <f t="shared" si="101"/>
        <v>61.444139508200003</v>
      </c>
      <c r="P413" s="7">
        <f t="shared" si="97"/>
        <v>3.7</v>
      </c>
      <c r="Q413" s="7">
        <v>50</v>
      </c>
      <c r="R413" s="7">
        <f t="shared" si="102"/>
        <v>7.4</v>
      </c>
      <c r="S413" s="63">
        <f t="shared" si="103"/>
        <v>32.990959167500002</v>
      </c>
      <c r="T413" s="7">
        <f t="shared" si="104"/>
        <v>145.73708496099999</v>
      </c>
      <c r="U413" s="7">
        <f t="shared" si="98"/>
        <v>20</v>
      </c>
      <c r="V413" s="18" t="str">
        <f t="shared" si="99"/>
        <v>16N73F-196</v>
      </c>
      <c r="W413" s="4"/>
      <c r="X413" s="8">
        <v>114</v>
      </c>
      <c r="Y413" s="9" t="s">
        <v>271</v>
      </c>
      <c r="Z413" s="9" t="s">
        <v>272</v>
      </c>
      <c r="AA413" s="10">
        <v>3.1961830789999999</v>
      </c>
      <c r="AB413" s="10">
        <v>61.444000000000003</v>
      </c>
      <c r="AC413" s="10">
        <v>3.7</v>
      </c>
      <c r="AD413" s="10">
        <v>50</v>
      </c>
      <c r="AE413" s="10">
        <v>7.4</v>
      </c>
      <c r="AF413" s="10">
        <v>33</v>
      </c>
      <c r="AG413" s="10">
        <v>145.73708500000001</v>
      </c>
      <c r="AH413" s="10">
        <v>20</v>
      </c>
      <c r="AI413" s="10">
        <v>2</v>
      </c>
      <c r="AJ413" s="10">
        <v>4</v>
      </c>
      <c r="AK413" s="10">
        <v>64</v>
      </c>
      <c r="AL413" s="10">
        <v>17</v>
      </c>
      <c r="AM413" s="11" t="s">
        <v>407</v>
      </c>
      <c r="AN413" s="21">
        <f t="shared" si="95"/>
        <v>64</v>
      </c>
      <c r="AO413" s="21">
        <f t="shared" si="105"/>
        <v>17</v>
      </c>
      <c r="AP413" s="14">
        <v>1059</v>
      </c>
    </row>
    <row r="414" spans="1:42" ht="12" customHeight="1" x14ac:dyDescent="0.25">
      <c r="A414" s="14" t="s">
        <v>90</v>
      </c>
      <c r="B414" s="14">
        <v>196</v>
      </c>
      <c r="C414" s="14" t="s">
        <v>199</v>
      </c>
      <c r="D414" s="14" t="s">
        <v>53</v>
      </c>
      <c r="E414" s="14" t="s">
        <v>52</v>
      </c>
      <c r="F414" s="58">
        <v>66.597272237400006</v>
      </c>
      <c r="G414" s="13">
        <v>0.56271953401999997</v>
      </c>
      <c r="H414" s="13">
        <v>44.141780853299998</v>
      </c>
      <c r="I414" s="58">
        <v>250</v>
      </c>
      <c r="J414" s="2"/>
      <c r="K414" s="7" t="s">
        <v>199</v>
      </c>
      <c r="L414" s="7" t="str">
        <f t="shared" si="96"/>
        <v>N</v>
      </c>
      <c r="M414" s="7" t="s">
        <v>216</v>
      </c>
      <c r="N414" s="7">
        <f t="shared" si="100"/>
        <v>0.56271953401999997</v>
      </c>
      <c r="O414" s="15">
        <f t="shared" si="101"/>
        <v>66.597272237400006</v>
      </c>
      <c r="P414" s="7">
        <f t="shared" si="97"/>
        <v>3.7</v>
      </c>
      <c r="Q414" s="7">
        <v>50</v>
      </c>
      <c r="R414" s="7">
        <f t="shared" si="102"/>
        <v>7.4</v>
      </c>
      <c r="S414" s="63">
        <f t="shared" si="103"/>
        <v>44.141780853299998</v>
      </c>
      <c r="T414" s="7">
        <f t="shared" si="104"/>
        <v>242.6</v>
      </c>
      <c r="U414" s="7">
        <f t="shared" si="98"/>
        <v>20</v>
      </c>
      <c r="V414" s="18" t="str">
        <f t="shared" si="99"/>
        <v>16N73F-196</v>
      </c>
      <c r="W414" s="4"/>
      <c r="X414" s="8">
        <v>115</v>
      </c>
      <c r="Y414" s="9" t="s">
        <v>271</v>
      </c>
      <c r="Z414" s="9" t="s">
        <v>272</v>
      </c>
      <c r="AA414" s="10">
        <v>0.56271953399999997</v>
      </c>
      <c r="AB414" s="10">
        <v>66.596999999999994</v>
      </c>
      <c r="AC414" s="10">
        <v>3.7</v>
      </c>
      <c r="AD414" s="10">
        <v>50</v>
      </c>
      <c r="AE414" s="10">
        <v>7.4</v>
      </c>
      <c r="AF414" s="10">
        <v>44.1</v>
      </c>
      <c r="AG414" s="10">
        <v>242.6</v>
      </c>
      <c r="AH414" s="10">
        <v>20</v>
      </c>
      <c r="AI414" s="10">
        <v>1</v>
      </c>
      <c r="AJ414" s="10">
        <v>4</v>
      </c>
      <c r="AK414" s="10">
        <v>24</v>
      </c>
      <c r="AL414" s="10">
        <v>22</v>
      </c>
      <c r="AM414" s="11" t="s">
        <v>407</v>
      </c>
      <c r="AN414" s="21">
        <f t="shared" si="95"/>
        <v>24</v>
      </c>
      <c r="AO414" s="21">
        <f t="shared" si="105"/>
        <v>22</v>
      </c>
      <c r="AP414" s="14">
        <v>1068</v>
      </c>
    </row>
    <row r="415" spans="1:42" ht="12" customHeight="1" x14ac:dyDescent="0.25">
      <c r="A415" s="14" t="s">
        <v>90</v>
      </c>
      <c r="B415" s="14">
        <v>196</v>
      </c>
      <c r="C415" s="14" t="s">
        <v>199</v>
      </c>
      <c r="D415" s="14" t="s">
        <v>53</v>
      </c>
      <c r="E415" s="14" t="s">
        <v>52</v>
      </c>
      <c r="F415" s="58">
        <v>98.286697240400002</v>
      </c>
      <c r="G415" s="13">
        <v>6.1398624019200003</v>
      </c>
      <c r="H415" s="13">
        <v>35.692905426000003</v>
      </c>
      <c r="I415" s="58">
        <v>0</v>
      </c>
      <c r="J415" s="2"/>
      <c r="K415" s="7" t="s">
        <v>199</v>
      </c>
      <c r="L415" s="7" t="str">
        <f t="shared" si="96"/>
        <v>N</v>
      </c>
      <c r="M415" s="7" t="s">
        <v>216</v>
      </c>
      <c r="N415" s="7">
        <f t="shared" si="100"/>
        <v>6.1398624019200003</v>
      </c>
      <c r="O415" s="15">
        <f t="shared" si="101"/>
        <v>98.286697240400002</v>
      </c>
      <c r="P415" s="7">
        <f t="shared" si="97"/>
        <v>3.7</v>
      </c>
      <c r="Q415" s="7">
        <v>50</v>
      </c>
      <c r="R415" s="7">
        <f t="shared" si="102"/>
        <v>0.3</v>
      </c>
      <c r="S415" s="63">
        <f t="shared" si="103"/>
        <v>35.692905426000003</v>
      </c>
      <c r="T415" s="7">
        <f t="shared" si="104"/>
        <v>0.3</v>
      </c>
      <c r="U415" s="7">
        <f t="shared" si="98"/>
        <v>20</v>
      </c>
      <c r="V415" s="18" t="str">
        <f t="shared" si="99"/>
        <v>16N73F-196</v>
      </c>
      <c r="W415" s="4"/>
      <c r="X415" s="8">
        <v>116</v>
      </c>
      <c r="Y415" s="9" t="s">
        <v>271</v>
      </c>
      <c r="Z415" s="9" t="s">
        <v>272</v>
      </c>
      <c r="AA415" s="10">
        <v>6.1398624020000003</v>
      </c>
      <c r="AB415" s="10">
        <v>98.287000000000006</v>
      </c>
      <c r="AC415" s="10">
        <v>3.7</v>
      </c>
      <c r="AD415" s="10">
        <v>50</v>
      </c>
      <c r="AE415" s="10">
        <v>0.3</v>
      </c>
      <c r="AF415" s="10">
        <v>35.700000000000003</v>
      </c>
      <c r="AG415" s="10">
        <v>0.3</v>
      </c>
      <c r="AH415" s="10">
        <v>20</v>
      </c>
      <c r="AI415" s="10">
        <v>30</v>
      </c>
      <c r="AJ415" s="10">
        <v>164</v>
      </c>
      <c r="AK415" s="10">
        <v>785</v>
      </c>
      <c r="AL415" s="10">
        <v>785</v>
      </c>
      <c r="AM415" s="11" t="s">
        <v>407</v>
      </c>
      <c r="AN415" s="21">
        <f t="shared" si="95"/>
        <v>785</v>
      </c>
      <c r="AO415" s="21">
        <f t="shared" si="105"/>
        <v>785</v>
      </c>
      <c r="AP415" s="14">
        <v>1076</v>
      </c>
    </row>
    <row r="416" spans="1:42" ht="12" customHeight="1" x14ac:dyDescent="0.25">
      <c r="A416" s="14" t="s">
        <v>90</v>
      </c>
      <c r="B416" s="14">
        <v>196</v>
      </c>
      <c r="C416" s="14" t="s">
        <v>199</v>
      </c>
      <c r="D416" s="14" t="s">
        <v>53</v>
      </c>
      <c r="E416" s="14" t="s">
        <v>52</v>
      </c>
      <c r="F416" s="58">
        <v>106.274579961</v>
      </c>
      <c r="G416" s="13">
        <v>1.41534352858</v>
      </c>
      <c r="H416" s="13">
        <v>35.692905426000003</v>
      </c>
      <c r="I416" s="58">
        <v>0</v>
      </c>
      <c r="J416" s="2"/>
      <c r="K416" s="7" t="s">
        <v>199</v>
      </c>
      <c r="L416" s="7" t="str">
        <f t="shared" si="96"/>
        <v>N</v>
      </c>
      <c r="M416" s="7" t="s">
        <v>216</v>
      </c>
      <c r="N416" s="7">
        <f t="shared" si="100"/>
        <v>1.41534352858</v>
      </c>
      <c r="O416" s="15">
        <f t="shared" si="101"/>
        <v>106.274579961</v>
      </c>
      <c r="P416" s="7">
        <f t="shared" si="97"/>
        <v>3.7</v>
      </c>
      <c r="Q416" s="7">
        <v>50</v>
      </c>
      <c r="R416" s="7">
        <f t="shared" si="102"/>
        <v>0.3</v>
      </c>
      <c r="S416" s="63">
        <f t="shared" si="103"/>
        <v>35.692905426000003</v>
      </c>
      <c r="T416" s="7">
        <f t="shared" si="104"/>
        <v>0.3</v>
      </c>
      <c r="U416" s="7">
        <f t="shared" si="98"/>
        <v>20</v>
      </c>
      <c r="V416" s="18" t="str">
        <f t="shared" si="99"/>
        <v>16N73F-196</v>
      </c>
      <c r="W416" s="4"/>
      <c r="X416" s="8">
        <v>117</v>
      </c>
      <c r="Y416" s="9" t="s">
        <v>271</v>
      </c>
      <c r="Z416" s="9" t="s">
        <v>272</v>
      </c>
      <c r="AA416" s="10">
        <v>1.415343529</v>
      </c>
      <c r="AB416" s="10">
        <v>106.27500000000001</v>
      </c>
      <c r="AC416" s="10">
        <v>3.7</v>
      </c>
      <c r="AD416" s="10">
        <v>50</v>
      </c>
      <c r="AE416" s="10">
        <v>0.3</v>
      </c>
      <c r="AF416" s="10">
        <v>35.700000000000003</v>
      </c>
      <c r="AG416" s="10">
        <v>0.3</v>
      </c>
      <c r="AH416" s="10">
        <v>20</v>
      </c>
      <c r="AI416" s="10">
        <v>26</v>
      </c>
      <c r="AJ416" s="10">
        <v>164</v>
      </c>
      <c r="AK416" s="10">
        <v>35</v>
      </c>
      <c r="AL416" s="10">
        <v>39</v>
      </c>
      <c r="AM416" s="11" t="s">
        <v>407</v>
      </c>
      <c r="AN416" s="21">
        <f t="shared" si="95"/>
        <v>35</v>
      </c>
      <c r="AO416" s="21">
        <f t="shared" si="105"/>
        <v>39</v>
      </c>
      <c r="AP416" s="14">
        <v>1077</v>
      </c>
    </row>
    <row r="417" spans="1:42" ht="12" customHeight="1" x14ac:dyDescent="0.25">
      <c r="A417" s="14" t="s">
        <v>90</v>
      </c>
      <c r="B417" s="14">
        <v>196</v>
      </c>
      <c r="C417" s="14" t="s">
        <v>199</v>
      </c>
      <c r="D417" s="14" t="s">
        <v>53</v>
      </c>
      <c r="E417" s="14" t="s">
        <v>52</v>
      </c>
      <c r="F417" s="58">
        <v>118.970278933</v>
      </c>
      <c r="G417" s="13">
        <v>0.29612010929299998</v>
      </c>
      <c r="H417" s="13">
        <v>40.087875366200002</v>
      </c>
      <c r="I417" s="58">
        <v>0</v>
      </c>
      <c r="J417" s="2"/>
      <c r="K417" s="7" t="s">
        <v>199</v>
      </c>
      <c r="L417" s="7" t="str">
        <f t="shared" si="96"/>
        <v>N</v>
      </c>
      <c r="M417" s="7" t="s">
        <v>216</v>
      </c>
      <c r="N417" s="7">
        <f t="shared" si="100"/>
        <v>0.3</v>
      </c>
      <c r="O417" s="15">
        <f t="shared" si="101"/>
        <v>118.970278933</v>
      </c>
      <c r="P417" s="7">
        <f t="shared" si="97"/>
        <v>3.7</v>
      </c>
      <c r="Q417" s="7">
        <v>50</v>
      </c>
      <c r="R417" s="7">
        <f t="shared" si="102"/>
        <v>0.3</v>
      </c>
      <c r="S417" s="63">
        <f t="shared" si="103"/>
        <v>40.087875366200002</v>
      </c>
      <c r="T417" s="7">
        <f t="shared" si="104"/>
        <v>0.3</v>
      </c>
      <c r="U417" s="7">
        <f t="shared" si="98"/>
        <v>20</v>
      </c>
      <c r="V417" s="18" t="str">
        <f t="shared" si="99"/>
        <v>16N73F-196</v>
      </c>
      <c r="W417" s="4"/>
      <c r="X417" s="8">
        <v>118</v>
      </c>
      <c r="Y417" s="9" t="s">
        <v>271</v>
      </c>
      <c r="Z417" s="9" t="s">
        <v>272</v>
      </c>
      <c r="AA417" s="10">
        <v>0.3</v>
      </c>
      <c r="AB417" s="10">
        <v>118.97</v>
      </c>
      <c r="AC417" s="10">
        <v>3.7</v>
      </c>
      <c r="AD417" s="10">
        <v>50</v>
      </c>
      <c r="AE417" s="10">
        <v>0.3</v>
      </c>
      <c r="AF417" s="10">
        <v>40.1</v>
      </c>
      <c r="AG417" s="10">
        <v>0.3</v>
      </c>
      <c r="AH417" s="10">
        <v>20</v>
      </c>
      <c r="AI417" s="10">
        <v>25</v>
      </c>
      <c r="AJ417" s="10">
        <v>159</v>
      </c>
      <c r="AK417" s="10">
        <v>4</v>
      </c>
      <c r="AL417" s="10">
        <v>4</v>
      </c>
      <c r="AM417" s="11" t="s">
        <v>407</v>
      </c>
      <c r="AN417" s="21">
        <f t="shared" si="95"/>
        <v>4</v>
      </c>
      <c r="AO417" s="21">
        <f t="shared" si="105"/>
        <v>4</v>
      </c>
      <c r="AP417" s="14">
        <v>1058</v>
      </c>
    </row>
    <row r="418" spans="1:42" ht="12" customHeight="1" x14ac:dyDescent="0.25">
      <c r="A418" s="14" t="s">
        <v>90</v>
      </c>
      <c r="B418" s="14">
        <v>196</v>
      </c>
      <c r="C418" s="14" t="s">
        <v>199</v>
      </c>
      <c r="D418" s="14" t="s">
        <v>53</v>
      </c>
      <c r="E418" s="14" t="s">
        <v>52</v>
      </c>
      <c r="F418" s="58">
        <v>100.197688387</v>
      </c>
      <c r="G418" s="13">
        <v>4.7357551520300003</v>
      </c>
      <c r="H418" s="13">
        <v>13.928861617999999</v>
      </c>
      <c r="I418" s="58">
        <v>321.42135620099998</v>
      </c>
      <c r="J418" s="2"/>
      <c r="K418" s="7" t="s">
        <v>199</v>
      </c>
      <c r="L418" s="7" t="str">
        <f t="shared" si="96"/>
        <v>N</v>
      </c>
      <c r="M418" s="7" t="s">
        <v>216</v>
      </c>
      <c r="N418" s="7">
        <f t="shared" si="100"/>
        <v>4.7357551520300003</v>
      </c>
      <c r="O418" s="15">
        <f t="shared" si="101"/>
        <v>100.197688387</v>
      </c>
      <c r="P418" s="7">
        <f t="shared" si="97"/>
        <v>3.7</v>
      </c>
      <c r="Q418" s="7">
        <v>50</v>
      </c>
      <c r="R418" s="7">
        <f t="shared" si="102"/>
        <v>7.4</v>
      </c>
      <c r="S418" s="63">
        <f t="shared" si="103"/>
        <v>13.928861617999999</v>
      </c>
      <c r="T418" s="7">
        <f t="shared" si="104"/>
        <v>300</v>
      </c>
      <c r="U418" s="7">
        <f t="shared" si="98"/>
        <v>20</v>
      </c>
      <c r="V418" s="18" t="str">
        <f t="shared" si="99"/>
        <v>16N73F-196</v>
      </c>
      <c r="W418" s="4"/>
      <c r="X418" s="8">
        <v>119</v>
      </c>
      <c r="Y418" s="9" t="s">
        <v>271</v>
      </c>
      <c r="Z418" s="9" t="s">
        <v>272</v>
      </c>
      <c r="AA418" s="10">
        <v>4.7357551520000003</v>
      </c>
      <c r="AB418" s="10">
        <v>100.19799999999999</v>
      </c>
      <c r="AC418" s="10">
        <v>3.7</v>
      </c>
      <c r="AD418" s="10">
        <v>50</v>
      </c>
      <c r="AE418" s="10">
        <v>7.4</v>
      </c>
      <c r="AF418" s="10">
        <v>13.9</v>
      </c>
      <c r="AG418" s="10">
        <v>300</v>
      </c>
      <c r="AH418" s="10">
        <v>20</v>
      </c>
      <c r="AI418" s="10">
        <v>0</v>
      </c>
      <c r="AJ418" s="10">
        <v>4</v>
      </c>
      <c r="AK418" s="10">
        <v>602</v>
      </c>
      <c r="AL418" s="10">
        <v>6</v>
      </c>
      <c r="AM418" s="11" t="s">
        <v>407</v>
      </c>
      <c r="AN418" s="21">
        <f t="shared" si="95"/>
        <v>602</v>
      </c>
      <c r="AO418" s="21">
        <f t="shared" si="105"/>
        <v>6</v>
      </c>
      <c r="AP418" s="14">
        <v>1082</v>
      </c>
    </row>
    <row r="419" spans="1:42" ht="12" customHeight="1" x14ac:dyDescent="0.25">
      <c r="A419" s="14" t="s">
        <v>158</v>
      </c>
      <c r="B419" s="14">
        <v>637</v>
      </c>
      <c r="C419" s="14" t="s">
        <v>199</v>
      </c>
      <c r="D419" s="14" t="s">
        <v>53</v>
      </c>
      <c r="E419" s="14" t="s">
        <v>52</v>
      </c>
      <c r="F419" s="58">
        <v>121.660872379</v>
      </c>
      <c r="G419" s="13">
        <v>4.6736761366700001</v>
      </c>
      <c r="H419" s="13">
        <v>22.597665786699999</v>
      </c>
      <c r="I419" s="58">
        <v>50</v>
      </c>
      <c r="J419" s="2"/>
      <c r="K419" s="7" t="s">
        <v>199</v>
      </c>
      <c r="L419" s="7" t="str">
        <f t="shared" si="96"/>
        <v>N</v>
      </c>
      <c r="M419" s="7" t="s">
        <v>216</v>
      </c>
      <c r="N419" s="7">
        <f t="shared" si="100"/>
        <v>4.6736761366700001</v>
      </c>
      <c r="O419" s="15">
        <f t="shared" si="101"/>
        <v>121.660872379</v>
      </c>
      <c r="P419" s="7">
        <f t="shared" si="97"/>
        <v>3.7</v>
      </c>
      <c r="Q419" s="7">
        <v>50</v>
      </c>
      <c r="R419" s="7">
        <f t="shared" si="102"/>
        <v>7.4</v>
      </c>
      <c r="S419" s="63">
        <f t="shared" si="103"/>
        <v>22.597665786699999</v>
      </c>
      <c r="T419" s="7">
        <f t="shared" si="104"/>
        <v>42.6</v>
      </c>
      <c r="U419" s="7">
        <f t="shared" si="98"/>
        <v>20</v>
      </c>
      <c r="V419" s="18" t="str">
        <f t="shared" si="99"/>
        <v>16N73F.1-637</v>
      </c>
      <c r="W419" s="4"/>
      <c r="X419" s="8">
        <v>120</v>
      </c>
      <c r="Y419" s="9" t="s">
        <v>271</v>
      </c>
      <c r="Z419" s="9" t="s">
        <v>272</v>
      </c>
      <c r="AA419" s="10">
        <v>4.6736761370000002</v>
      </c>
      <c r="AB419" s="10">
        <v>121.661</v>
      </c>
      <c r="AC419" s="10">
        <v>3.7</v>
      </c>
      <c r="AD419" s="10">
        <v>50</v>
      </c>
      <c r="AE419" s="10">
        <v>7.4</v>
      </c>
      <c r="AF419" s="10">
        <v>22.6</v>
      </c>
      <c r="AG419" s="10">
        <v>42.6</v>
      </c>
      <c r="AH419" s="10">
        <v>20</v>
      </c>
      <c r="AI419" s="10">
        <v>5</v>
      </c>
      <c r="AJ419" s="10">
        <v>14</v>
      </c>
      <c r="AK419" s="10">
        <v>786</v>
      </c>
      <c r="AL419" s="10">
        <v>179</v>
      </c>
      <c r="AM419" s="11" t="s">
        <v>408</v>
      </c>
      <c r="AN419" s="21">
        <f t="shared" si="95"/>
        <v>786</v>
      </c>
      <c r="AO419" s="21">
        <f t="shared" si="105"/>
        <v>179</v>
      </c>
      <c r="AP419" s="14">
        <v>655</v>
      </c>
    </row>
    <row r="420" spans="1:42" ht="12" customHeight="1" x14ac:dyDescent="0.25">
      <c r="A420" s="14" t="s">
        <v>158</v>
      </c>
      <c r="B420" s="14">
        <v>637</v>
      </c>
      <c r="C420" s="14" t="s">
        <v>199</v>
      </c>
      <c r="D420" s="14" t="s">
        <v>53</v>
      </c>
      <c r="E420" s="14" t="s">
        <v>52</v>
      </c>
      <c r="F420" s="58">
        <v>61.683717843899998</v>
      </c>
      <c r="G420" s="13">
        <v>5.3313489117800001</v>
      </c>
      <c r="H420" s="13">
        <v>24.269573211699999</v>
      </c>
      <c r="I420" s="58">
        <v>28.284271240199999</v>
      </c>
      <c r="J420" s="2"/>
      <c r="K420" s="7" t="s">
        <v>199</v>
      </c>
      <c r="L420" s="7" t="str">
        <f t="shared" si="96"/>
        <v>N</v>
      </c>
      <c r="M420" s="7" t="s">
        <v>216</v>
      </c>
      <c r="N420" s="7">
        <f t="shared" si="100"/>
        <v>5.3313489117800001</v>
      </c>
      <c r="O420" s="15">
        <f t="shared" si="101"/>
        <v>61.683717843899998</v>
      </c>
      <c r="P420" s="7">
        <f t="shared" si="97"/>
        <v>3.7</v>
      </c>
      <c r="Q420" s="7">
        <v>50</v>
      </c>
      <c r="R420" s="7">
        <f t="shared" si="102"/>
        <v>7.4</v>
      </c>
      <c r="S420" s="63">
        <f t="shared" si="103"/>
        <v>24.269573211699999</v>
      </c>
      <c r="T420" s="7">
        <f t="shared" si="104"/>
        <v>20.8842712402</v>
      </c>
      <c r="U420" s="7">
        <f t="shared" si="98"/>
        <v>20</v>
      </c>
      <c r="V420" s="18" t="str">
        <f t="shared" si="99"/>
        <v>16N73F.1-637</v>
      </c>
      <c r="W420" s="4"/>
      <c r="X420" s="8">
        <v>121</v>
      </c>
      <c r="Y420" s="9" t="s">
        <v>271</v>
      </c>
      <c r="Z420" s="9" t="s">
        <v>272</v>
      </c>
      <c r="AA420" s="10">
        <v>5.3313489120000002</v>
      </c>
      <c r="AB420" s="10">
        <v>61.683999999999997</v>
      </c>
      <c r="AC420" s="10">
        <v>3.7</v>
      </c>
      <c r="AD420" s="10">
        <v>50</v>
      </c>
      <c r="AE420" s="10">
        <v>7.4</v>
      </c>
      <c r="AF420" s="10">
        <v>24.3</v>
      </c>
      <c r="AG420" s="10">
        <v>20.88427124</v>
      </c>
      <c r="AH420" s="10">
        <v>20</v>
      </c>
      <c r="AI420" s="10">
        <v>6</v>
      </c>
      <c r="AJ420" s="10">
        <v>12</v>
      </c>
      <c r="AK420" s="10">
        <v>185</v>
      </c>
      <c r="AL420" s="10">
        <v>86</v>
      </c>
      <c r="AM420" s="11" t="s">
        <v>408</v>
      </c>
      <c r="AN420" s="21">
        <f t="shared" si="95"/>
        <v>185</v>
      </c>
      <c r="AO420" s="21">
        <f t="shared" si="105"/>
        <v>86</v>
      </c>
      <c r="AP420" s="14">
        <v>647</v>
      </c>
    </row>
    <row r="421" spans="1:42" ht="12" customHeight="1" x14ac:dyDescent="0.25">
      <c r="A421" s="14" t="s">
        <v>158</v>
      </c>
      <c r="B421" s="14">
        <v>637</v>
      </c>
      <c r="C421" s="14" t="s">
        <v>199</v>
      </c>
      <c r="D421" s="14" t="s">
        <v>53</v>
      </c>
      <c r="E421" s="14" t="s">
        <v>52</v>
      </c>
      <c r="F421" s="58">
        <v>57.1957045662</v>
      </c>
      <c r="G421" s="13">
        <v>3.43658004548</v>
      </c>
      <c r="H421" s="13">
        <v>27.097217559800001</v>
      </c>
      <c r="I421" s="58">
        <v>0</v>
      </c>
      <c r="J421" s="2"/>
      <c r="K421" s="7" t="s">
        <v>199</v>
      </c>
      <c r="L421" s="7" t="str">
        <f t="shared" si="96"/>
        <v>N</v>
      </c>
      <c r="M421" s="7" t="s">
        <v>216</v>
      </c>
      <c r="N421" s="7">
        <f t="shared" si="100"/>
        <v>3.43658004548</v>
      </c>
      <c r="O421" s="15">
        <f t="shared" si="101"/>
        <v>57.1957045662</v>
      </c>
      <c r="P421" s="7">
        <f t="shared" si="97"/>
        <v>3.7</v>
      </c>
      <c r="Q421" s="7">
        <v>50</v>
      </c>
      <c r="R421" s="7">
        <f t="shared" si="102"/>
        <v>0.3</v>
      </c>
      <c r="S421" s="63">
        <f t="shared" si="103"/>
        <v>27.097217559800001</v>
      </c>
      <c r="T421" s="7">
        <f t="shared" si="104"/>
        <v>0.3</v>
      </c>
      <c r="U421" s="7">
        <f t="shared" si="98"/>
        <v>20</v>
      </c>
      <c r="V421" s="18" t="str">
        <f t="shared" si="99"/>
        <v>16N73F.1-637</v>
      </c>
      <c r="W421" s="4"/>
      <c r="X421" s="8">
        <v>122</v>
      </c>
      <c r="Y421" s="9" t="s">
        <v>271</v>
      </c>
      <c r="Z421" s="9" t="s">
        <v>272</v>
      </c>
      <c r="AA421" s="10">
        <v>3.4365800449999999</v>
      </c>
      <c r="AB421" s="10">
        <v>57.195999999999998</v>
      </c>
      <c r="AC421" s="10">
        <v>3.7</v>
      </c>
      <c r="AD421" s="10">
        <v>50</v>
      </c>
      <c r="AE421" s="10">
        <v>0.3</v>
      </c>
      <c r="AF421" s="10">
        <v>27.1</v>
      </c>
      <c r="AG421" s="10">
        <v>0.3</v>
      </c>
      <c r="AH421" s="10">
        <v>20</v>
      </c>
      <c r="AI421" s="10">
        <v>27</v>
      </c>
      <c r="AJ421" s="10">
        <v>149</v>
      </c>
      <c r="AK421" s="10">
        <v>56</v>
      </c>
      <c r="AL421" s="10">
        <v>57</v>
      </c>
      <c r="AM421" s="11" t="s">
        <v>408</v>
      </c>
      <c r="AN421" s="21">
        <f t="shared" si="95"/>
        <v>56</v>
      </c>
      <c r="AO421" s="21">
        <f t="shared" si="105"/>
        <v>57</v>
      </c>
      <c r="AP421" s="14">
        <v>649</v>
      </c>
    </row>
    <row r="422" spans="1:42" ht="12" customHeight="1" x14ac:dyDescent="0.25">
      <c r="A422" s="14" t="s">
        <v>158</v>
      </c>
      <c r="B422" s="14">
        <v>637</v>
      </c>
      <c r="C422" s="14" t="s">
        <v>199</v>
      </c>
      <c r="D422" s="14" t="s">
        <v>53</v>
      </c>
      <c r="E422" s="14" t="s">
        <v>52</v>
      </c>
      <c r="F422" s="58">
        <v>157.60296596500001</v>
      </c>
      <c r="G422" s="13">
        <v>2.4983666873799999</v>
      </c>
      <c r="H422" s="13">
        <v>21.033203125</v>
      </c>
      <c r="I422" s="58">
        <v>14.142135620099999</v>
      </c>
      <c r="J422" s="2"/>
      <c r="K422" s="7" t="s">
        <v>199</v>
      </c>
      <c r="L422" s="7" t="str">
        <f t="shared" si="96"/>
        <v>N</v>
      </c>
      <c r="M422" s="7" t="s">
        <v>216</v>
      </c>
      <c r="N422" s="7">
        <f t="shared" si="100"/>
        <v>2.4983666873799999</v>
      </c>
      <c r="O422" s="15">
        <f t="shared" si="101"/>
        <v>140</v>
      </c>
      <c r="P422" s="7">
        <f t="shared" si="97"/>
        <v>3.7</v>
      </c>
      <c r="Q422" s="7">
        <v>50</v>
      </c>
      <c r="R422" s="7">
        <f t="shared" si="102"/>
        <v>7.4</v>
      </c>
      <c r="S422" s="63">
        <f t="shared" si="103"/>
        <v>21.033203125</v>
      </c>
      <c r="T422" s="7">
        <f t="shared" si="104"/>
        <v>6.7421356200999991</v>
      </c>
      <c r="U422" s="7">
        <f t="shared" si="98"/>
        <v>20</v>
      </c>
      <c r="V422" s="18" t="str">
        <f t="shared" si="99"/>
        <v>16N73F.1-637</v>
      </c>
      <c r="W422" s="4"/>
      <c r="X422" s="8">
        <v>123</v>
      </c>
      <c r="Y422" s="9" t="s">
        <v>271</v>
      </c>
      <c r="Z422" s="9" t="s">
        <v>272</v>
      </c>
      <c r="AA422" s="10">
        <v>2.4983666869999999</v>
      </c>
      <c r="AB422" s="10">
        <v>140</v>
      </c>
      <c r="AC422" s="10">
        <v>3.7</v>
      </c>
      <c r="AD422" s="10">
        <v>50</v>
      </c>
      <c r="AE422" s="10">
        <v>7.4</v>
      </c>
      <c r="AF422" s="10">
        <v>21</v>
      </c>
      <c r="AG422" s="10">
        <v>6.74213562</v>
      </c>
      <c r="AH422" s="10">
        <v>20</v>
      </c>
      <c r="AI422" s="10">
        <v>16</v>
      </c>
      <c r="AJ422" s="10">
        <v>68</v>
      </c>
      <c r="AK422" s="10">
        <v>164</v>
      </c>
      <c r="AL422" s="10">
        <v>262</v>
      </c>
      <c r="AM422" s="11" t="s">
        <v>408</v>
      </c>
      <c r="AN422" s="21">
        <f t="shared" si="95"/>
        <v>184.62061727328572</v>
      </c>
      <c r="AO422" s="21">
        <f t="shared" si="105"/>
        <v>294.94269344878569</v>
      </c>
      <c r="AP422" s="14">
        <v>646</v>
      </c>
    </row>
    <row r="423" spans="1:42" ht="12" customHeight="1" x14ac:dyDescent="0.25">
      <c r="A423" s="14" t="s">
        <v>158</v>
      </c>
      <c r="B423" s="14">
        <v>637</v>
      </c>
      <c r="C423" s="14" t="s">
        <v>199</v>
      </c>
      <c r="D423" s="14" t="s">
        <v>53</v>
      </c>
      <c r="E423" s="14" t="s">
        <v>52</v>
      </c>
      <c r="F423" s="58">
        <v>238.64854404900001</v>
      </c>
      <c r="G423" s="13">
        <v>6.1898440314699998</v>
      </c>
      <c r="H423" s="13">
        <v>19.061758041400001</v>
      </c>
      <c r="I423" s="58">
        <v>40</v>
      </c>
      <c r="J423" s="2"/>
      <c r="K423" s="7" t="s">
        <v>199</v>
      </c>
      <c r="L423" s="7" t="str">
        <f t="shared" si="96"/>
        <v>N</v>
      </c>
      <c r="M423" s="7" t="s">
        <v>216</v>
      </c>
      <c r="N423" s="7">
        <f t="shared" si="100"/>
        <v>6.1898440314699998</v>
      </c>
      <c r="O423" s="15">
        <f t="shared" si="101"/>
        <v>140</v>
      </c>
      <c r="P423" s="7">
        <f t="shared" si="97"/>
        <v>3.7</v>
      </c>
      <c r="Q423" s="7">
        <v>50</v>
      </c>
      <c r="R423" s="7">
        <f t="shared" si="102"/>
        <v>7.4</v>
      </c>
      <c r="S423" s="63">
        <f t="shared" si="103"/>
        <v>19.061758041400001</v>
      </c>
      <c r="T423" s="7">
        <f t="shared" si="104"/>
        <v>32.6</v>
      </c>
      <c r="U423" s="7">
        <f t="shared" si="98"/>
        <v>20</v>
      </c>
      <c r="V423" s="18" t="str">
        <f t="shared" si="99"/>
        <v>16N73F.1-637</v>
      </c>
      <c r="W423" s="4"/>
      <c r="X423" s="8">
        <v>124</v>
      </c>
      <c r="Y423" s="9" t="s">
        <v>271</v>
      </c>
      <c r="Z423" s="9" t="s">
        <v>272</v>
      </c>
      <c r="AA423" s="10">
        <v>6.1898440309999998</v>
      </c>
      <c r="AB423" s="10">
        <v>140</v>
      </c>
      <c r="AC423" s="10">
        <v>3.7</v>
      </c>
      <c r="AD423" s="10">
        <v>50</v>
      </c>
      <c r="AE423" s="10">
        <v>7.4</v>
      </c>
      <c r="AF423" s="10">
        <v>19.100000000000001</v>
      </c>
      <c r="AG423" s="10">
        <v>32.6</v>
      </c>
      <c r="AH423" s="10">
        <v>20</v>
      </c>
      <c r="AI423" s="10">
        <v>7</v>
      </c>
      <c r="AJ423" s="10">
        <v>22</v>
      </c>
      <c r="AK423" s="12">
        <v>1471</v>
      </c>
      <c r="AL423" s="10">
        <v>299</v>
      </c>
      <c r="AM423" s="11" t="s">
        <v>408</v>
      </c>
      <c r="AN423" s="21">
        <f t="shared" si="95"/>
        <v>2507.5143449719931</v>
      </c>
      <c r="AO423" s="21">
        <f t="shared" si="105"/>
        <v>509.68510479036433</v>
      </c>
      <c r="AP423" s="14">
        <v>661</v>
      </c>
    </row>
    <row r="424" spans="1:42" ht="12" customHeight="1" x14ac:dyDescent="0.25">
      <c r="A424" s="14" t="s">
        <v>158</v>
      </c>
      <c r="B424" s="14">
        <v>637</v>
      </c>
      <c r="C424" s="14" t="s">
        <v>199</v>
      </c>
      <c r="D424" s="14" t="s">
        <v>53</v>
      </c>
      <c r="E424" s="14" t="s">
        <v>52</v>
      </c>
      <c r="F424" s="58">
        <v>133.19926430199999</v>
      </c>
      <c r="G424" s="13">
        <v>4.13831642309</v>
      </c>
      <c r="H424" s="13">
        <v>8.6555719375599995</v>
      </c>
      <c r="I424" s="58">
        <v>52.4264068604</v>
      </c>
      <c r="J424" s="2"/>
      <c r="K424" s="7" t="s">
        <v>199</v>
      </c>
      <c r="L424" s="7" t="str">
        <f t="shared" si="96"/>
        <v>N</v>
      </c>
      <c r="M424" s="7" t="s">
        <v>216</v>
      </c>
      <c r="N424" s="7">
        <f t="shared" si="100"/>
        <v>4.13831642309</v>
      </c>
      <c r="O424" s="15">
        <f t="shared" si="101"/>
        <v>133.19926430199999</v>
      </c>
      <c r="P424" s="7">
        <f t="shared" si="97"/>
        <v>3.7</v>
      </c>
      <c r="Q424" s="7">
        <v>50</v>
      </c>
      <c r="R424" s="7">
        <f t="shared" si="102"/>
        <v>7.4</v>
      </c>
      <c r="S424" s="63">
        <f t="shared" si="103"/>
        <v>8.6555719375599995</v>
      </c>
      <c r="T424" s="7">
        <f t="shared" si="104"/>
        <v>45.026406860400002</v>
      </c>
      <c r="U424" s="7">
        <f t="shared" si="98"/>
        <v>20</v>
      </c>
      <c r="V424" s="18" t="str">
        <f t="shared" si="99"/>
        <v>16N73F.1-637</v>
      </c>
      <c r="W424" s="4"/>
      <c r="X424" s="8">
        <v>125</v>
      </c>
      <c r="Y424" s="9" t="s">
        <v>271</v>
      </c>
      <c r="Z424" s="9" t="s">
        <v>272</v>
      </c>
      <c r="AA424" s="10">
        <v>4.138316423</v>
      </c>
      <c r="AB424" s="10">
        <v>133.19900000000001</v>
      </c>
      <c r="AC424" s="10">
        <v>3.7</v>
      </c>
      <c r="AD424" s="10">
        <v>50</v>
      </c>
      <c r="AE424" s="10">
        <v>7.4</v>
      </c>
      <c r="AF424" s="10">
        <v>8.6999999999999993</v>
      </c>
      <c r="AG424" s="10">
        <v>45.026406860000002</v>
      </c>
      <c r="AH424" s="10">
        <v>20</v>
      </c>
      <c r="AI424" s="10">
        <v>4</v>
      </c>
      <c r="AJ424" s="10">
        <v>14</v>
      </c>
      <c r="AK424" s="10">
        <v>608</v>
      </c>
      <c r="AL424" s="10">
        <v>62</v>
      </c>
      <c r="AM424" s="11" t="s">
        <v>408</v>
      </c>
      <c r="AN424" s="21">
        <f t="shared" ref="AN424:AN487" si="106">F424/O424*AK424</f>
        <v>608</v>
      </c>
      <c r="AO424" s="21">
        <f t="shared" si="105"/>
        <v>62</v>
      </c>
      <c r="AP424" s="14">
        <v>659</v>
      </c>
    </row>
    <row r="425" spans="1:42" ht="12" customHeight="1" x14ac:dyDescent="0.25">
      <c r="A425" s="14" t="s">
        <v>158</v>
      </c>
      <c r="B425" s="14">
        <v>637</v>
      </c>
      <c r="C425" s="14" t="s">
        <v>199</v>
      </c>
      <c r="D425" s="14" t="s">
        <v>53</v>
      </c>
      <c r="E425" s="14" t="s">
        <v>52</v>
      </c>
      <c r="F425" s="58">
        <v>83.303211438999995</v>
      </c>
      <c r="G425" s="13">
        <v>3.9163570331600002</v>
      </c>
      <c r="H425" s="13">
        <v>22.465503692599999</v>
      </c>
      <c r="I425" s="58">
        <v>24.142135620099999</v>
      </c>
      <c r="J425" s="2"/>
      <c r="K425" s="7" t="s">
        <v>199</v>
      </c>
      <c r="L425" s="7" t="str">
        <f t="shared" si="96"/>
        <v>N</v>
      </c>
      <c r="M425" s="7" t="s">
        <v>216</v>
      </c>
      <c r="N425" s="7">
        <f t="shared" si="100"/>
        <v>3.9163570331600002</v>
      </c>
      <c r="O425" s="15">
        <f t="shared" si="101"/>
        <v>83.303211438999995</v>
      </c>
      <c r="P425" s="7">
        <f t="shared" si="97"/>
        <v>3.7</v>
      </c>
      <c r="Q425" s="7">
        <v>50</v>
      </c>
      <c r="R425" s="7">
        <f t="shared" si="102"/>
        <v>7.4</v>
      </c>
      <c r="S425" s="63">
        <f t="shared" si="103"/>
        <v>22.465503692599999</v>
      </c>
      <c r="T425" s="7">
        <f t="shared" si="104"/>
        <v>16.742135620100001</v>
      </c>
      <c r="U425" s="7">
        <f t="shared" si="98"/>
        <v>20</v>
      </c>
      <c r="V425" s="18" t="str">
        <f t="shared" si="99"/>
        <v>16N73F.1-637</v>
      </c>
      <c r="W425" s="4"/>
      <c r="X425" s="8">
        <v>126</v>
      </c>
      <c r="Y425" s="9" t="s">
        <v>271</v>
      </c>
      <c r="Z425" s="9" t="s">
        <v>272</v>
      </c>
      <c r="AA425" s="10">
        <v>3.9163570330000002</v>
      </c>
      <c r="AB425" s="10">
        <v>83.302999999999997</v>
      </c>
      <c r="AC425" s="10">
        <v>3.7</v>
      </c>
      <c r="AD425" s="10">
        <v>50</v>
      </c>
      <c r="AE425" s="10">
        <v>7.4</v>
      </c>
      <c r="AF425" s="10">
        <v>22.5</v>
      </c>
      <c r="AG425" s="10">
        <v>16.742135619999999</v>
      </c>
      <c r="AH425" s="10">
        <v>20</v>
      </c>
      <c r="AI425" s="10">
        <v>9</v>
      </c>
      <c r="AJ425" s="10">
        <v>24</v>
      </c>
      <c r="AK425" s="10">
        <v>259</v>
      </c>
      <c r="AL425" s="10">
        <v>179</v>
      </c>
      <c r="AM425" s="11" t="s">
        <v>408</v>
      </c>
      <c r="AN425" s="21">
        <f t="shared" si="106"/>
        <v>259</v>
      </c>
      <c r="AO425" s="21">
        <f t="shared" si="105"/>
        <v>179</v>
      </c>
      <c r="AP425" s="14">
        <v>653</v>
      </c>
    </row>
    <row r="426" spans="1:42" ht="12" customHeight="1" x14ac:dyDescent="0.25">
      <c r="A426" s="14" t="s">
        <v>158</v>
      </c>
      <c r="B426" s="14">
        <v>637</v>
      </c>
      <c r="C426" s="14" t="s">
        <v>199</v>
      </c>
      <c r="D426" s="14" t="s">
        <v>53</v>
      </c>
      <c r="E426" s="14" t="s">
        <v>52</v>
      </c>
      <c r="F426" s="58">
        <v>95.592295817700006</v>
      </c>
      <c r="G426" s="13">
        <v>0.924029256149</v>
      </c>
      <c r="H426" s="13">
        <v>28.539899825999999</v>
      </c>
      <c r="I426" s="58">
        <v>38.284271240199999</v>
      </c>
      <c r="J426" s="2"/>
      <c r="K426" s="7" t="s">
        <v>199</v>
      </c>
      <c r="L426" s="7" t="str">
        <f t="shared" si="96"/>
        <v>N</v>
      </c>
      <c r="M426" s="7" t="s">
        <v>216</v>
      </c>
      <c r="N426" s="7">
        <f t="shared" si="100"/>
        <v>0.924029256149</v>
      </c>
      <c r="O426" s="15">
        <f t="shared" si="101"/>
        <v>95.592295817700006</v>
      </c>
      <c r="P426" s="7">
        <f t="shared" si="97"/>
        <v>3.7</v>
      </c>
      <c r="Q426" s="7">
        <v>50</v>
      </c>
      <c r="R426" s="7">
        <f t="shared" si="102"/>
        <v>7.4</v>
      </c>
      <c r="S426" s="63">
        <f t="shared" si="103"/>
        <v>28.539899825999999</v>
      </c>
      <c r="T426" s="7">
        <f t="shared" si="104"/>
        <v>30.8842712402</v>
      </c>
      <c r="U426" s="7">
        <f t="shared" si="98"/>
        <v>20</v>
      </c>
      <c r="V426" s="18" t="str">
        <f t="shared" si="99"/>
        <v>16N73F.1-637</v>
      </c>
      <c r="W426" s="4"/>
      <c r="X426" s="8">
        <v>127</v>
      </c>
      <c r="Y426" s="9" t="s">
        <v>271</v>
      </c>
      <c r="Z426" s="9" t="s">
        <v>272</v>
      </c>
      <c r="AA426" s="10">
        <v>0.92402925599999997</v>
      </c>
      <c r="AB426" s="10">
        <v>95.591999999999999</v>
      </c>
      <c r="AC426" s="10">
        <v>3.7</v>
      </c>
      <c r="AD426" s="10">
        <v>50</v>
      </c>
      <c r="AE426" s="10">
        <v>7.4</v>
      </c>
      <c r="AF426" s="10">
        <v>28.5</v>
      </c>
      <c r="AG426" s="10">
        <v>30.88427124</v>
      </c>
      <c r="AH426" s="10">
        <v>20</v>
      </c>
      <c r="AI426" s="10">
        <v>7</v>
      </c>
      <c r="AJ426" s="10">
        <v>15</v>
      </c>
      <c r="AK426" s="10">
        <v>34</v>
      </c>
      <c r="AL426" s="10">
        <v>63</v>
      </c>
      <c r="AM426" s="11" t="s">
        <v>408</v>
      </c>
      <c r="AN426" s="21">
        <f t="shared" si="106"/>
        <v>34</v>
      </c>
      <c r="AO426" s="21">
        <f t="shared" si="105"/>
        <v>63</v>
      </c>
      <c r="AP426" s="14">
        <v>651</v>
      </c>
    </row>
    <row r="427" spans="1:42" ht="12" customHeight="1" x14ac:dyDescent="0.25">
      <c r="A427" s="14" t="s">
        <v>158</v>
      </c>
      <c r="B427" s="14">
        <v>637</v>
      </c>
      <c r="C427" s="14" t="s">
        <v>199</v>
      </c>
      <c r="D427" s="14" t="s">
        <v>53</v>
      </c>
      <c r="E427" s="14" t="s">
        <v>52</v>
      </c>
      <c r="F427" s="58">
        <v>70.267573008499994</v>
      </c>
      <c r="G427" s="13">
        <v>1.1059149714900001</v>
      </c>
      <c r="H427" s="13">
        <v>22.465503692599999</v>
      </c>
      <c r="I427" s="58">
        <v>24.142135620099999</v>
      </c>
      <c r="J427" s="2"/>
      <c r="K427" s="7" t="s">
        <v>199</v>
      </c>
      <c r="L427" s="7" t="str">
        <f t="shared" si="96"/>
        <v>N</v>
      </c>
      <c r="M427" s="7" t="s">
        <v>216</v>
      </c>
      <c r="N427" s="7">
        <f t="shared" si="100"/>
        <v>1.1059149714900001</v>
      </c>
      <c r="O427" s="15">
        <f t="shared" si="101"/>
        <v>70.267573008499994</v>
      </c>
      <c r="P427" s="7">
        <f t="shared" si="97"/>
        <v>3.7</v>
      </c>
      <c r="Q427" s="7">
        <v>50</v>
      </c>
      <c r="R427" s="7">
        <f t="shared" si="102"/>
        <v>7.4</v>
      </c>
      <c r="S427" s="63">
        <f t="shared" si="103"/>
        <v>22.465503692599999</v>
      </c>
      <c r="T427" s="7">
        <f t="shared" si="104"/>
        <v>16.742135620100001</v>
      </c>
      <c r="U427" s="7">
        <f t="shared" si="98"/>
        <v>20</v>
      </c>
      <c r="V427" s="18" t="str">
        <f t="shared" si="99"/>
        <v>16N73F.1-637</v>
      </c>
      <c r="W427" s="4"/>
      <c r="X427" s="8">
        <v>128</v>
      </c>
      <c r="Y427" s="9" t="s">
        <v>271</v>
      </c>
      <c r="Z427" s="9" t="s">
        <v>272</v>
      </c>
      <c r="AA427" s="10">
        <v>1.105914971</v>
      </c>
      <c r="AB427" s="10">
        <v>70.268000000000001</v>
      </c>
      <c r="AC427" s="10">
        <v>3.7</v>
      </c>
      <c r="AD427" s="10">
        <v>50</v>
      </c>
      <c r="AE427" s="10">
        <v>7.4</v>
      </c>
      <c r="AF427" s="10">
        <v>22.5</v>
      </c>
      <c r="AG427" s="10">
        <v>16.742135619999999</v>
      </c>
      <c r="AH427" s="10">
        <v>20</v>
      </c>
      <c r="AI427" s="10">
        <v>8</v>
      </c>
      <c r="AJ427" s="10">
        <v>19</v>
      </c>
      <c r="AK427" s="10">
        <v>26</v>
      </c>
      <c r="AL427" s="10">
        <v>45</v>
      </c>
      <c r="AM427" s="11" t="s">
        <v>408</v>
      </c>
      <c r="AN427" s="21">
        <f t="shared" si="106"/>
        <v>26</v>
      </c>
      <c r="AO427" s="21">
        <f t="shared" si="105"/>
        <v>45</v>
      </c>
      <c r="AP427" s="14">
        <v>652</v>
      </c>
    </row>
    <row r="428" spans="1:42" ht="12" customHeight="1" x14ac:dyDescent="0.25">
      <c r="A428" s="14" t="s">
        <v>158</v>
      </c>
      <c r="B428" s="14">
        <v>637</v>
      </c>
      <c r="C428" s="14" t="s">
        <v>199</v>
      </c>
      <c r="D428" s="14" t="s">
        <v>53</v>
      </c>
      <c r="E428" s="14" t="s">
        <v>52</v>
      </c>
      <c r="F428" s="58">
        <v>166.29557930999999</v>
      </c>
      <c r="G428" s="13">
        <v>5.5688444805700001</v>
      </c>
      <c r="H428" s="13">
        <v>21.576023101800001</v>
      </c>
      <c r="I428" s="58">
        <v>84.142135620100007</v>
      </c>
      <c r="J428" s="2"/>
      <c r="K428" s="7" t="s">
        <v>199</v>
      </c>
      <c r="L428" s="7" t="str">
        <f t="shared" si="96"/>
        <v>N</v>
      </c>
      <c r="M428" s="7" t="s">
        <v>216</v>
      </c>
      <c r="N428" s="7">
        <f t="shared" si="100"/>
        <v>5.5688444805700001</v>
      </c>
      <c r="O428" s="15">
        <f t="shared" si="101"/>
        <v>140</v>
      </c>
      <c r="P428" s="7">
        <f t="shared" si="97"/>
        <v>3.7</v>
      </c>
      <c r="Q428" s="7">
        <v>50</v>
      </c>
      <c r="R428" s="7">
        <f t="shared" si="102"/>
        <v>7.4</v>
      </c>
      <c r="S428" s="63">
        <f t="shared" si="103"/>
        <v>21.576023101800001</v>
      </c>
      <c r="T428" s="7">
        <f t="shared" si="104"/>
        <v>76.742135620100001</v>
      </c>
      <c r="U428" s="7">
        <f t="shared" si="98"/>
        <v>20</v>
      </c>
      <c r="V428" s="18" t="str">
        <f t="shared" si="99"/>
        <v>16N73F.1-637</v>
      </c>
      <c r="W428" s="4"/>
      <c r="X428" s="8">
        <v>129</v>
      </c>
      <c r="Y428" s="9" t="s">
        <v>271</v>
      </c>
      <c r="Z428" s="9" t="s">
        <v>272</v>
      </c>
      <c r="AA428" s="10">
        <v>5.5688444810000002</v>
      </c>
      <c r="AB428" s="10">
        <v>140</v>
      </c>
      <c r="AC428" s="10">
        <v>3.7</v>
      </c>
      <c r="AD428" s="10">
        <v>50</v>
      </c>
      <c r="AE428" s="10">
        <v>7.4</v>
      </c>
      <c r="AF428" s="10">
        <v>21.6</v>
      </c>
      <c r="AG428" s="10">
        <v>76.742135619999999</v>
      </c>
      <c r="AH428" s="10">
        <v>20</v>
      </c>
      <c r="AI428" s="10">
        <v>3</v>
      </c>
      <c r="AJ428" s="10">
        <v>8</v>
      </c>
      <c r="AK428" s="12">
        <v>1509</v>
      </c>
      <c r="AL428" s="10">
        <v>115</v>
      </c>
      <c r="AM428" s="11" t="s">
        <v>408</v>
      </c>
      <c r="AN428" s="21">
        <f t="shared" si="106"/>
        <v>1792.4287798485</v>
      </c>
      <c r="AO428" s="21">
        <f t="shared" si="105"/>
        <v>136.59994014749998</v>
      </c>
      <c r="AP428" s="14">
        <v>657</v>
      </c>
    </row>
    <row r="429" spans="1:42" ht="12" customHeight="1" x14ac:dyDescent="0.25">
      <c r="A429" s="14" t="s">
        <v>158</v>
      </c>
      <c r="B429" s="14">
        <v>637</v>
      </c>
      <c r="C429" s="14" t="s">
        <v>199</v>
      </c>
      <c r="D429" s="14" t="s">
        <v>53</v>
      </c>
      <c r="E429" s="14" t="s">
        <v>52</v>
      </c>
      <c r="F429" s="58">
        <v>72.793156657200001</v>
      </c>
      <c r="G429" s="13">
        <v>2.5583513142599998</v>
      </c>
      <c r="H429" s="13">
        <v>20.326969146700002</v>
      </c>
      <c r="I429" s="58">
        <v>169.70562744099999</v>
      </c>
      <c r="J429" s="2"/>
      <c r="K429" s="7" t="s">
        <v>199</v>
      </c>
      <c r="L429" s="7" t="str">
        <f t="shared" si="96"/>
        <v>N</v>
      </c>
      <c r="M429" s="7" t="s">
        <v>216</v>
      </c>
      <c r="N429" s="7">
        <f t="shared" si="100"/>
        <v>2.5583513142599998</v>
      </c>
      <c r="O429" s="15">
        <f t="shared" si="101"/>
        <v>72.793156657200001</v>
      </c>
      <c r="P429" s="7">
        <f t="shared" si="97"/>
        <v>3.7</v>
      </c>
      <c r="Q429" s="7">
        <v>50</v>
      </c>
      <c r="R429" s="7">
        <f t="shared" si="102"/>
        <v>7.4</v>
      </c>
      <c r="S429" s="63">
        <f t="shared" si="103"/>
        <v>20.326969146700002</v>
      </c>
      <c r="T429" s="7">
        <f t="shared" si="104"/>
        <v>162.30562744099998</v>
      </c>
      <c r="U429" s="7">
        <f t="shared" si="98"/>
        <v>20</v>
      </c>
      <c r="V429" s="18" t="str">
        <f t="shared" si="99"/>
        <v>16N73F.1-637</v>
      </c>
      <c r="W429" s="4"/>
      <c r="X429" s="8">
        <v>130</v>
      </c>
      <c r="Y429" s="9" t="s">
        <v>271</v>
      </c>
      <c r="Z429" s="9" t="s">
        <v>272</v>
      </c>
      <c r="AA429" s="10">
        <v>2.5583513139999998</v>
      </c>
      <c r="AB429" s="10">
        <v>72.793000000000006</v>
      </c>
      <c r="AC429" s="10">
        <v>3.7</v>
      </c>
      <c r="AD429" s="10">
        <v>50</v>
      </c>
      <c r="AE429" s="10">
        <v>7.4</v>
      </c>
      <c r="AF429" s="10">
        <v>20.3</v>
      </c>
      <c r="AG429" s="10">
        <v>162.30562739999999</v>
      </c>
      <c r="AH429" s="10">
        <v>20</v>
      </c>
      <c r="AI429" s="10">
        <v>1</v>
      </c>
      <c r="AJ429" s="10">
        <v>4</v>
      </c>
      <c r="AK429" s="10">
        <v>97</v>
      </c>
      <c r="AL429" s="10">
        <v>7</v>
      </c>
      <c r="AM429" s="11" t="s">
        <v>408</v>
      </c>
      <c r="AN429" s="21">
        <f t="shared" si="106"/>
        <v>97</v>
      </c>
      <c r="AO429" s="21">
        <f t="shared" si="105"/>
        <v>7</v>
      </c>
      <c r="AP429" s="14">
        <v>658</v>
      </c>
    </row>
    <row r="430" spans="1:42" ht="12" customHeight="1" x14ac:dyDescent="0.25">
      <c r="A430" s="14" t="s">
        <v>158</v>
      </c>
      <c r="B430" s="14">
        <v>637</v>
      </c>
      <c r="C430" s="14" t="s">
        <v>199</v>
      </c>
      <c r="D430" s="14" t="s">
        <v>53</v>
      </c>
      <c r="E430" s="14" t="s">
        <v>52</v>
      </c>
      <c r="F430" s="58">
        <v>220.994988906</v>
      </c>
      <c r="G430" s="13">
        <v>4.2650456268400001</v>
      </c>
      <c r="H430" s="13">
        <v>12.850850105299999</v>
      </c>
      <c r="I430" s="58">
        <v>10</v>
      </c>
      <c r="J430" s="2"/>
      <c r="K430" s="7" t="s">
        <v>199</v>
      </c>
      <c r="L430" s="7" t="str">
        <f t="shared" si="96"/>
        <v>N</v>
      </c>
      <c r="M430" s="7" t="s">
        <v>216</v>
      </c>
      <c r="N430" s="7">
        <f t="shared" si="100"/>
        <v>4.2650456268400001</v>
      </c>
      <c r="O430" s="15">
        <f t="shared" si="101"/>
        <v>140</v>
      </c>
      <c r="P430" s="7">
        <f t="shared" si="97"/>
        <v>3.7</v>
      </c>
      <c r="Q430" s="7">
        <v>50</v>
      </c>
      <c r="R430" s="7">
        <f t="shared" si="102"/>
        <v>7.4</v>
      </c>
      <c r="S430" s="63">
        <f t="shared" si="103"/>
        <v>12.850850105299999</v>
      </c>
      <c r="T430" s="7">
        <f t="shared" si="104"/>
        <v>2.5999999999999996</v>
      </c>
      <c r="U430" s="7">
        <f t="shared" si="98"/>
        <v>20</v>
      </c>
      <c r="V430" s="18" t="str">
        <f t="shared" si="99"/>
        <v>16N73F.1-637</v>
      </c>
      <c r="W430" s="4"/>
      <c r="X430" s="8">
        <v>131</v>
      </c>
      <c r="Y430" s="9" t="s">
        <v>271</v>
      </c>
      <c r="Z430" s="9" t="s">
        <v>272</v>
      </c>
      <c r="AA430" s="10">
        <v>4.2650456270000001</v>
      </c>
      <c r="AB430" s="10">
        <v>140</v>
      </c>
      <c r="AC430" s="10">
        <v>3.7</v>
      </c>
      <c r="AD430" s="10">
        <v>50</v>
      </c>
      <c r="AE430" s="10">
        <v>7.4</v>
      </c>
      <c r="AF430" s="10">
        <v>12.9</v>
      </c>
      <c r="AG430" s="10">
        <v>2.6</v>
      </c>
      <c r="AH430" s="10">
        <v>20</v>
      </c>
      <c r="AI430" s="10">
        <v>20</v>
      </c>
      <c r="AJ430" s="10">
        <v>93</v>
      </c>
      <c r="AK430" s="10">
        <v>803</v>
      </c>
      <c r="AL430" s="10">
        <v>785</v>
      </c>
      <c r="AM430" s="11" t="s">
        <v>408</v>
      </c>
      <c r="AN430" s="21">
        <f t="shared" si="106"/>
        <v>1267.5641149394144</v>
      </c>
      <c r="AO430" s="21">
        <f t="shared" si="105"/>
        <v>1239.150473508643</v>
      </c>
      <c r="AP430" s="14">
        <v>660</v>
      </c>
    </row>
    <row r="431" spans="1:42" ht="12" customHeight="1" x14ac:dyDescent="0.25">
      <c r="A431" s="14" t="s">
        <v>158</v>
      </c>
      <c r="B431" s="14">
        <v>637</v>
      </c>
      <c r="C431" s="14" t="s">
        <v>199</v>
      </c>
      <c r="D431" s="14" t="s">
        <v>53</v>
      </c>
      <c r="E431" s="14" t="s">
        <v>52</v>
      </c>
      <c r="F431" s="58">
        <v>55.056053316700002</v>
      </c>
      <c r="G431" s="13">
        <v>1.2677952703499999</v>
      </c>
      <c r="H431" s="13">
        <v>16.698684692400001</v>
      </c>
      <c r="I431" s="58">
        <v>76.5685424805</v>
      </c>
      <c r="J431" s="2"/>
      <c r="K431" s="7" t="s">
        <v>199</v>
      </c>
      <c r="L431" s="7" t="str">
        <f t="shared" si="96"/>
        <v>N</v>
      </c>
      <c r="M431" s="7" t="s">
        <v>216</v>
      </c>
      <c r="N431" s="7">
        <f t="shared" si="100"/>
        <v>1.2677952703499999</v>
      </c>
      <c r="O431" s="15">
        <f t="shared" si="101"/>
        <v>55.056053316700002</v>
      </c>
      <c r="P431" s="7">
        <f t="shared" si="97"/>
        <v>3.7</v>
      </c>
      <c r="Q431" s="7">
        <v>50</v>
      </c>
      <c r="R431" s="7">
        <f t="shared" si="102"/>
        <v>7.4</v>
      </c>
      <c r="S431" s="63">
        <f t="shared" si="103"/>
        <v>16.698684692400001</v>
      </c>
      <c r="T431" s="7">
        <f t="shared" si="104"/>
        <v>69.168542480499994</v>
      </c>
      <c r="U431" s="7">
        <f t="shared" si="98"/>
        <v>20</v>
      </c>
      <c r="V431" s="18" t="str">
        <f t="shared" si="99"/>
        <v>16N73F.1-637</v>
      </c>
      <c r="W431" s="4"/>
      <c r="X431" s="8">
        <v>132</v>
      </c>
      <c r="Y431" s="9" t="s">
        <v>271</v>
      </c>
      <c r="Z431" s="9" t="s">
        <v>272</v>
      </c>
      <c r="AA431" s="10">
        <v>1.2677952699999999</v>
      </c>
      <c r="AB431" s="10">
        <v>55.055999999999997</v>
      </c>
      <c r="AC431" s="10">
        <v>3.7</v>
      </c>
      <c r="AD431" s="10">
        <v>50</v>
      </c>
      <c r="AE431" s="10">
        <v>7.4</v>
      </c>
      <c r="AF431" s="10">
        <v>16.7</v>
      </c>
      <c r="AG431" s="10">
        <v>69.168542479999999</v>
      </c>
      <c r="AH431" s="10">
        <v>20</v>
      </c>
      <c r="AI431" s="10">
        <v>1</v>
      </c>
      <c r="AJ431" s="10">
        <v>4</v>
      </c>
      <c r="AK431" s="10">
        <v>21</v>
      </c>
      <c r="AL431" s="10">
        <v>4</v>
      </c>
      <c r="AM431" s="11" t="s">
        <v>408</v>
      </c>
      <c r="AN431" s="21">
        <f t="shared" si="106"/>
        <v>21</v>
      </c>
      <c r="AO431" s="21">
        <f t="shared" si="105"/>
        <v>4</v>
      </c>
      <c r="AP431" s="14">
        <v>654</v>
      </c>
    </row>
    <row r="432" spans="1:42" ht="12" customHeight="1" x14ac:dyDescent="0.25">
      <c r="A432" s="14" t="s">
        <v>158</v>
      </c>
      <c r="B432" s="14">
        <v>637</v>
      </c>
      <c r="C432" s="14" t="s">
        <v>199</v>
      </c>
      <c r="D432" s="14" t="s">
        <v>53</v>
      </c>
      <c r="E432" s="14" t="s">
        <v>52</v>
      </c>
      <c r="F432" s="58">
        <v>73.976516922900004</v>
      </c>
      <c r="G432" s="13">
        <v>9.7558540336699995</v>
      </c>
      <c r="H432" s="13">
        <v>26.6475067139</v>
      </c>
      <c r="I432" s="58">
        <v>0</v>
      </c>
      <c r="J432" s="2"/>
      <c r="K432" s="7" t="s">
        <v>199</v>
      </c>
      <c r="L432" s="7" t="str">
        <f t="shared" si="96"/>
        <v>N</v>
      </c>
      <c r="M432" s="7" t="s">
        <v>216</v>
      </c>
      <c r="N432" s="7">
        <f t="shared" si="100"/>
        <v>9.7558540336699995</v>
      </c>
      <c r="O432" s="15">
        <f t="shared" si="101"/>
        <v>73.976516922900004</v>
      </c>
      <c r="P432" s="7">
        <f t="shared" si="97"/>
        <v>3.7</v>
      </c>
      <c r="Q432" s="7">
        <v>50</v>
      </c>
      <c r="R432" s="7">
        <f t="shared" si="102"/>
        <v>0.3</v>
      </c>
      <c r="S432" s="63">
        <f t="shared" si="103"/>
        <v>26.6475067139</v>
      </c>
      <c r="T432" s="7">
        <f t="shared" si="104"/>
        <v>0.3</v>
      </c>
      <c r="U432" s="7">
        <f t="shared" si="98"/>
        <v>20</v>
      </c>
      <c r="V432" s="18" t="str">
        <f t="shared" si="99"/>
        <v>16N73F.1-637</v>
      </c>
      <c r="W432" s="4"/>
      <c r="X432" s="8">
        <v>133</v>
      </c>
      <c r="Y432" s="9" t="s">
        <v>271</v>
      </c>
      <c r="Z432" s="9" t="s">
        <v>272</v>
      </c>
      <c r="AA432" s="10">
        <v>9.7558540340000004</v>
      </c>
      <c r="AB432" s="10">
        <v>73.977000000000004</v>
      </c>
      <c r="AC432" s="10">
        <v>3.7</v>
      </c>
      <c r="AD432" s="10">
        <v>50</v>
      </c>
      <c r="AE432" s="10">
        <v>0.3</v>
      </c>
      <c r="AF432" s="10">
        <v>26.6</v>
      </c>
      <c r="AG432" s="10">
        <v>0.3</v>
      </c>
      <c r="AH432" s="10">
        <v>20</v>
      </c>
      <c r="AI432" s="10">
        <v>32</v>
      </c>
      <c r="AJ432" s="10">
        <v>158</v>
      </c>
      <c r="AK432" s="10">
        <v>999</v>
      </c>
      <c r="AL432" s="10">
        <v>988</v>
      </c>
      <c r="AM432" s="11" t="s">
        <v>408</v>
      </c>
      <c r="AN432" s="21">
        <f t="shared" si="106"/>
        <v>999</v>
      </c>
      <c r="AO432" s="21">
        <f t="shared" si="105"/>
        <v>988</v>
      </c>
      <c r="AP432" s="14">
        <v>645</v>
      </c>
    </row>
    <row r="433" spans="1:42" ht="12" customHeight="1" x14ac:dyDescent="0.25">
      <c r="A433" s="14" t="s">
        <v>158</v>
      </c>
      <c r="B433" s="14">
        <v>637</v>
      </c>
      <c r="C433" s="14" t="s">
        <v>199</v>
      </c>
      <c r="D433" s="14" t="s">
        <v>53</v>
      </c>
      <c r="E433" s="14" t="s">
        <v>52</v>
      </c>
      <c r="F433" s="58">
        <v>115.47347917</v>
      </c>
      <c r="G433" s="13">
        <v>5.8108242587700003</v>
      </c>
      <c r="H433" s="13">
        <v>2.9448647499099998</v>
      </c>
      <c r="I433" s="58">
        <v>0</v>
      </c>
      <c r="J433" s="2"/>
      <c r="K433" s="7" t="s">
        <v>199</v>
      </c>
      <c r="L433" s="7" t="str">
        <f t="shared" si="96"/>
        <v>N</v>
      </c>
      <c r="M433" s="7" t="s">
        <v>216</v>
      </c>
      <c r="N433" s="7">
        <f t="shared" si="100"/>
        <v>5.8108242587700003</v>
      </c>
      <c r="O433" s="15">
        <f t="shared" si="101"/>
        <v>115.47347917</v>
      </c>
      <c r="P433" s="7">
        <f t="shared" si="97"/>
        <v>3.7</v>
      </c>
      <c r="Q433" s="7">
        <v>50</v>
      </c>
      <c r="R433" s="7">
        <f t="shared" si="102"/>
        <v>0.3</v>
      </c>
      <c r="S433" s="63">
        <f t="shared" si="103"/>
        <v>2.9448647499099998</v>
      </c>
      <c r="T433" s="7">
        <f t="shared" si="104"/>
        <v>0.3</v>
      </c>
      <c r="U433" s="7">
        <f t="shared" si="98"/>
        <v>20</v>
      </c>
      <c r="V433" s="18" t="str">
        <f t="shared" si="99"/>
        <v>16N73F.1-637</v>
      </c>
      <c r="W433" s="4"/>
      <c r="X433" s="8">
        <v>134</v>
      </c>
      <c r="Y433" s="9" t="s">
        <v>271</v>
      </c>
      <c r="Z433" s="9" t="s">
        <v>272</v>
      </c>
      <c r="AA433" s="10">
        <v>5.8108242590000003</v>
      </c>
      <c r="AB433" s="10">
        <v>115.473</v>
      </c>
      <c r="AC433" s="10">
        <v>3.7</v>
      </c>
      <c r="AD433" s="10">
        <v>50</v>
      </c>
      <c r="AE433" s="10">
        <v>0.3</v>
      </c>
      <c r="AF433" s="10">
        <v>2.9</v>
      </c>
      <c r="AG433" s="10">
        <v>0.3</v>
      </c>
      <c r="AH433" s="10">
        <v>20</v>
      </c>
      <c r="AI433" s="10">
        <v>31</v>
      </c>
      <c r="AJ433" s="10">
        <v>170</v>
      </c>
      <c r="AK433" s="12">
        <v>1057</v>
      </c>
      <c r="AL433" s="10">
        <v>951</v>
      </c>
      <c r="AM433" s="11" t="s">
        <v>408</v>
      </c>
      <c r="AN433" s="21">
        <f t="shared" si="106"/>
        <v>1057</v>
      </c>
      <c r="AO433" s="21">
        <f t="shared" si="105"/>
        <v>951</v>
      </c>
      <c r="AP433" s="14">
        <v>656</v>
      </c>
    </row>
    <row r="434" spans="1:42" ht="12" customHeight="1" x14ac:dyDescent="0.25">
      <c r="A434" s="14" t="s">
        <v>158</v>
      </c>
      <c r="B434" s="14">
        <v>637</v>
      </c>
      <c r="C434" s="14" t="s">
        <v>199</v>
      </c>
      <c r="D434" s="14" t="s">
        <v>53</v>
      </c>
      <c r="E434" s="14" t="s">
        <v>52</v>
      </c>
      <c r="F434" s="58">
        <v>113.609829234</v>
      </c>
      <c r="G434" s="13">
        <v>0.58085828880799995</v>
      </c>
      <c r="H434" s="13">
        <v>28.539899825999999</v>
      </c>
      <c r="I434" s="58">
        <v>38.284271240199999</v>
      </c>
      <c r="J434" s="2"/>
      <c r="K434" s="7" t="s">
        <v>199</v>
      </c>
      <c r="L434" s="7" t="str">
        <f t="shared" si="96"/>
        <v>N</v>
      </c>
      <c r="M434" s="7" t="s">
        <v>216</v>
      </c>
      <c r="N434" s="7">
        <f t="shared" si="100"/>
        <v>0.58085828880799995</v>
      </c>
      <c r="O434" s="15">
        <f t="shared" si="101"/>
        <v>113.609829234</v>
      </c>
      <c r="P434" s="7">
        <f t="shared" si="97"/>
        <v>3.7</v>
      </c>
      <c r="Q434" s="7">
        <v>50</v>
      </c>
      <c r="R434" s="7">
        <f t="shared" si="102"/>
        <v>7.4</v>
      </c>
      <c r="S434" s="63">
        <f t="shared" si="103"/>
        <v>28.539899825999999</v>
      </c>
      <c r="T434" s="7">
        <f t="shared" si="104"/>
        <v>30.8842712402</v>
      </c>
      <c r="U434" s="7">
        <f t="shared" si="98"/>
        <v>20</v>
      </c>
      <c r="V434" s="18" t="str">
        <f t="shared" si="99"/>
        <v>16N73F.1-637</v>
      </c>
      <c r="W434" s="4"/>
      <c r="X434" s="8">
        <v>135</v>
      </c>
      <c r="Y434" s="9" t="s">
        <v>271</v>
      </c>
      <c r="Z434" s="9" t="s">
        <v>272</v>
      </c>
      <c r="AA434" s="10">
        <v>0.58085828900000003</v>
      </c>
      <c r="AB434" s="10">
        <v>113.61</v>
      </c>
      <c r="AC434" s="10">
        <v>3.7</v>
      </c>
      <c r="AD434" s="10">
        <v>50</v>
      </c>
      <c r="AE434" s="10">
        <v>7.4</v>
      </c>
      <c r="AF434" s="10">
        <v>28.5</v>
      </c>
      <c r="AG434" s="10">
        <v>30.88427124</v>
      </c>
      <c r="AH434" s="10">
        <v>20</v>
      </c>
      <c r="AI434" s="10">
        <v>8</v>
      </c>
      <c r="AJ434" s="10">
        <v>19</v>
      </c>
      <c r="AK434" s="10">
        <v>38</v>
      </c>
      <c r="AL434" s="10">
        <v>73</v>
      </c>
      <c r="AM434" s="11" t="s">
        <v>408</v>
      </c>
      <c r="AN434" s="21">
        <f t="shared" si="106"/>
        <v>38</v>
      </c>
      <c r="AO434" s="21">
        <f t="shared" si="105"/>
        <v>73</v>
      </c>
      <c r="AP434" s="14">
        <v>650</v>
      </c>
    </row>
    <row r="435" spans="1:42" ht="12" customHeight="1" x14ac:dyDescent="0.25">
      <c r="A435" s="14" t="s">
        <v>158</v>
      </c>
      <c r="B435" s="14">
        <v>637</v>
      </c>
      <c r="C435" s="14" t="s">
        <v>199</v>
      </c>
      <c r="D435" s="14" t="s">
        <v>53</v>
      </c>
      <c r="E435" s="14" t="s">
        <v>52</v>
      </c>
      <c r="F435" s="58">
        <v>53.227414026200002</v>
      </c>
      <c r="G435" s="13">
        <v>0.633888281379</v>
      </c>
      <c r="H435" s="13">
        <v>27.097217559800001</v>
      </c>
      <c r="I435" s="58">
        <v>0</v>
      </c>
      <c r="J435" s="2"/>
      <c r="K435" s="7" t="s">
        <v>199</v>
      </c>
      <c r="L435" s="7" t="str">
        <f t="shared" si="96"/>
        <v>N</v>
      </c>
      <c r="M435" s="7" t="s">
        <v>216</v>
      </c>
      <c r="N435" s="7">
        <f t="shared" si="100"/>
        <v>0.633888281379</v>
      </c>
      <c r="O435" s="15">
        <f t="shared" si="101"/>
        <v>53.227414026200002</v>
      </c>
      <c r="P435" s="7">
        <f t="shared" si="97"/>
        <v>3.7</v>
      </c>
      <c r="Q435" s="7">
        <v>50</v>
      </c>
      <c r="R435" s="7">
        <f t="shared" si="102"/>
        <v>0.3</v>
      </c>
      <c r="S435" s="63">
        <f t="shared" si="103"/>
        <v>27.097217559800001</v>
      </c>
      <c r="T435" s="7">
        <f t="shared" si="104"/>
        <v>0.3</v>
      </c>
      <c r="U435" s="7">
        <f t="shared" si="98"/>
        <v>20</v>
      </c>
      <c r="V435" s="18" t="str">
        <f t="shared" si="99"/>
        <v>16N73F.1-637</v>
      </c>
      <c r="W435" s="4"/>
      <c r="X435" s="8">
        <v>136</v>
      </c>
      <c r="Y435" s="9" t="s">
        <v>271</v>
      </c>
      <c r="Z435" s="9" t="s">
        <v>272</v>
      </c>
      <c r="AA435" s="10">
        <v>0.63388828100000005</v>
      </c>
      <c r="AB435" s="10">
        <v>53.226999999999997</v>
      </c>
      <c r="AC435" s="10">
        <v>3.7</v>
      </c>
      <c r="AD435" s="10">
        <v>50</v>
      </c>
      <c r="AE435" s="10">
        <v>0.3</v>
      </c>
      <c r="AF435" s="10">
        <v>27.1</v>
      </c>
      <c r="AG435" s="10">
        <v>0.3</v>
      </c>
      <c r="AH435" s="10">
        <v>20</v>
      </c>
      <c r="AI435" s="10">
        <v>27</v>
      </c>
      <c r="AJ435" s="10">
        <v>147</v>
      </c>
      <c r="AK435" s="10">
        <v>20</v>
      </c>
      <c r="AL435" s="10">
        <v>21</v>
      </c>
      <c r="AM435" s="11" t="s">
        <v>408</v>
      </c>
      <c r="AN435" s="21">
        <f t="shared" si="106"/>
        <v>20</v>
      </c>
      <c r="AO435" s="21">
        <f t="shared" si="105"/>
        <v>21</v>
      </c>
      <c r="AP435" s="14">
        <v>648</v>
      </c>
    </row>
    <row r="436" spans="1:42" ht="12" customHeight="1" x14ac:dyDescent="0.25">
      <c r="A436" s="14" t="s">
        <v>71</v>
      </c>
      <c r="B436" s="14">
        <v>198</v>
      </c>
      <c r="C436" s="14" t="s">
        <v>199</v>
      </c>
      <c r="D436" s="14" t="s">
        <v>51</v>
      </c>
      <c r="E436" s="14" t="s">
        <v>52</v>
      </c>
      <c r="F436" s="58">
        <v>98.520905163099997</v>
      </c>
      <c r="G436" s="13">
        <v>4.3403204963900004</v>
      </c>
      <c r="H436" s="13">
        <v>46.2740631104</v>
      </c>
      <c r="I436" s="58">
        <v>52.4264068604</v>
      </c>
      <c r="J436" s="2"/>
      <c r="K436" s="7" t="s">
        <v>199</v>
      </c>
      <c r="L436" s="7" t="str">
        <f t="shared" si="96"/>
        <v>N</v>
      </c>
      <c r="M436" s="7" t="s">
        <v>216</v>
      </c>
      <c r="N436" s="7">
        <f t="shared" si="100"/>
        <v>4.3403204963900004</v>
      </c>
      <c r="O436" s="15">
        <f t="shared" si="101"/>
        <v>98.520905163099997</v>
      </c>
      <c r="P436" s="7">
        <f t="shared" si="97"/>
        <v>3.7</v>
      </c>
      <c r="Q436" s="7">
        <v>50</v>
      </c>
      <c r="R436" s="7">
        <f t="shared" si="102"/>
        <v>7.4</v>
      </c>
      <c r="S436" s="63">
        <f t="shared" si="103"/>
        <v>46.2740631104</v>
      </c>
      <c r="T436" s="7">
        <f t="shared" si="104"/>
        <v>45.026406860400002</v>
      </c>
      <c r="U436" s="7">
        <f t="shared" si="98"/>
        <v>20</v>
      </c>
      <c r="V436" s="18" t="str">
        <f t="shared" si="99"/>
        <v>16N73G-198</v>
      </c>
      <c r="W436" s="4"/>
      <c r="X436" s="8">
        <v>137</v>
      </c>
      <c r="Y436" s="9" t="s">
        <v>271</v>
      </c>
      <c r="Z436" s="9" t="s">
        <v>272</v>
      </c>
      <c r="AA436" s="10">
        <v>4.3403204960000004</v>
      </c>
      <c r="AB436" s="10">
        <v>98.521000000000001</v>
      </c>
      <c r="AC436" s="10">
        <v>3.7</v>
      </c>
      <c r="AD436" s="10">
        <v>50</v>
      </c>
      <c r="AE436" s="10">
        <v>7.4</v>
      </c>
      <c r="AF436" s="10">
        <v>46.3</v>
      </c>
      <c r="AG436" s="10">
        <v>45.026406860000002</v>
      </c>
      <c r="AH436" s="10">
        <v>20</v>
      </c>
      <c r="AI436" s="10">
        <v>7</v>
      </c>
      <c r="AJ436" s="10">
        <v>11</v>
      </c>
      <c r="AK436" s="10">
        <v>326</v>
      </c>
      <c r="AL436" s="10">
        <v>171</v>
      </c>
      <c r="AM436" s="11" t="s">
        <v>409</v>
      </c>
      <c r="AN436" s="21">
        <f t="shared" si="106"/>
        <v>326</v>
      </c>
      <c r="AO436" s="21">
        <f t="shared" si="105"/>
        <v>171</v>
      </c>
      <c r="AP436" s="14">
        <v>152</v>
      </c>
    </row>
    <row r="437" spans="1:42" ht="12" customHeight="1" x14ac:dyDescent="0.25">
      <c r="A437" s="14" t="s">
        <v>71</v>
      </c>
      <c r="B437" s="14">
        <v>198</v>
      </c>
      <c r="C437" s="14" t="s">
        <v>199</v>
      </c>
      <c r="D437" s="14" t="s">
        <v>51</v>
      </c>
      <c r="E437" s="14" t="s">
        <v>52</v>
      </c>
      <c r="F437" s="58">
        <v>61.5547737367</v>
      </c>
      <c r="G437" s="13">
        <v>0.166185193758</v>
      </c>
      <c r="H437" s="13">
        <v>50.132083892799997</v>
      </c>
      <c r="I437" s="58">
        <v>82.426406860399993</v>
      </c>
      <c r="J437" s="2"/>
      <c r="K437" s="7" t="s">
        <v>199</v>
      </c>
      <c r="L437" s="7" t="str">
        <f t="shared" si="96"/>
        <v>N</v>
      </c>
      <c r="M437" s="7" t="s">
        <v>216</v>
      </c>
      <c r="N437" s="7">
        <f t="shared" si="100"/>
        <v>0.3</v>
      </c>
      <c r="O437" s="15">
        <f t="shared" si="101"/>
        <v>61.5547737367</v>
      </c>
      <c r="P437" s="7">
        <f t="shared" si="97"/>
        <v>3.7</v>
      </c>
      <c r="Q437" s="7">
        <v>50</v>
      </c>
      <c r="R437" s="7">
        <f t="shared" si="102"/>
        <v>7.4</v>
      </c>
      <c r="S437" s="63">
        <f t="shared" si="103"/>
        <v>50.132083892799997</v>
      </c>
      <c r="T437" s="7">
        <f t="shared" si="104"/>
        <v>75.026406860399987</v>
      </c>
      <c r="U437" s="7">
        <f t="shared" si="98"/>
        <v>20</v>
      </c>
      <c r="V437" s="18" t="str">
        <f t="shared" si="99"/>
        <v>16N73G-198</v>
      </c>
      <c r="W437" s="4"/>
      <c r="X437" s="8">
        <v>138</v>
      </c>
      <c r="Y437" s="9" t="s">
        <v>271</v>
      </c>
      <c r="Z437" s="9" t="s">
        <v>272</v>
      </c>
      <c r="AA437" s="10">
        <v>0.3</v>
      </c>
      <c r="AB437" s="10">
        <v>61.555</v>
      </c>
      <c r="AC437" s="10">
        <v>3.7</v>
      </c>
      <c r="AD437" s="10">
        <v>50</v>
      </c>
      <c r="AE437" s="10">
        <v>7.4</v>
      </c>
      <c r="AF437" s="10">
        <v>50.1</v>
      </c>
      <c r="AG437" s="10">
        <v>75.026406859999994</v>
      </c>
      <c r="AH437" s="10">
        <v>20</v>
      </c>
      <c r="AI437" s="10">
        <v>4</v>
      </c>
      <c r="AJ437" s="10">
        <v>4</v>
      </c>
      <c r="AK437" s="10">
        <v>13</v>
      </c>
      <c r="AL437" s="10">
        <v>12</v>
      </c>
      <c r="AM437" s="11" t="s">
        <v>409</v>
      </c>
      <c r="AN437" s="21">
        <f t="shared" si="106"/>
        <v>13</v>
      </c>
      <c r="AO437" s="21">
        <f t="shared" si="105"/>
        <v>12</v>
      </c>
      <c r="AP437" s="14">
        <v>148</v>
      </c>
    </row>
    <row r="438" spans="1:42" ht="12" customHeight="1" x14ac:dyDescent="0.25">
      <c r="A438" s="14" t="s">
        <v>71</v>
      </c>
      <c r="B438" s="14">
        <v>197</v>
      </c>
      <c r="C438" s="14" t="s">
        <v>199</v>
      </c>
      <c r="D438" s="14" t="s">
        <v>51</v>
      </c>
      <c r="E438" s="14" t="s">
        <v>52</v>
      </c>
      <c r="F438" s="58">
        <v>61.395128210099998</v>
      </c>
      <c r="G438" s="13">
        <v>2.3413909896699998</v>
      </c>
      <c r="H438" s="13">
        <v>8.4908981323199999</v>
      </c>
      <c r="I438" s="58">
        <v>0</v>
      </c>
      <c r="J438" s="2"/>
      <c r="K438" s="7" t="s">
        <v>199</v>
      </c>
      <c r="L438" s="7" t="str">
        <f t="shared" si="96"/>
        <v>N</v>
      </c>
      <c r="M438" s="7" t="s">
        <v>216</v>
      </c>
      <c r="N438" s="7">
        <f t="shared" si="100"/>
        <v>2.3413909896699998</v>
      </c>
      <c r="O438" s="15">
        <f t="shared" si="101"/>
        <v>61.395128210099998</v>
      </c>
      <c r="P438" s="7">
        <f t="shared" si="97"/>
        <v>3.7</v>
      </c>
      <c r="Q438" s="7">
        <v>50</v>
      </c>
      <c r="R438" s="7">
        <f t="shared" si="102"/>
        <v>0.3</v>
      </c>
      <c r="S438" s="63">
        <f t="shared" si="103"/>
        <v>8.4908981323199999</v>
      </c>
      <c r="T438" s="7">
        <f t="shared" si="104"/>
        <v>0.3</v>
      </c>
      <c r="U438" s="7">
        <f t="shared" si="98"/>
        <v>20</v>
      </c>
      <c r="V438" s="18" t="str">
        <f t="shared" si="99"/>
        <v>16N73G-197</v>
      </c>
      <c r="W438" s="4"/>
      <c r="X438" s="8">
        <v>139</v>
      </c>
      <c r="Y438" s="9" t="s">
        <v>271</v>
      </c>
      <c r="Z438" s="9" t="s">
        <v>272</v>
      </c>
      <c r="AA438" s="10">
        <v>2.3413909899999998</v>
      </c>
      <c r="AB438" s="10">
        <v>61.395000000000003</v>
      </c>
      <c r="AC438" s="10">
        <v>3.7</v>
      </c>
      <c r="AD438" s="10">
        <v>50</v>
      </c>
      <c r="AE438" s="10">
        <v>0.3</v>
      </c>
      <c r="AF438" s="10">
        <v>8.5</v>
      </c>
      <c r="AG438" s="10">
        <v>0.3</v>
      </c>
      <c r="AH438" s="10">
        <v>20</v>
      </c>
      <c r="AI438" s="10">
        <v>28</v>
      </c>
      <c r="AJ438" s="10">
        <v>155</v>
      </c>
      <c r="AK438" s="10">
        <v>35</v>
      </c>
      <c r="AL438" s="10">
        <v>36</v>
      </c>
      <c r="AM438" s="11" t="s">
        <v>410</v>
      </c>
      <c r="AN438" s="21">
        <f t="shared" si="106"/>
        <v>35</v>
      </c>
      <c r="AO438" s="21">
        <f t="shared" si="105"/>
        <v>36</v>
      </c>
      <c r="AP438" s="14">
        <v>1127</v>
      </c>
    </row>
    <row r="439" spans="1:42" ht="12" customHeight="1" x14ac:dyDescent="0.25">
      <c r="A439" s="14" t="s">
        <v>71</v>
      </c>
      <c r="B439" s="14">
        <v>197</v>
      </c>
      <c r="C439" s="14" t="s">
        <v>199</v>
      </c>
      <c r="D439" s="14" t="s">
        <v>51</v>
      </c>
      <c r="E439" s="14" t="s">
        <v>52</v>
      </c>
      <c r="F439" s="58">
        <v>183.071333135</v>
      </c>
      <c r="G439" s="13">
        <v>2.7958545569800002</v>
      </c>
      <c r="H439" s="13">
        <v>3.7617819309199998</v>
      </c>
      <c r="I439" s="58">
        <v>0</v>
      </c>
      <c r="J439" s="2"/>
      <c r="K439" s="7" t="s">
        <v>199</v>
      </c>
      <c r="L439" s="7" t="str">
        <f t="shared" si="96"/>
        <v>N</v>
      </c>
      <c r="M439" s="7" t="s">
        <v>216</v>
      </c>
      <c r="N439" s="7">
        <f t="shared" si="100"/>
        <v>2.7958545569800002</v>
      </c>
      <c r="O439" s="15">
        <f t="shared" si="101"/>
        <v>140</v>
      </c>
      <c r="P439" s="7">
        <f t="shared" si="97"/>
        <v>3.7</v>
      </c>
      <c r="Q439" s="7">
        <v>50</v>
      </c>
      <c r="R439" s="7">
        <f t="shared" si="102"/>
        <v>0.3</v>
      </c>
      <c r="S439" s="63">
        <f t="shared" si="103"/>
        <v>3.7617819309199998</v>
      </c>
      <c r="T439" s="7">
        <f t="shared" si="104"/>
        <v>0.3</v>
      </c>
      <c r="U439" s="7">
        <f t="shared" si="98"/>
        <v>20</v>
      </c>
      <c r="V439" s="18" t="str">
        <f t="shared" si="99"/>
        <v>16N73G-197</v>
      </c>
      <c r="W439" s="4"/>
      <c r="X439" s="8">
        <v>140</v>
      </c>
      <c r="Y439" s="9" t="s">
        <v>271</v>
      </c>
      <c r="Z439" s="9" t="s">
        <v>272</v>
      </c>
      <c r="AA439" s="10">
        <v>2.7958545570000002</v>
      </c>
      <c r="AB439" s="10">
        <v>140</v>
      </c>
      <c r="AC439" s="10">
        <v>3.7</v>
      </c>
      <c r="AD439" s="10">
        <v>50</v>
      </c>
      <c r="AE439" s="10">
        <v>0.3</v>
      </c>
      <c r="AF439" s="10">
        <v>3.8</v>
      </c>
      <c r="AG439" s="10">
        <v>0.3</v>
      </c>
      <c r="AH439" s="10">
        <v>20</v>
      </c>
      <c r="AI439" s="10">
        <v>28</v>
      </c>
      <c r="AJ439" s="10">
        <v>172</v>
      </c>
      <c r="AK439" s="10">
        <v>345</v>
      </c>
      <c r="AL439" s="10">
        <v>340</v>
      </c>
      <c r="AM439" s="11" t="s">
        <v>410</v>
      </c>
      <c r="AN439" s="21">
        <f t="shared" si="106"/>
        <v>451.14007093982138</v>
      </c>
      <c r="AO439" s="21">
        <f t="shared" si="105"/>
        <v>444.60180904214286</v>
      </c>
      <c r="AP439" s="14">
        <v>1126</v>
      </c>
    </row>
    <row r="440" spans="1:42" ht="12" customHeight="1" x14ac:dyDescent="0.25">
      <c r="A440" s="14" t="s">
        <v>71</v>
      </c>
      <c r="B440" s="14">
        <v>198</v>
      </c>
      <c r="C440" s="14" t="s">
        <v>199</v>
      </c>
      <c r="D440" s="14" t="s">
        <v>51</v>
      </c>
      <c r="E440" s="14" t="s">
        <v>52</v>
      </c>
      <c r="F440" s="58">
        <v>99.952711238299997</v>
      </c>
      <c r="G440" s="13">
        <v>3.4476752929700001</v>
      </c>
      <c r="H440" s="13">
        <v>69.153091430700002</v>
      </c>
      <c r="I440" s="58">
        <v>0</v>
      </c>
      <c r="J440" s="2"/>
      <c r="K440" s="7" t="s">
        <v>199</v>
      </c>
      <c r="L440" s="7" t="str">
        <f t="shared" si="96"/>
        <v>N</v>
      </c>
      <c r="M440" s="7" t="s">
        <v>216</v>
      </c>
      <c r="N440" s="7">
        <f t="shared" si="100"/>
        <v>3.4476752929700001</v>
      </c>
      <c r="O440" s="15">
        <f t="shared" si="101"/>
        <v>99.952711238299997</v>
      </c>
      <c r="P440" s="7">
        <f t="shared" si="97"/>
        <v>3.7</v>
      </c>
      <c r="Q440" s="7">
        <v>50</v>
      </c>
      <c r="R440" s="7">
        <f t="shared" si="102"/>
        <v>0.3</v>
      </c>
      <c r="S440" s="63">
        <f t="shared" si="103"/>
        <v>69.153091430700002</v>
      </c>
      <c r="T440" s="7">
        <f t="shared" si="104"/>
        <v>0.3</v>
      </c>
      <c r="U440" s="7">
        <f t="shared" si="98"/>
        <v>20</v>
      </c>
      <c r="V440" s="18" t="str">
        <f t="shared" si="99"/>
        <v>16N73G-198</v>
      </c>
      <c r="W440" s="4"/>
      <c r="X440" s="8">
        <v>141</v>
      </c>
      <c r="Y440" s="9" t="s">
        <v>271</v>
      </c>
      <c r="Z440" s="9" t="s">
        <v>272</v>
      </c>
      <c r="AA440" s="10">
        <v>3.4476752930000001</v>
      </c>
      <c r="AB440" s="10">
        <v>99.953000000000003</v>
      </c>
      <c r="AC440" s="10">
        <v>3.7</v>
      </c>
      <c r="AD440" s="10">
        <v>50</v>
      </c>
      <c r="AE440" s="10">
        <v>0.3</v>
      </c>
      <c r="AF440" s="10">
        <v>69.2</v>
      </c>
      <c r="AG440" s="10">
        <v>0.3</v>
      </c>
      <c r="AH440" s="10">
        <v>20</v>
      </c>
      <c r="AI440" s="10">
        <v>27</v>
      </c>
      <c r="AJ440" s="10">
        <v>162</v>
      </c>
      <c r="AK440" s="10">
        <v>181</v>
      </c>
      <c r="AL440" s="10">
        <v>185</v>
      </c>
      <c r="AM440" s="11" t="s">
        <v>409</v>
      </c>
      <c r="AN440" s="21">
        <f t="shared" si="106"/>
        <v>181</v>
      </c>
      <c r="AO440" s="21">
        <f t="shared" si="105"/>
        <v>185</v>
      </c>
      <c r="AP440" s="14">
        <v>151</v>
      </c>
    </row>
    <row r="441" spans="1:42" ht="12" customHeight="1" x14ac:dyDescent="0.25">
      <c r="A441" s="14" t="s">
        <v>71</v>
      </c>
      <c r="B441" s="14">
        <v>198</v>
      </c>
      <c r="C441" s="14" t="s">
        <v>199</v>
      </c>
      <c r="D441" s="14" t="s">
        <v>51</v>
      </c>
      <c r="E441" s="14" t="s">
        <v>52</v>
      </c>
      <c r="F441" s="58">
        <v>92.103456570500001</v>
      </c>
      <c r="G441" s="13">
        <v>1.79798448576</v>
      </c>
      <c r="H441" s="13">
        <v>69.153091430700002</v>
      </c>
      <c r="I441" s="58">
        <v>0</v>
      </c>
      <c r="J441" s="2"/>
      <c r="K441" s="7" t="s">
        <v>199</v>
      </c>
      <c r="L441" s="7" t="str">
        <f t="shared" si="96"/>
        <v>N</v>
      </c>
      <c r="M441" s="7" t="s">
        <v>216</v>
      </c>
      <c r="N441" s="7">
        <f t="shared" si="100"/>
        <v>1.79798448576</v>
      </c>
      <c r="O441" s="15">
        <f t="shared" si="101"/>
        <v>92.103456570500001</v>
      </c>
      <c r="P441" s="7">
        <f t="shared" si="97"/>
        <v>3.7</v>
      </c>
      <c r="Q441" s="7">
        <v>50</v>
      </c>
      <c r="R441" s="7">
        <f t="shared" si="102"/>
        <v>0.3</v>
      </c>
      <c r="S441" s="63">
        <f t="shared" si="103"/>
        <v>69.153091430700002</v>
      </c>
      <c r="T441" s="7">
        <f t="shared" si="104"/>
        <v>0.3</v>
      </c>
      <c r="U441" s="7">
        <f t="shared" si="98"/>
        <v>20</v>
      </c>
      <c r="V441" s="18" t="str">
        <f t="shared" si="99"/>
        <v>16N73G-198</v>
      </c>
      <c r="W441" s="4"/>
      <c r="X441" s="8">
        <v>142</v>
      </c>
      <c r="Y441" s="9" t="s">
        <v>271</v>
      </c>
      <c r="Z441" s="9" t="s">
        <v>272</v>
      </c>
      <c r="AA441" s="10">
        <v>1.797984486</v>
      </c>
      <c r="AB441" s="10">
        <v>92.102999999999994</v>
      </c>
      <c r="AC441" s="10">
        <v>3.7</v>
      </c>
      <c r="AD441" s="10">
        <v>50</v>
      </c>
      <c r="AE441" s="10">
        <v>0.3</v>
      </c>
      <c r="AF441" s="10">
        <v>69.2</v>
      </c>
      <c r="AG441" s="10">
        <v>0.3</v>
      </c>
      <c r="AH441" s="10">
        <v>20</v>
      </c>
      <c r="AI441" s="10">
        <v>27</v>
      </c>
      <c r="AJ441" s="10">
        <v>159</v>
      </c>
      <c r="AK441" s="10">
        <v>68</v>
      </c>
      <c r="AL441" s="10">
        <v>73</v>
      </c>
      <c r="AM441" s="11" t="s">
        <v>409</v>
      </c>
      <c r="AN441" s="21">
        <f t="shared" si="106"/>
        <v>68</v>
      </c>
      <c r="AO441" s="21">
        <f t="shared" si="105"/>
        <v>73</v>
      </c>
      <c r="AP441" s="14">
        <v>150</v>
      </c>
    </row>
    <row r="442" spans="1:42" ht="12" customHeight="1" x14ac:dyDescent="0.25">
      <c r="A442" s="14" t="s">
        <v>71</v>
      </c>
      <c r="B442" s="14">
        <v>197</v>
      </c>
      <c r="C442" s="14" t="s">
        <v>199</v>
      </c>
      <c r="D442" s="14" t="s">
        <v>51</v>
      </c>
      <c r="E442" s="14" t="s">
        <v>52</v>
      </c>
      <c r="F442" s="58">
        <v>69.263014162600001</v>
      </c>
      <c r="G442" s="13">
        <v>2.0708399530800001</v>
      </c>
      <c r="H442" s="13">
        <v>4.4290614128100003</v>
      </c>
      <c r="I442" s="58">
        <v>0</v>
      </c>
      <c r="J442" s="2"/>
      <c r="K442" s="7" t="s">
        <v>199</v>
      </c>
      <c r="L442" s="7" t="str">
        <f t="shared" si="96"/>
        <v>N</v>
      </c>
      <c r="M442" s="7" t="s">
        <v>216</v>
      </c>
      <c r="N442" s="7">
        <f t="shared" si="100"/>
        <v>2.0708399530800001</v>
      </c>
      <c r="O442" s="15">
        <f t="shared" si="101"/>
        <v>69.263014162600001</v>
      </c>
      <c r="P442" s="7">
        <f t="shared" si="97"/>
        <v>3.7</v>
      </c>
      <c r="Q442" s="7">
        <v>50</v>
      </c>
      <c r="R442" s="7">
        <f t="shared" si="102"/>
        <v>0.3</v>
      </c>
      <c r="S442" s="63">
        <f t="shared" si="103"/>
        <v>4.4290614128100003</v>
      </c>
      <c r="T442" s="7">
        <f t="shared" si="104"/>
        <v>0.3</v>
      </c>
      <c r="U442" s="7">
        <f t="shared" si="98"/>
        <v>20</v>
      </c>
      <c r="V442" s="18" t="str">
        <f t="shared" si="99"/>
        <v>16N73G-197</v>
      </c>
      <c r="W442" s="4"/>
      <c r="X442" s="8">
        <v>143</v>
      </c>
      <c r="Y442" s="9" t="s">
        <v>271</v>
      </c>
      <c r="Z442" s="9" t="s">
        <v>272</v>
      </c>
      <c r="AA442" s="10">
        <v>2.0708399530000001</v>
      </c>
      <c r="AB442" s="10">
        <v>69.263000000000005</v>
      </c>
      <c r="AC442" s="10">
        <v>3.7</v>
      </c>
      <c r="AD442" s="10">
        <v>50</v>
      </c>
      <c r="AE442" s="10">
        <v>0.3</v>
      </c>
      <c r="AF442" s="10">
        <v>4.4000000000000004</v>
      </c>
      <c r="AG442" s="10">
        <v>0.3</v>
      </c>
      <c r="AH442" s="10">
        <v>20</v>
      </c>
      <c r="AI442" s="10">
        <v>29</v>
      </c>
      <c r="AJ442" s="10">
        <v>159</v>
      </c>
      <c r="AK442" s="10">
        <v>39</v>
      </c>
      <c r="AL442" s="10">
        <v>39</v>
      </c>
      <c r="AM442" s="11" t="s">
        <v>410</v>
      </c>
      <c r="AN442" s="21">
        <f t="shared" si="106"/>
        <v>39</v>
      </c>
      <c r="AO442" s="21">
        <f t="shared" si="105"/>
        <v>39</v>
      </c>
      <c r="AP442" s="14">
        <v>1125</v>
      </c>
    </row>
    <row r="443" spans="1:42" ht="12" customHeight="1" x14ac:dyDescent="0.25">
      <c r="A443" s="14" t="s">
        <v>71</v>
      </c>
      <c r="B443" s="14">
        <v>198</v>
      </c>
      <c r="C443" s="14" t="s">
        <v>199</v>
      </c>
      <c r="D443" s="14" t="s">
        <v>51</v>
      </c>
      <c r="E443" s="14" t="s">
        <v>52</v>
      </c>
      <c r="F443" s="58">
        <v>75.124433645799996</v>
      </c>
      <c r="G443" s="13">
        <v>6.08170662755</v>
      </c>
      <c r="H443" s="13">
        <v>40.0550384521</v>
      </c>
      <c r="I443" s="58">
        <v>100</v>
      </c>
      <c r="J443" s="2"/>
      <c r="K443" s="7" t="s">
        <v>199</v>
      </c>
      <c r="L443" s="7" t="str">
        <f t="shared" si="96"/>
        <v>N</v>
      </c>
      <c r="M443" s="7" t="s">
        <v>216</v>
      </c>
      <c r="N443" s="7">
        <f t="shared" si="100"/>
        <v>6.08170662755</v>
      </c>
      <c r="O443" s="15">
        <f t="shared" si="101"/>
        <v>75.124433645799996</v>
      </c>
      <c r="P443" s="7">
        <f t="shared" si="97"/>
        <v>3.7</v>
      </c>
      <c r="Q443" s="7">
        <v>50</v>
      </c>
      <c r="R443" s="7">
        <f t="shared" si="102"/>
        <v>7.4</v>
      </c>
      <c r="S443" s="63">
        <f t="shared" si="103"/>
        <v>40.0550384521</v>
      </c>
      <c r="T443" s="7">
        <f t="shared" si="104"/>
        <v>92.6</v>
      </c>
      <c r="U443" s="7">
        <f t="shared" si="98"/>
        <v>20</v>
      </c>
      <c r="V443" s="18" t="str">
        <f t="shared" si="99"/>
        <v>16N73G-198</v>
      </c>
      <c r="W443" s="4"/>
      <c r="X443" s="8">
        <v>144</v>
      </c>
      <c r="Y443" s="9" t="s">
        <v>271</v>
      </c>
      <c r="Z443" s="9" t="s">
        <v>272</v>
      </c>
      <c r="AA443" s="10">
        <v>6.0817066280000001</v>
      </c>
      <c r="AB443" s="10">
        <v>75.123999999999995</v>
      </c>
      <c r="AC443" s="10">
        <v>3.7</v>
      </c>
      <c r="AD443" s="10">
        <v>50</v>
      </c>
      <c r="AE443" s="10">
        <v>7.4</v>
      </c>
      <c r="AF443" s="10">
        <v>40.1</v>
      </c>
      <c r="AG443" s="10">
        <v>92.6</v>
      </c>
      <c r="AH443" s="10">
        <v>20</v>
      </c>
      <c r="AI443" s="10">
        <v>3</v>
      </c>
      <c r="AJ443" s="10">
        <v>4</v>
      </c>
      <c r="AK443" s="10">
        <v>407</v>
      </c>
      <c r="AL443" s="10">
        <v>52</v>
      </c>
      <c r="AM443" s="11" t="s">
        <v>409</v>
      </c>
      <c r="AN443" s="21">
        <f t="shared" si="106"/>
        <v>407</v>
      </c>
      <c r="AO443" s="21">
        <f t="shared" si="105"/>
        <v>52</v>
      </c>
      <c r="AP443" s="14">
        <v>149</v>
      </c>
    </row>
    <row r="444" spans="1:42" ht="12" customHeight="1" x14ac:dyDescent="0.25">
      <c r="A444" s="14" t="s">
        <v>71</v>
      </c>
      <c r="B444" s="14">
        <v>198</v>
      </c>
      <c r="C444" s="14" t="s">
        <v>199</v>
      </c>
      <c r="D444" s="14" t="s">
        <v>51</v>
      </c>
      <c r="E444" s="14" t="s">
        <v>52</v>
      </c>
      <c r="F444" s="58">
        <v>248.218304902</v>
      </c>
      <c r="G444" s="13">
        <v>9.3396082086500005</v>
      </c>
      <c r="H444" s="13">
        <v>8.4908981323199999</v>
      </c>
      <c r="I444" s="58">
        <v>0</v>
      </c>
      <c r="J444" s="2"/>
      <c r="K444" s="7" t="s">
        <v>199</v>
      </c>
      <c r="L444" s="7" t="str">
        <f t="shared" si="96"/>
        <v>N</v>
      </c>
      <c r="M444" s="7" t="s">
        <v>216</v>
      </c>
      <c r="N444" s="7">
        <f t="shared" si="100"/>
        <v>9.3396082086500005</v>
      </c>
      <c r="O444" s="15">
        <f t="shared" si="101"/>
        <v>140</v>
      </c>
      <c r="P444" s="7">
        <f t="shared" si="97"/>
        <v>3.7</v>
      </c>
      <c r="Q444" s="7">
        <v>50</v>
      </c>
      <c r="R444" s="7">
        <f t="shared" si="102"/>
        <v>0.3</v>
      </c>
      <c r="S444" s="63">
        <f t="shared" si="103"/>
        <v>8.4908981323199999</v>
      </c>
      <c r="T444" s="7">
        <f t="shared" si="104"/>
        <v>0.3</v>
      </c>
      <c r="U444" s="7">
        <f t="shared" si="98"/>
        <v>20</v>
      </c>
      <c r="V444" s="18" t="str">
        <f t="shared" si="99"/>
        <v>16N73G-198</v>
      </c>
      <c r="W444" s="4"/>
      <c r="X444" s="8">
        <v>145</v>
      </c>
      <c r="Y444" s="9" t="s">
        <v>271</v>
      </c>
      <c r="Z444" s="9" t="s">
        <v>272</v>
      </c>
      <c r="AA444" s="10">
        <v>9.3396082089999997</v>
      </c>
      <c r="AB444" s="10">
        <v>140</v>
      </c>
      <c r="AC444" s="10">
        <v>3.7</v>
      </c>
      <c r="AD444" s="10">
        <v>50</v>
      </c>
      <c r="AE444" s="10">
        <v>0.3</v>
      </c>
      <c r="AF444" s="10">
        <v>8.5</v>
      </c>
      <c r="AG444" s="10">
        <v>0.3</v>
      </c>
      <c r="AH444" s="10">
        <v>20</v>
      </c>
      <c r="AI444" s="10">
        <v>34</v>
      </c>
      <c r="AJ444" s="10">
        <v>172</v>
      </c>
      <c r="AK444" s="12">
        <v>3326</v>
      </c>
      <c r="AL444" s="12">
        <v>3012</v>
      </c>
      <c r="AM444" s="11" t="s">
        <v>409</v>
      </c>
      <c r="AN444" s="21">
        <f t="shared" si="106"/>
        <v>5896.9577293146576</v>
      </c>
      <c r="AO444" s="21">
        <f t="shared" si="105"/>
        <v>5340.2395311773143</v>
      </c>
      <c r="AP444" s="14">
        <v>147</v>
      </c>
    </row>
    <row r="445" spans="1:42" ht="12" customHeight="1" x14ac:dyDescent="0.25">
      <c r="A445" s="14" t="s">
        <v>67</v>
      </c>
      <c r="B445" s="14">
        <v>199</v>
      </c>
      <c r="C445" s="14" t="s">
        <v>199</v>
      </c>
      <c r="D445" s="14" t="s">
        <v>51</v>
      </c>
      <c r="E445" s="14" t="s">
        <v>52</v>
      </c>
      <c r="F445" s="58">
        <v>117.955160646</v>
      </c>
      <c r="G445" s="13">
        <v>3.8750324741800002</v>
      </c>
      <c r="H445" s="13">
        <v>29.651638031000001</v>
      </c>
      <c r="I445" s="58">
        <v>70.710678100600006</v>
      </c>
      <c r="J445" s="2"/>
      <c r="K445" s="7" t="s">
        <v>199</v>
      </c>
      <c r="L445" s="7" t="str">
        <f t="shared" si="96"/>
        <v>N</v>
      </c>
      <c r="M445" s="7" t="s">
        <v>216</v>
      </c>
      <c r="N445" s="7">
        <f t="shared" si="100"/>
        <v>3.8750324741800002</v>
      </c>
      <c r="O445" s="15">
        <f t="shared" si="101"/>
        <v>117.955160646</v>
      </c>
      <c r="P445" s="7">
        <f t="shared" si="97"/>
        <v>3.7</v>
      </c>
      <c r="Q445" s="7">
        <v>50</v>
      </c>
      <c r="R445" s="7">
        <f t="shared" si="102"/>
        <v>7.4</v>
      </c>
      <c r="S445" s="63">
        <f t="shared" si="103"/>
        <v>29.651638031000001</v>
      </c>
      <c r="T445" s="7">
        <f t="shared" si="104"/>
        <v>63.310678100600008</v>
      </c>
      <c r="U445" s="7">
        <f t="shared" si="98"/>
        <v>20</v>
      </c>
      <c r="V445" s="18" t="str">
        <f t="shared" si="99"/>
        <v>16N73H-199</v>
      </c>
      <c r="W445" s="4"/>
      <c r="X445" s="8">
        <v>146</v>
      </c>
      <c r="Y445" s="9" t="s">
        <v>271</v>
      </c>
      <c r="Z445" s="9" t="s">
        <v>272</v>
      </c>
      <c r="AA445" s="10">
        <v>3.8750324740000002</v>
      </c>
      <c r="AB445" s="10">
        <v>117.955</v>
      </c>
      <c r="AC445" s="10">
        <v>3.7</v>
      </c>
      <c r="AD445" s="10">
        <v>50</v>
      </c>
      <c r="AE445" s="10">
        <v>7.4</v>
      </c>
      <c r="AF445" s="10">
        <v>29.7</v>
      </c>
      <c r="AG445" s="10">
        <v>63.310678099999997</v>
      </c>
      <c r="AH445" s="10">
        <v>20</v>
      </c>
      <c r="AI445" s="10">
        <v>5</v>
      </c>
      <c r="AJ445" s="10">
        <v>9</v>
      </c>
      <c r="AK445" s="10">
        <v>469</v>
      </c>
      <c r="AL445" s="10">
        <v>111</v>
      </c>
      <c r="AM445" s="11" t="s">
        <v>411</v>
      </c>
      <c r="AN445" s="21">
        <f t="shared" si="106"/>
        <v>469</v>
      </c>
      <c r="AO445" s="21">
        <f t="shared" si="105"/>
        <v>111</v>
      </c>
      <c r="AP445" s="14">
        <v>620</v>
      </c>
    </row>
    <row r="446" spans="1:42" ht="12" customHeight="1" x14ac:dyDescent="0.25">
      <c r="A446" s="14" t="s">
        <v>67</v>
      </c>
      <c r="B446" s="14">
        <v>199</v>
      </c>
      <c r="C446" s="14" t="s">
        <v>199</v>
      </c>
      <c r="D446" s="14" t="s">
        <v>51</v>
      </c>
      <c r="E446" s="14" t="s">
        <v>52</v>
      </c>
      <c r="F446" s="58">
        <v>89.187726200499995</v>
      </c>
      <c r="G446" s="13">
        <v>0.91318968956000002</v>
      </c>
      <c r="H446" s="13">
        <v>30.965011596699998</v>
      </c>
      <c r="I446" s="58">
        <v>28.284271240199999</v>
      </c>
      <c r="J446" s="2"/>
      <c r="K446" s="7" t="s">
        <v>199</v>
      </c>
      <c r="L446" s="7" t="str">
        <f t="shared" si="96"/>
        <v>N</v>
      </c>
      <c r="M446" s="7" t="s">
        <v>216</v>
      </c>
      <c r="N446" s="7">
        <f t="shared" si="100"/>
        <v>0.91318968956000002</v>
      </c>
      <c r="O446" s="15">
        <f t="shared" si="101"/>
        <v>89.187726200499995</v>
      </c>
      <c r="P446" s="7">
        <f t="shared" si="97"/>
        <v>3.7</v>
      </c>
      <c r="Q446" s="7">
        <v>50</v>
      </c>
      <c r="R446" s="7">
        <f t="shared" si="102"/>
        <v>7.4</v>
      </c>
      <c r="S446" s="63">
        <f t="shared" si="103"/>
        <v>30.965011596699998</v>
      </c>
      <c r="T446" s="7">
        <f t="shared" si="104"/>
        <v>20.8842712402</v>
      </c>
      <c r="U446" s="7">
        <f t="shared" si="98"/>
        <v>20</v>
      </c>
      <c r="V446" s="18" t="str">
        <f t="shared" si="99"/>
        <v>16N73H-199</v>
      </c>
      <c r="W446" s="4"/>
      <c r="X446" s="8">
        <v>147</v>
      </c>
      <c r="Y446" s="9" t="s">
        <v>271</v>
      </c>
      <c r="Z446" s="9" t="s">
        <v>272</v>
      </c>
      <c r="AA446" s="10">
        <v>0.91318969000000005</v>
      </c>
      <c r="AB446" s="10">
        <v>89.188000000000002</v>
      </c>
      <c r="AC446" s="10">
        <v>3.7</v>
      </c>
      <c r="AD446" s="10">
        <v>50</v>
      </c>
      <c r="AE446" s="10">
        <v>7.4</v>
      </c>
      <c r="AF446" s="10">
        <v>31</v>
      </c>
      <c r="AG446" s="10">
        <v>20.88427124</v>
      </c>
      <c r="AH446" s="10">
        <v>20</v>
      </c>
      <c r="AI446" s="10">
        <v>10</v>
      </c>
      <c r="AJ446" s="10">
        <v>22</v>
      </c>
      <c r="AK446" s="10">
        <v>32</v>
      </c>
      <c r="AL446" s="10">
        <v>69</v>
      </c>
      <c r="AM446" s="11" t="s">
        <v>411</v>
      </c>
      <c r="AN446" s="21">
        <f t="shared" si="106"/>
        <v>32</v>
      </c>
      <c r="AO446" s="21">
        <f t="shared" si="105"/>
        <v>69</v>
      </c>
      <c r="AP446" s="14">
        <v>608</v>
      </c>
    </row>
    <row r="447" spans="1:42" ht="12" customHeight="1" x14ac:dyDescent="0.25">
      <c r="A447" s="14" t="s">
        <v>67</v>
      </c>
      <c r="B447" s="14">
        <v>199</v>
      </c>
      <c r="C447" s="14" t="s">
        <v>199</v>
      </c>
      <c r="D447" s="14" t="s">
        <v>51</v>
      </c>
      <c r="E447" s="14" t="s">
        <v>52</v>
      </c>
      <c r="F447" s="58">
        <v>177.79071511500001</v>
      </c>
      <c r="G447" s="13">
        <v>5.69723249806</v>
      </c>
      <c r="H447" s="13">
        <v>3.9732570648199999</v>
      </c>
      <c r="I447" s="58">
        <v>0</v>
      </c>
      <c r="J447" s="2"/>
      <c r="K447" s="7" t="s">
        <v>199</v>
      </c>
      <c r="L447" s="7" t="str">
        <f t="shared" si="96"/>
        <v>N</v>
      </c>
      <c r="M447" s="7" t="s">
        <v>216</v>
      </c>
      <c r="N447" s="7">
        <f t="shared" si="100"/>
        <v>5.69723249806</v>
      </c>
      <c r="O447" s="15">
        <f t="shared" si="101"/>
        <v>140</v>
      </c>
      <c r="P447" s="7">
        <f t="shared" si="97"/>
        <v>3.7</v>
      </c>
      <c r="Q447" s="7">
        <v>50</v>
      </c>
      <c r="R447" s="7">
        <f t="shared" si="102"/>
        <v>0.3</v>
      </c>
      <c r="S447" s="63">
        <f t="shared" si="103"/>
        <v>3.9732570648199999</v>
      </c>
      <c r="T447" s="7">
        <f t="shared" si="104"/>
        <v>0.3</v>
      </c>
      <c r="U447" s="7">
        <f t="shared" si="98"/>
        <v>20</v>
      </c>
      <c r="V447" s="18" t="str">
        <f t="shared" si="99"/>
        <v>16N73H-199</v>
      </c>
      <c r="W447" s="4"/>
      <c r="X447" s="8">
        <v>148</v>
      </c>
      <c r="Y447" s="9" t="s">
        <v>271</v>
      </c>
      <c r="Z447" s="9" t="s">
        <v>272</v>
      </c>
      <c r="AA447" s="10">
        <v>5.697232498</v>
      </c>
      <c r="AB447" s="10">
        <v>140</v>
      </c>
      <c r="AC447" s="10">
        <v>3.7</v>
      </c>
      <c r="AD447" s="10">
        <v>50</v>
      </c>
      <c r="AE447" s="10">
        <v>0.3</v>
      </c>
      <c r="AF447" s="10">
        <v>4</v>
      </c>
      <c r="AG447" s="10">
        <v>0.3</v>
      </c>
      <c r="AH447" s="10">
        <v>20</v>
      </c>
      <c r="AI447" s="10">
        <v>31</v>
      </c>
      <c r="AJ447" s="10">
        <v>172</v>
      </c>
      <c r="AK447" s="12">
        <v>1670</v>
      </c>
      <c r="AL447" s="12">
        <v>1520</v>
      </c>
      <c r="AM447" s="11" t="s">
        <v>411</v>
      </c>
      <c r="AN447" s="21">
        <f t="shared" si="106"/>
        <v>2120.7892445860716</v>
      </c>
      <c r="AO447" s="21">
        <f t="shared" si="105"/>
        <v>1930.2991926771431</v>
      </c>
      <c r="AP447" s="14">
        <v>607</v>
      </c>
    </row>
    <row r="448" spans="1:42" ht="12" customHeight="1" x14ac:dyDescent="0.25">
      <c r="A448" s="14" t="s">
        <v>67</v>
      </c>
      <c r="B448" s="14">
        <v>199</v>
      </c>
      <c r="C448" s="14" t="s">
        <v>199</v>
      </c>
      <c r="D448" s="14" t="s">
        <v>51</v>
      </c>
      <c r="E448" s="14" t="s">
        <v>52</v>
      </c>
      <c r="F448" s="58">
        <v>223.42404496699999</v>
      </c>
      <c r="G448" s="13">
        <v>8.3467657399000004</v>
      </c>
      <c r="H448" s="13">
        <v>30.965011596699998</v>
      </c>
      <c r="I448" s="58">
        <v>28.284271240199999</v>
      </c>
      <c r="J448" s="2"/>
      <c r="K448" s="7" t="s">
        <v>199</v>
      </c>
      <c r="L448" s="7" t="str">
        <f t="shared" si="96"/>
        <v>N</v>
      </c>
      <c r="M448" s="7" t="s">
        <v>216</v>
      </c>
      <c r="N448" s="7">
        <f t="shared" si="100"/>
        <v>8.3467657399000004</v>
      </c>
      <c r="O448" s="15">
        <f t="shared" si="101"/>
        <v>140</v>
      </c>
      <c r="P448" s="7">
        <f t="shared" si="97"/>
        <v>3.7</v>
      </c>
      <c r="Q448" s="7">
        <v>50</v>
      </c>
      <c r="R448" s="7">
        <f t="shared" si="102"/>
        <v>7.4</v>
      </c>
      <c r="S448" s="63">
        <f t="shared" si="103"/>
        <v>30.965011596699998</v>
      </c>
      <c r="T448" s="7">
        <f t="shared" si="104"/>
        <v>20.8842712402</v>
      </c>
      <c r="U448" s="7">
        <f t="shared" si="98"/>
        <v>20</v>
      </c>
      <c r="V448" s="18" t="str">
        <f t="shared" si="99"/>
        <v>16N73H-199</v>
      </c>
      <c r="W448" s="4"/>
      <c r="X448" s="8">
        <v>149</v>
      </c>
      <c r="Y448" s="9" t="s">
        <v>271</v>
      </c>
      <c r="Z448" s="9" t="s">
        <v>272</v>
      </c>
      <c r="AA448" s="10">
        <v>8.3467657400000004</v>
      </c>
      <c r="AB448" s="10">
        <v>140</v>
      </c>
      <c r="AC448" s="10">
        <v>3.7</v>
      </c>
      <c r="AD448" s="10">
        <v>50</v>
      </c>
      <c r="AE448" s="10">
        <v>7.4</v>
      </c>
      <c r="AF448" s="10">
        <v>31</v>
      </c>
      <c r="AG448" s="10">
        <v>20.88427124</v>
      </c>
      <c r="AH448" s="10">
        <v>20</v>
      </c>
      <c r="AI448" s="10">
        <v>13</v>
      </c>
      <c r="AJ448" s="10">
        <v>36</v>
      </c>
      <c r="AK448" s="12">
        <v>2284</v>
      </c>
      <c r="AL448" s="10">
        <v>952</v>
      </c>
      <c r="AM448" s="11" t="s">
        <v>411</v>
      </c>
      <c r="AN448" s="21">
        <f t="shared" si="106"/>
        <v>3645.003705033057</v>
      </c>
      <c r="AO448" s="21">
        <f t="shared" si="105"/>
        <v>1519.2835057755999</v>
      </c>
      <c r="AP448" s="14">
        <v>609</v>
      </c>
    </row>
    <row r="449" spans="1:42" ht="12" customHeight="1" x14ac:dyDescent="0.25">
      <c r="A449" s="14" t="s">
        <v>67</v>
      </c>
      <c r="B449" s="14">
        <v>199</v>
      </c>
      <c r="C449" s="14" t="s">
        <v>199</v>
      </c>
      <c r="D449" s="14" t="s">
        <v>51</v>
      </c>
      <c r="E449" s="14" t="s">
        <v>52</v>
      </c>
      <c r="F449" s="58">
        <v>59.024738740499998</v>
      </c>
      <c r="G449" s="13">
        <v>6.1741689803300002</v>
      </c>
      <c r="H449" s="13">
        <v>16.1683883667</v>
      </c>
      <c r="I449" s="58">
        <v>0</v>
      </c>
      <c r="J449" s="2"/>
      <c r="K449" s="7" t="s">
        <v>199</v>
      </c>
      <c r="L449" s="7" t="str">
        <f t="shared" si="96"/>
        <v>N</v>
      </c>
      <c r="M449" s="7" t="s">
        <v>216</v>
      </c>
      <c r="N449" s="7">
        <f t="shared" si="100"/>
        <v>6.1741689803300002</v>
      </c>
      <c r="O449" s="15">
        <f t="shared" si="101"/>
        <v>59.024738740499998</v>
      </c>
      <c r="P449" s="7">
        <f t="shared" si="97"/>
        <v>3.7</v>
      </c>
      <c r="Q449" s="7">
        <v>50</v>
      </c>
      <c r="R449" s="7">
        <f t="shared" si="102"/>
        <v>0.3</v>
      </c>
      <c r="S449" s="63">
        <f t="shared" si="103"/>
        <v>16.1683883667</v>
      </c>
      <c r="T449" s="7">
        <f t="shared" si="104"/>
        <v>0.3</v>
      </c>
      <c r="U449" s="7">
        <f t="shared" si="98"/>
        <v>20</v>
      </c>
      <c r="V449" s="18" t="str">
        <f t="shared" si="99"/>
        <v>16N73H-199</v>
      </c>
      <c r="W449" s="4"/>
      <c r="X449" s="8">
        <v>150</v>
      </c>
      <c r="Y449" s="9" t="s">
        <v>271</v>
      </c>
      <c r="Z449" s="9" t="s">
        <v>272</v>
      </c>
      <c r="AA449" s="10">
        <v>6.1741689800000001</v>
      </c>
      <c r="AB449" s="10">
        <v>59.024999999999999</v>
      </c>
      <c r="AC449" s="10">
        <v>3.7</v>
      </c>
      <c r="AD449" s="10">
        <v>50</v>
      </c>
      <c r="AE449" s="10">
        <v>0.3</v>
      </c>
      <c r="AF449" s="10">
        <v>16.2</v>
      </c>
      <c r="AG449" s="10">
        <v>0.3</v>
      </c>
      <c r="AH449" s="10">
        <v>20</v>
      </c>
      <c r="AI449" s="10">
        <v>30</v>
      </c>
      <c r="AJ449" s="10">
        <v>152</v>
      </c>
      <c r="AK449" s="10">
        <v>210</v>
      </c>
      <c r="AL449" s="10">
        <v>209</v>
      </c>
      <c r="AM449" s="11" t="s">
        <v>411</v>
      </c>
      <c r="AN449" s="21">
        <f t="shared" si="106"/>
        <v>210</v>
      </c>
      <c r="AO449" s="21">
        <f t="shared" si="105"/>
        <v>209</v>
      </c>
      <c r="AP449" s="14">
        <v>614</v>
      </c>
    </row>
    <row r="450" spans="1:42" ht="12" customHeight="1" x14ac:dyDescent="0.25">
      <c r="A450" s="14" t="s">
        <v>67</v>
      </c>
      <c r="B450" s="14">
        <v>199</v>
      </c>
      <c r="C450" s="14" t="s">
        <v>199</v>
      </c>
      <c r="D450" s="14" t="s">
        <v>51</v>
      </c>
      <c r="E450" s="14" t="s">
        <v>52</v>
      </c>
      <c r="F450" s="58">
        <v>56.793488263999997</v>
      </c>
      <c r="G450" s="13">
        <v>4.9702069484900004</v>
      </c>
      <c r="H450" s="13">
        <v>20.174009323100002</v>
      </c>
      <c r="I450" s="58">
        <v>0</v>
      </c>
      <c r="J450" s="2"/>
      <c r="K450" s="7" t="s">
        <v>199</v>
      </c>
      <c r="L450" s="7" t="str">
        <f t="shared" si="96"/>
        <v>N</v>
      </c>
      <c r="M450" s="7" t="s">
        <v>216</v>
      </c>
      <c r="N450" s="7">
        <f t="shared" si="100"/>
        <v>4.9702069484900004</v>
      </c>
      <c r="O450" s="15">
        <f t="shared" si="101"/>
        <v>56.793488263999997</v>
      </c>
      <c r="P450" s="7">
        <f t="shared" si="97"/>
        <v>3.7</v>
      </c>
      <c r="Q450" s="7">
        <v>50</v>
      </c>
      <c r="R450" s="7">
        <f t="shared" si="102"/>
        <v>0.3</v>
      </c>
      <c r="S450" s="63">
        <f t="shared" si="103"/>
        <v>20.174009323100002</v>
      </c>
      <c r="T450" s="7">
        <f t="shared" si="104"/>
        <v>0.3</v>
      </c>
      <c r="U450" s="7">
        <f t="shared" si="98"/>
        <v>20</v>
      </c>
      <c r="V450" s="18" t="str">
        <f t="shared" si="99"/>
        <v>16N73H-199</v>
      </c>
      <c r="W450" s="4"/>
      <c r="X450" s="8">
        <v>151</v>
      </c>
      <c r="Y450" s="9" t="s">
        <v>271</v>
      </c>
      <c r="Z450" s="9" t="s">
        <v>272</v>
      </c>
      <c r="AA450" s="10">
        <v>4.9702069480000004</v>
      </c>
      <c r="AB450" s="10">
        <v>56.792999999999999</v>
      </c>
      <c r="AC450" s="10">
        <v>3.7</v>
      </c>
      <c r="AD450" s="10">
        <v>50</v>
      </c>
      <c r="AE450" s="10">
        <v>0.3</v>
      </c>
      <c r="AF450" s="10">
        <v>20.2</v>
      </c>
      <c r="AG450" s="10">
        <v>0.3</v>
      </c>
      <c r="AH450" s="10">
        <v>20</v>
      </c>
      <c r="AI450" s="10">
        <v>29</v>
      </c>
      <c r="AJ450" s="10">
        <v>151</v>
      </c>
      <c r="AK450" s="10">
        <v>134</v>
      </c>
      <c r="AL450" s="10">
        <v>134</v>
      </c>
      <c r="AM450" s="11" t="s">
        <v>411</v>
      </c>
      <c r="AN450" s="21">
        <f t="shared" si="106"/>
        <v>134</v>
      </c>
      <c r="AO450" s="21">
        <f t="shared" si="105"/>
        <v>134</v>
      </c>
      <c r="AP450" s="14">
        <v>623</v>
      </c>
    </row>
    <row r="451" spans="1:42" ht="12" customHeight="1" x14ac:dyDescent="0.25">
      <c r="A451" s="14" t="s">
        <v>67</v>
      </c>
      <c r="B451" s="14">
        <v>199</v>
      </c>
      <c r="C451" s="14" t="s">
        <v>199</v>
      </c>
      <c r="D451" s="14" t="s">
        <v>51</v>
      </c>
      <c r="E451" s="14" t="s">
        <v>52</v>
      </c>
      <c r="F451" s="58">
        <v>98.634470654300003</v>
      </c>
      <c r="G451" s="13">
        <v>3.1506896011399999</v>
      </c>
      <c r="H451" s="13">
        <v>19.414596557599999</v>
      </c>
      <c r="I451" s="58">
        <v>124.14213562</v>
      </c>
      <c r="J451" s="2"/>
      <c r="K451" s="7" t="s">
        <v>199</v>
      </c>
      <c r="L451" s="7" t="str">
        <f t="shared" si="96"/>
        <v>N</v>
      </c>
      <c r="M451" s="7" t="s">
        <v>216</v>
      </c>
      <c r="N451" s="7">
        <f t="shared" si="100"/>
        <v>3.1506896011399999</v>
      </c>
      <c r="O451" s="15">
        <f t="shared" si="101"/>
        <v>98.634470654300003</v>
      </c>
      <c r="P451" s="7">
        <f t="shared" si="97"/>
        <v>3.7</v>
      </c>
      <c r="Q451" s="7">
        <v>50</v>
      </c>
      <c r="R451" s="7">
        <f t="shared" si="102"/>
        <v>7.4</v>
      </c>
      <c r="S451" s="63">
        <f t="shared" si="103"/>
        <v>19.414596557599999</v>
      </c>
      <c r="T451" s="7">
        <f t="shared" si="104"/>
        <v>116.74213562</v>
      </c>
      <c r="U451" s="7">
        <f t="shared" si="98"/>
        <v>20</v>
      </c>
      <c r="V451" s="18" t="str">
        <f t="shared" si="99"/>
        <v>16N73H-199</v>
      </c>
      <c r="W451" s="4"/>
      <c r="X451" s="8">
        <v>152</v>
      </c>
      <c r="Y451" s="9" t="s">
        <v>271</v>
      </c>
      <c r="Z451" s="9" t="s">
        <v>272</v>
      </c>
      <c r="AA451" s="10">
        <v>3.1506896009999998</v>
      </c>
      <c r="AB451" s="10">
        <v>98.634</v>
      </c>
      <c r="AC451" s="10">
        <v>3.7</v>
      </c>
      <c r="AD451" s="10">
        <v>50</v>
      </c>
      <c r="AE451" s="10">
        <v>7.4</v>
      </c>
      <c r="AF451" s="10">
        <v>19.399999999999999</v>
      </c>
      <c r="AG451" s="10">
        <v>116.7421356</v>
      </c>
      <c r="AH451" s="10">
        <v>20</v>
      </c>
      <c r="AI451" s="10">
        <v>1</v>
      </c>
      <c r="AJ451" s="10">
        <v>4</v>
      </c>
      <c r="AK451" s="10">
        <v>180</v>
      </c>
      <c r="AL451" s="10">
        <v>11</v>
      </c>
      <c r="AM451" s="11" t="s">
        <v>411</v>
      </c>
      <c r="AN451" s="21">
        <f t="shared" si="106"/>
        <v>180</v>
      </c>
      <c r="AO451" s="21">
        <f t="shared" si="105"/>
        <v>11</v>
      </c>
      <c r="AP451" s="14">
        <v>618</v>
      </c>
    </row>
    <row r="452" spans="1:42" ht="12" customHeight="1" x14ac:dyDescent="0.25">
      <c r="A452" s="14" t="s">
        <v>67</v>
      </c>
      <c r="B452" s="14">
        <v>199</v>
      </c>
      <c r="C452" s="14" t="s">
        <v>199</v>
      </c>
      <c r="D452" s="14" t="s">
        <v>51</v>
      </c>
      <c r="E452" s="14" t="s">
        <v>52</v>
      </c>
      <c r="F452" s="58">
        <v>114.180338557</v>
      </c>
      <c r="G452" s="13">
        <v>0.87687662572699998</v>
      </c>
      <c r="H452" s="13">
        <v>20.734855651899998</v>
      </c>
      <c r="I452" s="58">
        <v>0</v>
      </c>
      <c r="J452" s="2"/>
      <c r="K452" s="7" t="s">
        <v>199</v>
      </c>
      <c r="L452" s="7" t="str">
        <f t="shared" ref="L452:L515" si="107">IF(E452="AC - Asphalt","P",IF(E452="BST - bituminous surface","P",IF(E452="P - paved","P","N")))</f>
        <v>N</v>
      </c>
      <c r="M452" s="7" t="s">
        <v>216</v>
      </c>
      <c r="N452" s="7">
        <f t="shared" si="100"/>
        <v>0.87687662572699998</v>
      </c>
      <c r="O452" s="15">
        <f t="shared" si="101"/>
        <v>114.180338557</v>
      </c>
      <c r="P452" s="7">
        <f t="shared" ref="P452:P515" si="108">IF(D452="0 - not maintained",3.7,IF(D452="1 - Basic custodial care (closed)",3.7,IF(D452="2 - High clearance vehicles",3.7,IF(D452="3 - Suitable for passenger cars",5.5,IF(D452="4 - Moderate degree of user comfort",7.3,7.3)))))</f>
        <v>3.7</v>
      </c>
      <c r="Q452" s="7">
        <v>50</v>
      </c>
      <c r="R452" s="7">
        <f t="shared" si="102"/>
        <v>0.3</v>
      </c>
      <c r="S452" s="63">
        <f t="shared" si="103"/>
        <v>20.734855651899998</v>
      </c>
      <c r="T452" s="7">
        <f t="shared" si="104"/>
        <v>0.3</v>
      </c>
      <c r="U452" s="7">
        <f t="shared" ref="U452:U515" si="109">IF(L452="g",50,20)</f>
        <v>20</v>
      </c>
      <c r="V452" s="18" t="str">
        <f t="shared" ref="V452:V515" si="110">A452&amp;"-"&amp;B452</f>
        <v>16N73H-199</v>
      </c>
      <c r="W452" s="4"/>
      <c r="X452" s="8">
        <v>153</v>
      </c>
      <c r="Y452" s="9" t="s">
        <v>271</v>
      </c>
      <c r="Z452" s="9" t="s">
        <v>272</v>
      </c>
      <c r="AA452" s="10">
        <v>0.87687662600000005</v>
      </c>
      <c r="AB452" s="10">
        <v>114.18</v>
      </c>
      <c r="AC452" s="10">
        <v>3.7</v>
      </c>
      <c r="AD452" s="10">
        <v>50</v>
      </c>
      <c r="AE452" s="10">
        <v>0.3</v>
      </c>
      <c r="AF452" s="10">
        <v>20.7</v>
      </c>
      <c r="AG452" s="10">
        <v>0.3</v>
      </c>
      <c r="AH452" s="10">
        <v>20</v>
      </c>
      <c r="AI452" s="10">
        <v>27</v>
      </c>
      <c r="AJ452" s="10">
        <v>166</v>
      </c>
      <c r="AK452" s="10">
        <v>37</v>
      </c>
      <c r="AL452" s="10">
        <v>41</v>
      </c>
      <c r="AM452" s="11" t="s">
        <v>411</v>
      </c>
      <c r="AN452" s="21">
        <f t="shared" si="106"/>
        <v>37</v>
      </c>
      <c r="AO452" s="21">
        <f t="shared" si="105"/>
        <v>41</v>
      </c>
      <c r="AP452" s="14">
        <v>615</v>
      </c>
    </row>
    <row r="453" spans="1:42" ht="12" customHeight="1" x14ac:dyDescent="0.25">
      <c r="A453" s="14" t="s">
        <v>67</v>
      </c>
      <c r="B453" s="14">
        <v>199</v>
      </c>
      <c r="C453" s="14" t="s">
        <v>199</v>
      </c>
      <c r="D453" s="14" t="s">
        <v>51</v>
      </c>
      <c r="E453" s="14" t="s">
        <v>52</v>
      </c>
      <c r="F453" s="58">
        <v>86.3749511603</v>
      </c>
      <c r="G453" s="13">
        <v>0.233470638525</v>
      </c>
      <c r="H453" s="13">
        <v>31.1025371552</v>
      </c>
      <c r="I453" s="58">
        <v>0</v>
      </c>
      <c r="J453" s="2"/>
      <c r="K453" s="7" t="s">
        <v>199</v>
      </c>
      <c r="L453" s="7" t="str">
        <f t="shared" si="107"/>
        <v>N</v>
      </c>
      <c r="M453" s="7" t="s">
        <v>216</v>
      </c>
      <c r="N453" s="7">
        <f t="shared" ref="N453:N516" si="111">IF(G453&lt;0.3,0.3,G453)</f>
        <v>0.3</v>
      </c>
      <c r="O453" s="15">
        <f t="shared" ref="O453:O516" si="112">IF(F453&gt;140,140,F453)</f>
        <v>86.3749511603</v>
      </c>
      <c r="P453" s="7">
        <f t="shared" si="108"/>
        <v>3.7</v>
      </c>
      <c r="Q453" s="7">
        <v>50</v>
      </c>
      <c r="R453" s="7">
        <f t="shared" ref="R453:R516" si="113">IF(I453&lt;0.3,0.3,(IF((I453-0.3)&lt;P453*2,(I453-0.3),P453*2)))</f>
        <v>0.3</v>
      </c>
      <c r="S453" s="63">
        <f t="shared" ref="S453:S516" si="114">H453</f>
        <v>31.1025371552</v>
      </c>
      <c r="T453" s="7">
        <f t="shared" ref="T453:T516" si="115">IF((I453-R453)&lt;0.3,0.3,IF(I453&gt;300,300,I453-R453))</f>
        <v>0.3</v>
      </c>
      <c r="U453" s="7">
        <f t="shared" si="109"/>
        <v>20</v>
      </c>
      <c r="V453" s="18" t="str">
        <f t="shared" si="110"/>
        <v>16N73H-199</v>
      </c>
      <c r="W453" s="4"/>
      <c r="X453" s="8">
        <v>154</v>
      </c>
      <c r="Y453" s="9" t="s">
        <v>271</v>
      </c>
      <c r="Z453" s="9" t="s">
        <v>272</v>
      </c>
      <c r="AA453" s="10">
        <v>0.3</v>
      </c>
      <c r="AB453" s="10">
        <v>86.375</v>
      </c>
      <c r="AC453" s="10">
        <v>3.7</v>
      </c>
      <c r="AD453" s="10">
        <v>50</v>
      </c>
      <c r="AE453" s="10">
        <v>0.3</v>
      </c>
      <c r="AF453" s="10">
        <v>31.1</v>
      </c>
      <c r="AG453" s="10">
        <v>0.3</v>
      </c>
      <c r="AH453" s="10">
        <v>20</v>
      </c>
      <c r="AI453" s="10">
        <v>26</v>
      </c>
      <c r="AJ453" s="10">
        <v>154</v>
      </c>
      <c r="AK453" s="10">
        <v>3</v>
      </c>
      <c r="AL453" s="10">
        <v>2</v>
      </c>
      <c r="AM453" s="11" t="s">
        <v>411</v>
      </c>
      <c r="AN453" s="21">
        <f t="shared" si="106"/>
        <v>3</v>
      </c>
      <c r="AO453" s="21">
        <f t="shared" si="105"/>
        <v>2</v>
      </c>
      <c r="AP453" s="14">
        <v>622</v>
      </c>
    </row>
    <row r="454" spans="1:42" ht="12" customHeight="1" x14ac:dyDescent="0.25">
      <c r="A454" s="14" t="s">
        <v>67</v>
      </c>
      <c r="B454" s="14">
        <v>199</v>
      </c>
      <c r="C454" s="14" t="s">
        <v>199</v>
      </c>
      <c r="D454" s="14" t="s">
        <v>51</v>
      </c>
      <c r="E454" s="14" t="s">
        <v>52</v>
      </c>
      <c r="F454" s="58">
        <v>69.069588899500005</v>
      </c>
      <c r="G454" s="13">
        <v>1.9801417697599999</v>
      </c>
      <c r="H454" s="13">
        <v>31.1025371552</v>
      </c>
      <c r="I454" s="58">
        <v>0</v>
      </c>
      <c r="J454" s="2"/>
      <c r="K454" s="7" t="s">
        <v>199</v>
      </c>
      <c r="L454" s="7" t="str">
        <f t="shared" si="107"/>
        <v>N</v>
      </c>
      <c r="M454" s="7" t="s">
        <v>216</v>
      </c>
      <c r="N454" s="7">
        <f t="shared" si="111"/>
        <v>1.9801417697599999</v>
      </c>
      <c r="O454" s="15">
        <f t="shared" si="112"/>
        <v>69.069588899500005</v>
      </c>
      <c r="P454" s="7">
        <f t="shared" si="108"/>
        <v>3.7</v>
      </c>
      <c r="Q454" s="7">
        <v>50</v>
      </c>
      <c r="R454" s="7">
        <f t="shared" si="113"/>
        <v>0.3</v>
      </c>
      <c r="S454" s="63">
        <f t="shared" si="114"/>
        <v>31.1025371552</v>
      </c>
      <c r="T454" s="7">
        <f t="shared" si="115"/>
        <v>0.3</v>
      </c>
      <c r="U454" s="7">
        <f t="shared" si="109"/>
        <v>20</v>
      </c>
      <c r="V454" s="18" t="str">
        <f t="shared" si="110"/>
        <v>16N73H-199</v>
      </c>
      <c r="W454" s="4"/>
      <c r="X454" s="8">
        <v>155</v>
      </c>
      <c r="Y454" s="9" t="s">
        <v>271</v>
      </c>
      <c r="Z454" s="9" t="s">
        <v>272</v>
      </c>
      <c r="AA454" s="10">
        <v>1.9801417699999999</v>
      </c>
      <c r="AB454" s="10">
        <v>69.069999999999993</v>
      </c>
      <c r="AC454" s="10">
        <v>3.7</v>
      </c>
      <c r="AD454" s="10">
        <v>50</v>
      </c>
      <c r="AE454" s="10">
        <v>0.3</v>
      </c>
      <c r="AF454" s="10">
        <v>31.1</v>
      </c>
      <c r="AG454" s="10">
        <v>0.3</v>
      </c>
      <c r="AH454" s="10">
        <v>20</v>
      </c>
      <c r="AI454" s="10">
        <v>27</v>
      </c>
      <c r="AJ454" s="10">
        <v>154</v>
      </c>
      <c r="AK454" s="10">
        <v>44</v>
      </c>
      <c r="AL454" s="10">
        <v>46</v>
      </c>
      <c r="AM454" s="11" t="s">
        <v>411</v>
      </c>
      <c r="AN454" s="21">
        <f t="shared" si="106"/>
        <v>44</v>
      </c>
      <c r="AO454" s="21">
        <f t="shared" ref="AO454:AO517" si="116">F454/O454*AL454</f>
        <v>46</v>
      </c>
      <c r="AP454" s="14">
        <v>621</v>
      </c>
    </row>
    <row r="455" spans="1:42" ht="12" customHeight="1" x14ac:dyDescent="0.25">
      <c r="A455" s="14" t="s">
        <v>67</v>
      </c>
      <c r="B455" s="14">
        <v>199</v>
      </c>
      <c r="C455" s="14" t="s">
        <v>199</v>
      </c>
      <c r="D455" s="14" t="s">
        <v>51</v>
      </c>
      <c r="E455" s="14" t="s">
        <v>52</v>
      </c>
      <c r="F455" s="58">
        <v>70.903065379699996</v>
      </c>
      <c r="G455" s="13">
        <v>5.4214780693</v>
      </c>
      <c r="H455" s="13">
        <v>29.651638031000001</v>
      </c>
      <c r="I455" s="58">
        <v>70.710678100600006</v>
      </c>
      <c r="J455" s="2"/>
      <c r="K455" s="7" t="s">
        <v>199</v>
      </c>
      <c r="L455" s="7" t="str">
        <f t="shared" si="107"/>
        <v>N</v>
      </c>
      <c r="M455" s="7" t="s">
        <v>216</v>
      </c>
      <c r="N455" s="7">
        <f t="shared" si="111"/>
        <v>5.4214780693</v>
      </c>
      <c r="O455" s="15">
        <f t="shared" si="112"/>
        <v>70.903065379699996</v>
      </c>
      <c r="P455" s="7">
        <f t="shared" si="108"/>
        <v>3.7</v>
      </c>
      <c r="Q455" s="7">
        <v>50</v>
      </c>
      <c r="R455" s="7">
        <f t="shared" si="113"/>
        <v>7.4</v>
      </c>
      <c r="S455" s="63">
        <f t="shared" si="114"/>
        <v>29.651638031000001</v>
      </c>
      <c r="T455" s="7">
        <f t="shared" si="115"/>
        <v>63.310678100600008</v>
      </c>
      <c r="U455" s="7">
        <f t="shared" si="109"/>
        <v>20</v>
      </c>
      <c r="V455" s="18" t="str">
        <f t="shared" si="110"/>
        <v>16N73H-199</v>
      </c>
      <c r="W455" s="4"/>
      <c r="X455" s="8">
        <v>156</v>
      </c>
      <c r="Y455" s="9" t="s">
        <v>271</v>
      </c>
      <c r="Z455" s="9" t="s">
        <v>272</v>
      </c>
      <c r="AA455" s="10">
        <v>5.421478069</v>
      </c>
      <c r="AB455" s="10">
        <v>70.903000000000006</v>
      </c>
      <c r="AC455" s="10">
        <v>3.7</v>
      </c>
      <c r="AD455" s="10">
        <v>50</v>
      </c>
      <c r="AE455" s="10">
        <v>7.4</v>
      </c>
      <c r="AF455" s="10">
        <v>29.7</v>
      </c>
      <c r="AG455" s="10">
        <v>63.310678099999997</v>
      </c>
      <c r="AH455" s="10">
        <v>20</v>
      </c>
      <c r="AI455" s="10">
        <v>3</v>
      </c>
      <c r="AJ455" s="10">
        <v>5</v>
      </c>
      <c r="AK455" s="10">
        <v>241</v>
      </c>
      <c r="AL455" s="10">
        <v>35</v>
      </c>
      <c r="AM455" s="11" t="s">
        <v>411</v>
      </c>
      <c r="AN455" s="21">
        <f t="shared" si="106"/>
        <v>241</v>
      </c>
      <c r="AO455" s="21">
        <f t="shared" si="116"/>
        <v>35</v>
      </c>
      <c r="AP455" s="14">
        <v>619</v>
      </c>
    </row>
    <row r="456" spans="1:42" ht="12" customHeight="1" x14ac:dyDescent="0.25">
      <c r="A456" s="14" t="s">
        <v>67</v>
      </c>
      <c r="B456" s="14">
        <v>199</v>
      </c>
      <c r="C456" s="14" t="s">
        <v>199</v>
      </c>
      <c r="D456" s="14" t="s">
        <v>51</v>
      </c>
      <c r="E456" s="14" t="s">
        <v>52</v>
      </c>
      <c r="F456" s="58">
        <v>93.706654565500003</v>
      </c>
      <c r="G456" s="13">
        <v>6.3560637263100004</v>
      </c>
      <c r="H456" s="13">
        <v>50.957370758099998</v>
      </c>
      <c r="I456" s="58">
        <v>28.284271240199999</v>
      </c>
      <c r="J456" s="2"/>
      <c r="K456" s="7" t="s">
        <v>199</v>
      </c>
      <c r="L456" s="7" t="str">
        <f t="shared" si="107"/>
        <v>N</v>
      </c>
      <c r="M456" s="7" t="s">
        <v>216</v>
      </c>
      <c r="N456" s="7">
        <f t="shared" si="111"/>
        <v>6.3560637263100004</v>
      </c>
      <c r="O456" s="15">
        <f t="shared" si="112"/>
        <v>93.706654565500003</v>
      </c>
      <c r="P456" s="7">
        <f t="shared" si="108"/>
        <v>3.7</v>
      </c>
      <c r="Q456" s="7">
        <v>50</v>
      </c>
      <c r="R456" s="7">
        <f t="shared" si="113"/>
        <v>7.4</v>
      </c>
      <c r="S456" s="63">
        <f t="shared" si="114"/>
        <v>50.957370758099998</v>
      </c>
      <c r="T456" s="7">
        <f t="shared" si="115"/>
        <v>20.8842712402</v>
      </c>
      <c r="U456" s="7">
        <f t="shared" si="109"/>
        <v>20</v>
      </c>
      <c r="V456" s="18" t="str">
        <f t="shared" si="110"/>
        <v>16N73H-199</v>
      </c>
      <c r="W456" s="4"/>
      <c r="X456" s="8">
        <v>157</v>
      </c>
      <c r="Y456" s="9" t="s">
        <v>271</v>
      </c>
      <c r="Z456" s="9" t="s">
        <v>272</v>
      </c>
      <c r="AA456" s="10">
        <v>6.3560637260000004</v>
      </c>
      <c r="AB456" s="10">
        <v>93.706999999999994</v>
      </c>
      <c r="AC456" s="10">
        <v>3.7</v>
      </c>
      <c r="AD456" s="10">
        <v>50</v>
      </c>
      <c r="AE456" s="10">
        <v>7.4</v>
      </c>
      <c r="AF456" s="10">
        <v>51</v>
      </c>
      <c r="AG456" s="10">
        <v>20.88427124</v>
      </c>
      <c r="AH456" s="10">
        <v>20</v>
      </c>
      <c r="AI456" s="10">
        <v>11</v>
      </c>
      <c r="AJ456" s="10">
        <v>24</v>
      </c>
      <c r="AK456" s="10">
        <v>672</v>
      </c>
      <c r="AL456" s="10">
        <v>420</v>
      </c>
      <c r="AM456" s="11" t="s">
        <v>411</v>
      </c>
      <c r="AN456" s="21">
        <f t="shared" si="106"/>
        <v>672</v>
      </c>
      <c r="AO456" s="21">
        <f t="shared" si="116"/>
        <v>420</v>
      </c>
      <c r="AP456" s="14">
        <v>611</v>
      </c>
    </row>
    <row r="457" spans="1:42" ht="12" customHeight="1" x14ac:dyDescent="0.25">
      <c r="A457" s="14" t="s">
        <v>67</v>
      </c>
      <c r="B457" s="14">
        <v>199</v>
      </c>
      <c r="C457" s="14" t="s">
        <v>199</v>
      </c>
      <c r="D457" s="14" t="s">
        <v>51</v>
      </c>
      <c r="E457" s="14" t="s">
        <v>52</v>
      </c>
      <c r="F457" s="58">
        <v>107.309497974</v>
      </c>
      <c r="G457" s="13">
        <v>1.09432661804</v>
      </c>
      <c r="H457" s="13">
        <v>5.0718264579800003</v>
      </c>
      <c r="I457" s="58">
        <v>20</v>
      </c>
      <c r="J457" s="2"/>
      <c r="K457" s="7" t="s">
        <v>199</v>
      </c>
      <c r="L457" s="7" t="str">
        <f t="shared" si="107"/>
        <v>N</v>
      </c>
      <c r="M457" s="7" t="s">
        <v>216</v>
      </c>
      <c r="N457" s="7">
        <f t="shared" si="111"/>
        <v>1.09432661804</v>
      </c>
      <c r="O457" s="15">
        <f t="shared" si="112"/>
        <v>107.309497974</v>
      </c>
      <c r="P457" s="7">
        <f t="shared" si="108"/>
        <v>3.7</v>
      </c>
      <c r="Q457" s="7">
        <v>50</v>
      </c>
      <c r="R457" s="7">
        <f t="shared" si="113"/>
        <v>7.4</v>
      </c>
      <c r="S457" s="63">
        <f t="shared" si="114"/>
        <v>5.0718264579800003</v>
      </c>
      <c r="T457" s="7">
        <f t="shared" si="115"/>
        <v>12.6</v>
      </c>
      <c r="U457" s="7">
        <f t="shared" si="109"/>
        <v>20</v>
      </c>
      <c r="V457" s="18" t="str">
        <f t="shared" si="110"/>
        <v>16N73H-199</v>
      </c>
      <c r="W457" s="4"/>
      <c r="X457" s="8">
        <v>158</v>
      </c>
      <c r="Y457" s="9" t="s">
        <v>271</v>
      </c>
      <c r="Z457" s="9" t="s">
        <v>272</v>
      </c>
      <c r="AA457" s="10">
        <v>1.094326618</v>
      </c>
      <c r="AB457" s="10">
        <v>107.309</v>
      </c>
      <c r="AC457" s="10">
        <v>3.7</v>
      </c>
      <c r="AD457" s="10">
        <v>50</v>
      </c>
      <c r="AE457" s="10">
        <v>7.4</v>
      </c>
      <c r="AF457" s="10">
        <v>5.0999999999999996</v>
      </c>
      <c r="AG457" s="10">
        <v>12.6</v>
      </c>
      <c r="AH457" s="10">
        <v>20</v>
      </c>
      <c r="AI457" s="10">
        <v>9</v>
      </c>
      <c r="AJ457" s="10">
        <v>38</v>
      </c>
      <c r="AK457" s="10">
        <v>35</v>
      </c>
      <c r="AL457" s="10">
        <v>52</v>
      </c>
      <c r="AM457" s="11" t="s">
        <v>411</v>
      </c>
      <c r="AN457" s="21">
        <f t="shared" si="106"/>
        <v>35</v>
      </c>
      <c r="AO457" s="21">
        <f t="shared" si="116"/>
        <v>52</v>
      </c>
      <c r="AP457" s="14">
        <v>613</v>
      </c>
    </row>
    <row r="458" spans="1:42" ht="12" customHeight="1" x14ac:dyDescent="0.25">
      <c r="A458" s="14" t="s">
        <v>67</v>
      </c>
      <c r="B458" s="14">
        <v>199</v>
      </c>
      <c r="C458" s="14" t="s">
        <v>199</v>
      </c>
      <c r="D458" s="14" t="s">
        <v>51</v>
      </c>
      <c r="E458" s="14" t="s">
        <v>52</v>
      </c>
      <c r="F458" s="58">
        <v>48.835632129399997</v>
      </c>
      <c r="G458" s="13">
        <v>1.3367944706099999</v>
      </c>
      <c r="H458" s="13">
        <v>14.110355377199999</v>
      </c>
      <c r="I458" s="58">
        <v>58.284271240199999</v>
      </c>
      <c r="J458" s="2"/>
      <c r="K458" s="7" t="s">
        <v>199</v>
      </c>
      <c r="L458" s="7" t="str">
        <f t="shared" si="107"/>
        <v>N</v>
      </c>
      <c r="M458" s="7" t="s">
        <v>216</v>
      </c>
      <c r="N458" s="7">
        <f t="shared" si="111"/>
        <v>1.3367944706099999</v>
      </c>
      <c r="O458" s="15">
        <f t="shared" si="112"/>
        <v>48.835632129399997</v>
      </c>
      <c r="P458" s="7">
        <f t="shared" si="108"/>
        <v>3.7</v>
      </c>
      <c r="Q458" s="7">
        <v>50</v>
      </c>
      <c r="R458" s="7">
        <f t="shared" si="113"/>
        <v>7.4</v>
      </c>
      <c r="S458" s="63">
        <f t="shared" si="114"/>
        <v>14.110355377199999</v>
      </c>
      <c r="T458" s="7">
        <f t="shared" si="115"/>
        <v>50.8842712402</v>
      </c>
      <c r="U458" s="7">
        <f t="shared" si="109"/>
        <v>20</v>
      </c>
      <c r="V458" s="18" t="str">
        <f t="shared" si="110"/>
        <v>16N73H-199</v>
      </c>
      <c r="W458" s="4"/>
      <c r="X458" s="8">
        <v>159</v>
      </c>
      <c r="Y458" s="9" t="s">
        <v>271</v>
      </c>
      <c r="Z458" s="9" t="s">
        <v>272</v>
      </c>
      <c r="AA458" s="10">
        <v>1.3367944709999999</v>
      </c>
      <c r="AB458" s="10">
        <v>48.835999999999999</v>
      </c>
      <c r="AC458" s="10">
        <v>3.7</v>
      </c>
      <c r="AD458" s="10">
        <v>50</v>
      </c>
      <c r="AE458" s="10">
        <v>7.4</v>
      </c>
      <c r="AF458" s="10">
        <v>14.1</v>
      </c>
      <c r="AG458" s="10">
        <v>50.884271239999997</v>
      </c>
      <c r="AH458" s="10">
        <v>20</v>
      </c>
      <c r="AI458" s="10">
        <v>1</v>
      </c>
      <c r="AJ458" s="10">
        <v>4</v>
      </c>
      <c r="AK458" s="10">
        <v>19</v>
      </c>
      <c r="AL458" s="10">
        <v>3</v>
      </c>
      <c r="AM458" s="11" t="s">
        <v>411</v>
      </c>
      <c r="AN458" s="21">
        <f t="shared" si="106"/>
        <v>19</v>
      </c>
      <c r="AO458" s="21">
        <f t="shared" si="116"/>
        <v>3</v>
      </c>
      <c r="AP458" s="14">
        <v>617</v>
      </c>
    </row>
    <row r="459" spans="1:42" ht="12" customHeight="1" x14ac:dyDescent="0.25">
      <c r="A459" s="14" t="s">
        <v>67</v>
      </c>
      <c r="B459" s="14">
        <v>199</v>
      </c>
      <c r="C459" s="14" t="s">
        <v>199</v>
      </c>
      <c r="D459" s="14" t="s">
        <v>51</v>
      </c>
      <c r="E459" s="14" t="s">
        <v>52</v>
      </c>
      <c r="F459" s="58">
        <v>86.591255797700001</v>
      </c>
      <c r="G459" s="13">
        <v>2.73290306067</v>
      </c>
      <c r="H459" s="13">
        <v>16.1683883667</v>
      </c>
      <c r="I459" s="58">
        <v>0</v>
      </c>
      <c r="J459" s="2"/>
      <c r="K459" s="7" t="s">
        <v>199</v>
      </c>
      <c r="L459" s="7" t="str">
        <f t="shared" si="107"/>
        <v>N</v>
      </c>
      <c r="M459" s="7" t="s">
        <v>216</v>
      </c>
      <c r="N459" s="7">
        <f t="shared" si="111"/>
        <v>2.73290306067</v>
      </c>
      <c r="O459" s="15">
        <f t="shared" si="112"/>
        <v>86.591255797700001</v>
      </c>
      <c r="P459" s="7">
        <f t="shared" si="108"/>
        <v>3.7</v>
      </c>
      <c r="Q459" s="7">
        <v>50</v>
      </c>
      <c r="R459" s="7">
        <f t="shared" si="113"/>
        <v>0.3</v>
      </c>
      <c r="S459" s="63">
        <f t="shared" si="114"/>
        <v>16.1683883667</v>
      </c>
      <c r="T459" s="7">
        <f t="shared" si="115"/>
        <v>0.3</v>
      </c>
      <c r="U459" s="7">
        <f t="shared" si="109"/>
        <v>20</v>
      </c>
      <c r="V459" s="18" t="str">
        <f t="shared" si="110"/>
        <v>16N73H-199</v>
      </c>
      <c r="W459" s="4"/>
      <c r="X459" s="8">
        <v>160</v>
      </c>
      <c r="Y459" s="9" t="s">
        <v>271</v>
      </c>
      <c r="Z459" s="9" t="s">
        <v>272</v>
      </c>
      <c r="AA459" s="10">
        <v>2.732903061</v>
      </c>
      <c r="AB459" s="10">
        <v>86.590999999999994</v>
      </c>
      <c r="AC459" s="10">
        <v>3.7</v>
      </c>
      <c r="AD459" s="10">
        <v>50</v>
      </c>
      <c r="AE459" s="10">
        <v>0.3</v>
      </c>
      <c r="AF459" s="10">
        <v>16.2</v>
      </c>
      <c r="AG459" s="10">
        <v>0.3</v>
      </c>
      <c r="AH459" s="10">
        <v>20</v>
      </c>
      <c r="AI459" s="10">
        <v>29</v>
      </c>
      <c r="AJ459" s="10">
        <v>161</v>
      </c>
      <c r="AK459" s="10">
        <v>125</v>
      </c>
      <c r="AL459" s="10">
        <v>127</v>
      </c>
      <c r="AM459" s="11" t="s">
        <v>411</v>
      </c>
      <c r="AN459" s="21">
        <f t="shared" si="106"/>
        <v>125</v>
      </c>
      <c r="AO459" s="21">
        <f t="shared" si="116"/>
        <v>127</v>
      </c>
      <c r="AP459" s="14">
        <v>616</v>
      </c>
    </row>
    <row r="460" spans="1:42" ht="12" customHeight="1" x14ac:dyDescent="0.25">
      <c r="A460" s="14" t="s">
        <v>67</v>
      </c>
      <c r="B460" s="14">
        <v>199</v>
      </c>
      <c r="C460" s="14" t="s">
        <v>199</v>
      </c>
      <c r="D460" s="14" t="s">
        <v>51</v>
      </c>
      <c r="E460" s="14" t="s">
        <v>52</v>
      </c>
      <c r="F460" s="58">
        <v>203.530079476</v>
      </c>
      <c r="G460" s="13">
        <v>4.3437413982099997</v>
      </c>
      <c r="H460" s="13">
        <v>8.2088871002200001</v>
      </c>
      <c r="I460" s="58">
        <v>48.284271240199999</v>
      </c>
      <c r="J460" s="2"/>
      <c r="K460" s="7" t="s">
        <v>199</v>
      </c>
      <c r="L460" s="7" t="str">
        <f t="shared" si="107"/>
        <v>N</v>
      </c>
      <c r="M460" s="7" t="s">
        <v>216</v>
      </c>
      <c r="N460" s="7">
        <f t="shared" si="111"/>
        <v>4.3437413982099997</v>
      </c>
      <c r="O460" s="15">
        <f t="shared" si="112"/>
        <v>140</v>
      </c>
      <c r="P460" s="7">
        <f t="shared" si="108"/>
        <v>3.7</v>
      </c>
      <c r="Q460" s="7">
        <v>50</v>
      </c>
      <c r="R460" s="7">
        <f t="shared" si="113"/>
        <v>7.4</v>
      </c>
      <c r="S460" s="63">
        <f t="shared" si="114"/>
        <v>8.2088871002200001</v>
      </c>
      <c r="T460" s="7">
        <f t="shared" si="115"/>
        <v>40.8842712402</v>
      </c>
      <c r="U460" s="7">
        <f t="shared" si="109"/>
        <v>20</v>
      </c>
      <c r="V460" s="18" t="str">
        <f t="shared" si="110"/>
        <v>16N73H-199</v>
      </c>
      <c r="W460" s="4"/>
      <c r="X460" s="8">
        <v>161</v>
      </c>
      <c r="Y460" s="9" t="s">
        <v>271</v>
      </c>
      <c r="Z460" s="9" t="s">
        <v>272</v>
      </c>
      <c r="AA460" s="10">
        <v>4.3437413979999997</v>
      </c>
      <c r="AB460" s="10">
        <v>140</v>
      </c>
      <c r="AC460" s="10">
        <v>3.7</v>
      </c>
      <c r="AD460" s="10">
        <v>50</v>
      </c>
      <c r="AE460" s="10">
        <v>7.4</v>
      </c>
      <c r="AF460" s="10">
        <v>8.1999999999999993</v>
      </c>
      <c r="AG460" s="10">
        <v>40.884271239999997</v>
      </c>
      <c r="AH460" s="10">
        <v>20</v>
      </c>
      <c r="AI460" s="10">
        <v>4</v>
      </c>
      <c r="AJ460" s="10">
        <v>16</v>
      </c>
      <c r="AK460" s="10">
        <v>685</v>
      </c>
      <c r="AL460" s="10">
        <v>75</v>
      </c>
      <c r="AM460" s="11" t="s">
        <v>411</v>
      </c>
      <c r="AN460" s="21">
        <f t="shared" si="106"/>
        <v>995.84360315042852</v>
      </c>
      <c r="AO460" s="21">
        <f t="shared" si="116"/>
        <v>109.03397114785713</v>
      </c>
      <c r="AP460" s="14">
        <v>610</v>
      </c>
    </row>
    <row r="461" spans="1:42" ht="12" customHeight="1" x14ac:dyDescent="0.25">
      <c r="A461" s="14" t="s">
        <v>67</v>
      </c>
      <c r="B461" s="14">
        <v>199</v>
      </c>
      <c r="C461" s="14" t="s">
        <v>199</v>
      </c>
      <c r="D461" s="14" t="s">
        <v>51</v>
      </c>
      <c r="E461" s="14" t="s">
        <v>52</v>
      </c>
      <c r="F461" s="58">
        <v>108.45315702000001</v>
      </c>
      <c r="G461" s="13">
        <v>15.560838590299999</v>
      </c>
      <c r="H461" s="13">
        <v>46.876377105700001</v>
      </c>
      <c r="I461" s="58">
        <v>0</v>
      </c>
      <c r="J461" s="2"/>
      <c r="K461" s="7" t="s">
        <v>199</v>
      </c>
      <c r="L461" s="7" t="str">
        <f t="shared" si="107"/>
        <v>N</v>
      </c>
      <c r="M461" s="7" t="s">
        <v>216</v>
      </c>
      <c r="N461" s="7">
        <f t="shared" si="111"/>
        <v>15.560838590299999</v>
      </c>
      <c r="O461" s="15">
        <f t="shared" si="112"/>
        <v>108.45315702000001</v>
      </c>
      <c r="P461" s="7">
        <f t="shared" si="108"/>
        <v>3.7</v>
      </c>
      <c r="Q461" s="7">
        <v>50</v>
      </c>
      <c r="R461" s="7">
        <f t="shared" si="113"/>
        <v>0.3</v>
      </c>
      <c r="S461" s="63">
        <f t="shared" si="114"/>
        <v>46.876377105700001</v>
      </c>
      <c r="T461" s="7">
        <f t="shared" si="115"/>
        <v>0.3</v>
      </c>
      <c r="U461" s="7">
        <f t="shared" si="109"/>
        <v>20</v>
      </c>
      <c r="V461" s="18" t="str">
        <f t="shared" si="110"/>
        <v>16N73H-199</v>
      </c>
      <c r="W461" s="4"/>
      <c r="X461" s="8">
        <v>162</v>
      </c>
      <c r="Y461" s="9" t="s">
        <v>271</v>
      </c>
      <c r="Z461" s="9" t="s">
        <v>272</v>
      </c>
      <c r="AA461" s="10">
        <v>15.560838589999999</v>
      </c>
      <c r="AB461" s="10">
        <v>108.453</v>
      </c>
      <c r="AC461" s="10">
        <v>3.7</v>
      </c>
      <c r="AD461" s="10">
        <v>50</v>
      </c>
      <c r="AE461" s="10">
        <v>0.3</v>
      </c>
      <c r="AF461" s="10">
        <v>46.9</v>
      </c>
      <c r="AG461" s="10">
        <v>0.3</v>
      </c>
      <c r="AH461" s="10">
        <v>20</v>
      </c>
      <c r="AI461" s="10">
        <v>34</v>
      </c>
      <c r="AJ461" s="10">
        <v>166</v>
      </c>
      <c r="AK461" s="12">
        <v>4598</v>
      </c>
      <c r="AL461" s="12">
        <v>4460</v>
      </c>
      <c r="AM461" s="11" t="s">
        <v>411</v>
      </c>
      <c r="AN461" s="21">
        <f t="shared" si="106"/>
        <v>4598</v>
      </c>
      <c r="AO461" s="21">
        <f t="shared" si="116"/>
        <v>4460</v>
      </c>
      <c r="AP461" s="14">
        <v>612</v>
      </c>
    </row>
    <row r="462" spans="1:42" ht="12" customHeight="1" x14ac:dyDescent="0.25">
      <c r="A462" s="14" t="s">
        <v>68</v>
      </c>
      <c r="B462" s="14">
        <v>200</v>
      </c>
      <c r="C462" s="14" t="s">
        <v>199</v>
      </c>
      <c r="D462" s="14" t="s">
        <v>53</v>
      </c>
      <c r="E462" s="14" t="s">
        <v>52</v>
      </c>
      <c r="F462" s="58">
        <v>51.3674252227</v>
      </c>
      <c r="G462" s="13">
        <v>1.81320454734</v>
      </c>
      <c r="H462" s="13">
        <v>17.380075454699998</v>
      </c>
      <c r="I462" s="58">
        <v>98.994949340800005</v>
      </c>
      <c r="J462" s="2"/>
      <c r="K462" s="7" t="s">
        <v>199</v>
      </c>
      <c r="L462" s="7" t="str">
        <f t="shared" si="107"/>
        <v>N</v>
      </c>
      <c r="M462" s="7" t="s">
        <v>216</v>
      </c>
      <c r="N462" s="7">
        <f t="shared" si="111"/>
        <v>1.81320454734</v>
      </c>
      <c r="O462" s="15">
        <f t="shared" si="112"/>
        <v>51.3674252227</v>
      </c>
      <c r="P462" s="7">
        <f t="shared" si="108"/>
        <v>3.7</v>
      </c>
      <c r="Q462" s="7">
        <v>50</v>
      </c>
      <c r="R462" s="7">
        <f t="shared" si="113"/>
        <v>7.4</v>
      </c>
      <c r="S462" s="63">
        <f t="shared" si="114"/>
        <v>17.380075454699998</v>
      </c>
      <c r="T462" s="7">
        <f t="shared" si="115"/>
        <v>91.5949493408</v>
      </c>
      <c r="U462" s="7">
        <f t="shared" si="109"/>
        <v>20</v>
      </c>
      <c r="V462" s="18" t="str">
        <f t="shared" si="110"/>
        <v>16N73I-200</v>
      </c>
      <c r="W462" s="4"/>
      <c r="X462" s="8">
        <v>163</v>
      </c>
      <c r="Y462" s="9" t="s">
        <v>271</v>
      </c>
      <c r="Z462" s="9" t="s">
        <v>272</v>
      </c>
      <c r="AA462" s="10">
        <v>1.813204547</v>
      </c>
      <c r="AB462" s="10">
        <v>51.366999999999997</v>
      </c>
      <c r="AC462" s="10">
        <v>3.7</v>
      </c>
      <c r="AD462" s="10">
        <v>50</v>
      </c>
      <c r="AE462" s="10">
        <v>7.4</v>
      </c>
      <c r="AF462" s="10">
        <v>17.399999999999999</v>
      </c>
      <c r="AG462" s="10">
        <v>91.594949339999999</v>
      </c>
      <c r="AH462" s="10">
        <v>20</v>
      </c>
      <c r="AI462" s="10">
        <v>1</v>
      </c>
      <c r="AJ462" s="10">
        <v>4</v>
      </c>
      <c r="AK462" s="10">
        <v>29</v>
      </c>
      <c r="AL462" s="10">
        <v>3</v>
      </c>
      <c r="AM462" s="11" t="s">
        <v>356</v>
      </c>
      <c r="AN462" s="21">
        <f t="shared" si="106"/>
        <v>29</v>
      </c>
      <c r="AO462" s="21">
        <f t="shared" si="116"/>
        <v>3</v>
      </c>
      <c r="AP462" s="14">
        <v>1185</v>
      </c>
    </row>
    <row r="463" spans="1:42" ht="12" customHeight="1" x14ac:dyDescent="0.25">
      <c r="A463" s="14" t="s">
        <v>68</v>
      </c>
      <c r="B463" s="14">
        <v>200</v>
      </c>
      <c r="C463" s="14" t="s">
        <v>199</v>
      </c>
      <c r="D463" s="14" t="s">
        <v>53</v>
      </c>
      <c r="E463" s="14" t="s">
        <v>52</v>
      </c>
      <c r="F463" s="58">
        <v>170.50735920299999</v>
      </c>
      <c r="G463" s="13">
        <v>6.7661978251199999</v>
      </c>
      <c r="H463" s="13">
        <v>29.460123062099999</v>
      </c>
      <c r="I463" s="58">
        <v>214.14213562</v>
      </c>
      <c r="J463" s="2"/>
      <c r="K463" s="7" t="s">
        <v>199</v>
      </c>
      <c r="L463" s="7" t="str">
        <f t="shared" si="107"/>
        <v>N</v>
      </c>
      <c r="M463" s="7" t="s">
        <v>216</v>
      </c>
      <c r="N463" s="7">
        <f t="shared" si="111"/>
        <v>6.7661978251199999</v>
      </c>
      <c r="O463" s="15">
        <f t="shared" si="112"/>
        <v>140</v>
      </c>
      <c r="P463" s="7">
        <f t="shared" si="108"/>
        <v>3.7</v>
      </c>
      <c r="Q463" s="7">
        <v>50</v>
      </c>
      <c r="R463" s="7">
        <f t="shared" si="113"/>
        <v>7.4</v>
      </c>
      <c r="S463" s="63">
        <f t="shared" si="114"/>
        <v>29.460123062099999</v>
      </c>
      <c r="T463" s="7">
        <f t="shared" si="115"/>
        <v>206.74213562</v>
      </c>
      <c r="U463" s="7">
        <f t="shared" si="109"/>
        <v>20</v>
      </c>
      <c r="V463" s="18" t="str">
        <f t="shared" si="110"/>
        <v>16N73I-200</v>
      </c>
      <c r="W463" s="4"/>
      <c r="X463" s="8">
        <v>164</v>
      </c>
      <c r="Y463" s="9" t="s">
        <v>271</v>
      </c>
      <c r="Z463" s="9" t="s">
        <v>272</v>
      </c>
      <c r="AA463" s="10">
        <v>6.7661978249999999</v>
      </c>
      <c r="AB463" s="10">
        <v>140</v>
      </c>
      <c r="AC463" s="10">
        <v>3.7</v>
      </c>
      <c r="AD463" s="10">
        <v>50</v>
      </c>
      <c r="AE463" s="10">
        <v>7.4</v>
      </c>
      <c r="AF463" s="10">
        <v>29.5</v>
      </c>
      <c r="AG463" s="10">
        <v>206.74213560000001</v>
      </c>
      <c r="AH463" s="10">
        <v>20</v>
      </c>
      <c r="AI463" s="10">
        <v>2</v>
      </c>
      <c r="AJ463" s="10">
        <v>4</v>
      </c>
      <c r="AK463" s="12">
        <v>2225</v>
      </c>
      <c r="AL463" s="10">
        <v>53</v>
      </c>
      <c r="AM463" s="11" t="s">
        <v>356</v>
      </c>
      <c r="AN463" s="21">
        <f t="shared" si="106"/>
        <v>2709.8491016191074</v>
      </c>
      <c r="AO463" s="21">
        <f t="shared" si="116"/>
        <v>64.549214555421429</v>
      </c>
      <c r="AP463" s="14">
        <v>1192</v>
      </c>
    </row>
    <row r="464" spans="1:42" ht="12" customHeight="1" x14ac:dyDescent="0.25">
      <c r="A464" s="14" t="s">
        <v>68</v>
      </c>
      <c r="B464" s="14">
        <v>200</v>
      </c>
      <c r="C464" s="14" t="s">
        <v>199</v>
      </c>
      <c r="D464" s="14" t="s">
        <v>53</v>
      </c>
      <c r="E464" s="14" t="s">
        <v>52</v>
      </c>
      <c r="F464" s="58">
        <v>71.185184996999993</v>
      </c>
      <c r="G464" s="13">
        <v>5.5248312274</v>
      </c>
      <c r="H464" s="13">
        <v>35.787628173800002</v>
      </c>
      <c r="I464" s="58">
        <v>143.137084961</v>
      </c>
      <c r="J464" s="2"/>
      <c r="K464" s="7" t="s">
        <v>199</v>
      </c>
      <c r="L464" s="7" t="str">
        <f t="shared" si="107"/>
        <v>N</v>
      </c>
      <c r="M464" s="7" t="s">
        <v>216</v>
      </c>
      <c r="N464" s="7">
        <f t="shared" si="111"/>
        <v>5.5248312274</v>
      </c>
      <c r="O464" s="15">
        <f t="shared" si="112"/>
        <v>71.185184996999993</v>
      </c>
      <c r="P464" s="7">
        <f t="shared" si="108"/>
        <v>3.7</v>
      </c>
      <c r="Q464" s="7">
        <v>50</v>
      </c>
      <c r="R464" s="7">
        <f t="shared" si="113"/>
        <v>7.4</v>
      </c>
      <c r="S464" s="63">
        <f t="shared" si="114"/>
        <v>35.787628173800002</v>
      </c>
      <c r="T464" s="7">
        <f t="shared" si="115"/>
        <v>135.73708496099999</v>
      </c>
      <c r="U464" s="7">
        <f t="shared" si="109"/>
        <v>20</v>
      </c>
      <c r="V464" s="18" t="str">
        <f t="shared" si="110"/>
        <v>16N73I-200</v>
      </c>
      <c r="W464" s="4"/>
      <c r="X464" s="8">
        <v>165</v>
      </c>
      <c r="Y464" s="9" t="s">
        <v>271</v>
      </c>
      <c r="Z464" s="9" t="s">
        <v>272</v>
      </c>
      <c r="AA464" s="10">
        <v>5.524831227</v>
      </c>
      <c r="AB464" s="10">
        <v>71.185000000000002</v>
      </c>
      <c r="AC464" s="10">
        <v>3.7</v>
      </c>
      <c r="AD464" s="10">
        <v>50</v>
      </c>
      <c r="AE464" s="10">
        <v>7.4</v>
      </c>
      <c r="AF464" s="10">
        <v>35.799999999999997</v>
      </c>
      <c r="AG464" s="10">
        <v>135.73708500000001</v>
      </c>
      <c r="AH464" s="10">
        <v>20</v>
      </c>
      <c r="AI464" s="10">
        <v>2</v>
      </c>
      <c r="AJ464" s="10">
        <v>4</v>
      </c>
      <c r="AK464" s="10">
        <v>371</v>
      </c>
      <c r="AL464" s="10">
        <v>35</v>
      </c>
      <c r="AM464" s="11" t="s">
        <v>356</v>
      </c>
      <c r="AN464" s="21">
        <f t="shared" si="106"/>
        <v>371</v>
      </c>
      <c r="AO464" s="21">
        <f t="shared" si="116"/>
        <v>35</v>
      </c>
      <c r="AP464" s="14">
        <v>1178</v>
      </c>
    </row>
    <row r="465" spans="1:42" ht="12" customHeight="1" x14ac:dyDescent="0.25">
      <c r="A465" s="14" t="s">
        <v>68</v>
      </c>
      <c r="B465" s="14">
        <v>200</v>
      </c>
      <c r="C465" s="14" t="s">
        <v>199</v>
      </c>
      <c r="D465" s="14" t="s">
        <v>53</v>
      </c>
      <c r="E465" s="14" t="s">
        <v>52</v>
      </c>
      <c r="F465" s="58">
        <v>91.556616616599996</v>
      </c>
      <c r="G465" s="13">
        <v>2.2364384963799999</v>
      </c>
      <c r="H465" s="13">
        <v>33.661556243900002</v>
      </c>
      <c r="I465" s="58">
        <v>80</v>
      </c>
      <c r="J465" s="2"/>
      <c r="K465" s="7" t="s">
        <v>199</v>
      </c>
      <c r="L465" s="7" t="str">
        <f t="shared" si="107"/>
        <v>N</v>
      </c>
      <c r="M465" s="7" t="s">
        <v>216</v>
      </c>
      <c r="N465" s="7">
        <f t="shared" si="111"/>
        <v>2.2364384963799999</v>
      </c>
      <c r="O465" s="15">
        <f t="shared" si="112"/>
        <v>91.556616616599996</v>
      </c>
      <c r="P465" s="7">
        <f t="shared" si="108"/>
        <v>3.7</v>
      </c>
      <c r="Q465" s="7">
        <v>50</v>
      </c>
      <c r="R465" s="7">
        <f t="shared" si="113"/>
        <v>7.4</v>
      </c>
      <c r="S465" s="63">
        <f t="shared" si="114"/>
        <v>33.661556243900002</v>
      </c>
      <c r="T465" s="7">
        <f t="shared" si="115"/>
        <v>72.599999999999994</v>
      </c>
      <c r="U465" s="7">
        <f t="shared" si="109"/>
        <v>20</v>
      </c>
      <c r="V465" s="18" t="str">
        <f t="shared" si="110"/>
        <v>16N73I-200</v>
      </c>
      <c r="W465" s="4"/>
      <c r="X465" s="8">
        <v>166</v>
      </c>
      <c r="Y465" s="9" t="s">
        <v>271</v>
      </c>
      <c r="Z465" s="9" t="s">
        <v>272</v>
      </c>
      <c r="AA465" s="10">
        <v>2.2364384959999999</v>
      </c>
      <c r="AB465" s="10">
        <v>91.557000000000002</v>
      </c>
      <c r="AC465" s="10">
        <v>3.7</v>
      </c>
      <c r="AD465" s="10">
        <v>50</v>
      </c>
      <c r="AE465" s="10">
        <v>7.4</v>
      </c>
      <c r="AF465" s="10">
        <v>33.700000000000003</v>
      </c>
      <c r="AG465" s="10">
        <v>72.599999999999994</v>
      </c>
      <c r="AH465" s="10">
        <v>20</v>
      </c>
      <c r="AI465" s="10">
        <v>4</v>
      </c>
      <c r="AJ465" s="10">
        <v>6</v>
      </c>
      <c r="AK465" s="10">
        <v>66</v>
      </c>
      <c r="AL465" s="10">
        <v>44</v>
      </c>
      <c r="AM465" s="11" t="s">
        <v>356</v>
      </c>
      <c r="AN465" s="21">
        <f t="shared" si="106"/>
        <v>66</v>
      </c>
      <c r="AO465" s="21">
        <f t="shared" si="116"/>
        <v>44</v>
      </c>
      <c r="AP465" s="14">
        <v>1177</v>
      </c>
    </row>
    <row r="466" spans="1:42" ht="12" customHeight="1" x14ac:dyDescent="0.25">
      <c r="A466" s="14" t="s">
        <v>68</v>
      </c>
      <c r="B466" s="14">
        <v>200</v>
      </c>
      <c r="C466" s="14" t="s">
        <v>199</v>
      </c>
      <c r="D466" s="14" t="s">
        <v>53</v>
      </c>
      <c r="E466" s="14" t="s">
        <v>52</v>
      </c>
      <c r="F466" s="58">
        <v>138.537265185</v>
      </c>
      <c r="G466" s="13">
        <v>7.5272010718600004</v>
      </c>
      <c r="H466" s="13">
        <v>34.626838684100001</v>
      </c>
      <c r="I466" s="58">
        <v>0</v>
      </c>
      <c r="J466" s="2"/>
      <c r="K466" s="7" t="s">
        <v>199</v>
      </c>
      <c r="L466" s="7" t="str">
        <f t="shared" si="107"/>
        <v>N</v>
      </c>
      <c r="M466" s="7" t="s">
        <v>216</v>
      </c>
      <c r="N466" s="7">
        <f t="shared" si="111"/>
        <v>7.5272010718600004</v>
      </c>
      <c r="O466" s="15">
        <f t="shared" si="112"/>
        <v>138.537265185</v>
      </c>
      <c r="P466" s="7">
        <f t="shared" si="108"/>
        <v>3.7</v>
      </c>
      <c r="Q466" s="7">
        <v>50</v>
      </c>
      <c r="R466" s="7">
        <f t="shared" si="113"/>
        <v>0.3</v>
      </c>
      <c r="S466" s="63">
        <f t="shared" si="114"/>
        <v>34.626838684100001</v>
      </c>
      <c r="T466" s="7">
        <f t="shared" si="115"/>
        <v>0.3</v>
      </c>
      <c r="U466" s="7">
        <f t="shared" si="109"/>
        <v>20</v>
      </c>
      <c r="V466" s="18" t="str">
        <f t="shared" si="110"/>
        <v>16N73I-200</v>
      </c>
      <c r="W466" s="4"/>
      <c r="X466" s="8">
        <v>167</v>
      </c>
      <c r="Y466" s="9" t="s">
        <v>271</v>
      </c>
      <c r="Z466" s="9" t="s">
        <v>272</v>
      </c>
      <c r="AA466" s="10">
        <v>7.5272010720000004</v>
      </c>
      <c r="AB466" s="10">
        <v>138.53700000000001</v>
      </c>
      <c r="AC466" s="10">
        <v>3.7</v>
      </c>
      <c r="AD466" s="10">
        <v>50</v>
      </c>
      <c r="AE466" s="10">
        <v>0.3</v>
      </c>
      <c r="AF466" s="10">
        <v>34.6</v>
      </c>
      <c r="AG466" s="10">
        <v>0.3</v>
      </c>
      <c r="AH466" s="10">
        <v>20</v>
      </c>
      <c r="AI466" s="10">
        <v>32</v>
      </c>
      <c r="AJ466" s="10">
        <v>170</v>
      </c>
      <c r="AK466" s="12">
        <v>2779</v>
      </c>
      <c r="AL466" s="12">
        <v>2773</v>
      </c>
      <c r="AM466" s="11" t="s">
        <v>356</v>
      </c>
      <c r="AN466" s="21">
        <f t="shared" si="106"/>
        <v>2779</v>
      </c>
      <c r="AO466" s="21">
        <f t="shared" si="116"/>
        <v>2773</v>
      </c>
      <c r="AP466" s="14">
        <v>1180</v>
      </c>
    </row>
    <row r="467" spans="1:42" ht="12" customHeight="1" x14ac:dyDescent="0.25">
      <c r="A467" s="14" t="s">
        <v>68</v>
      </c>
      <c r="B467" s="14">
        <v>200</v>
      </c>
      <c r="C467" s="14" t="s">
        <v>199</v>
      </c>
      <c r="D467" s="14" t="s">
        <v>53</v>
      </c>
      <c r="E467" s="14" t="s">
        <v>52</v>
      </c>
      <c r="F467" s="58">
        <v>148.75873141700001</v>
      </c>
      <c r="G467" s="13">
        <v>2.8937377046899999</v>
      </c>
      <c r="H467" s="13">
        <v>29.079023361200001</v>
      </c>
      <c r="I467" s="58">
        <v>0</v>
      </c>
      <c r="J467" s="2"/>
      <c r="K467" s="7" t="s">
        <v>199</v>
      </c>
      <c r="L467" s="7" t="str">
        <f t="shared" si="107"/>
        <v>N</v>
      </c>
      <c r="M467" s="7" t="s">
        <v>216</v>
      </c>
      <c r="N467" s="7">
        <f t="shared" si="111"/>
        <v>2.8937377046899999</v>
      </c>
      <c r="O467" s="15">
        <f t="shared" si="112"/>
        <v>140</v>
      </c>
      <c r="P467" s="7">
        <f t="shared" si="108"/>
        <v>3.7</v>
      </c>
      <c r="Q467" s="7">
        <v>50</v>
      </c>
      <c r="R467" s="7">
        <f t="shared" si="113"/>
        <v>0.3</v>
      </c>
      <c r="S467" s="63">
        <f t="shared" si="114"/>
        <v>29.079023361200001</v>
      </c>
      <c r="T467" s="7">
        <f t="shared" si="115"/>
        <v>0.3</v>
      </c>
      <c r="U467" s="7">
        <f t="shared" si="109"/>
        <v>20</v>
      </c>
      <c r="V467" s="18" t="str">
        <f t="shared" si="110"/>
        <v>16N73I-200</v>
      </c>
      <c r="W467" s="4"/>
      <c r="X467" s="8">
        <v>168</v>
      </c>
      <c r="Y467" s="9" t="s">
        <v>271</v>
      </c>
      <c r="Z467" s="9" t="s">
        <v>272</v>
      </c>
      <c r="AA467" s="10">
        <v>2.8937377049999999</v>
      </c>
      <c r="AB467" s="10">
        <v>140</v>
      </c>
      <c r="AC467" s="10">
        <v>3.7</v>
      </c>
      <c r="AD467" s="10">
        <v>50</v>
      </c>
      <c r="AE467" s="10">
        <v>0.3</v>
      </c>
      <c r="AF467" s="10">
        <v>29.1</v>
      </c>
      <c r="AG467" s="10">
        <v>0.3</v>
      </c>
      <c r="AH467" s="10">
        <v>20</v>
      </c>
      <c r="AI467" s="10">
        <v>28</v>
      </c>
      <c r="AJ467" s="10">
        <v>169</v>
      </c>
      <c r="AK467" s="10">
        <v>394</v>
      </c>
      <c r="AL467" s="10">
        <v>399</v>
      </c>
      <c r="AM467" s="11" t="s">
        <v>356</v>
      </c>
      <c r="AN467" s="21">
        <f t="shared" si="106"/>
        <v>418.64957270212852</v>
      </c>
      <c r="AO467" s="21">
        <f t="shared" si="116"/>
        <v>423.96238453844995</v>
      </c>
      <c r="AP467" s="14">
        <v>1176</v>
      </c>
    </row>
    <row r="468" spans="1:42" ht="12" customHeight="1" x14ac:dyDescent="0.25">
      <c r="A468" s="14" t="s">
        <v>68</v>
      </c>
      <c r="B468" s="14">
        <v>200</v>
      </c>
      <c r="C468" s="14" t="s">
        <v>199</v>
      </c>
      <c r="D468" s="14" t="s">
        <v>53</v>
      </c>
      <c r="E468" s="14" t="s">
        <v>52</v>
      </c>
      <c r="F468" s="58">
        <v>253.22902828400001</v>
      </c>
      <c r="G468" s="13">
        <v>6.6730869974499996</v>
      </c>
      <c r="H468" s="13">
        <v>22.160100936900001</v>
      </c>
      <c r="I468" s="58">
        <v>0</v>
      </c>
      <c r="J468" s="2"/>
      <c r="K468" s="7" t="s">
        <v>199</v>
      </c>
      <c r="L468" s="7" t="str">
        <f t="shared" si="107"/>
        <v>N</v>
      </c>
      <c r="M468" s="7" t="s">
        <v>216</v>
      </c>
      <c r="N468" s="7">
        <f t="shared" si="111"/>
        <v>6.6730869974499996</v>
      </c>
      <c r="O468" s="15">
        <f t="shared" si="112"/>
        <v>140</v>
      </c>
      <c r="P468" s="7">
        <f t="shared" si="108"/>
        <v>3.7</v>
      </c>
      <c r="Q468" s="7">
        <v>50</v>
      </c>
      <c r="R468" s="7">
        <f t="shared" si="113"/>
        <v>0.3</v>
      </c>
      <c r="S468" s="63">
        <f t="shared" si="114"/>
        <v>22.160100936900001</v>
      </c>
      <c r="T468" s="7">
        <f t="shared" si="115"/>
        <v>0.3</v>
      </c>
      <c r="U468" s="7">
        <f t="shared" si="109"/>
        <v>20</v>
      </c>
      <c r="V468" s="18" t="str">
        <f t="shared" si="110"/>
        <v>16N73I-200</v>
      </c>
      <c r="W468" s="4"/>
      <c r="X468" s="8">
        <v>169</v>
      </c>
      <c r="Y468" s="9" t="s">
        <v>271</v>
      </c>
      <c r="Z468" s="9" t="s">
        <v>272</v>
      </c>
      <c r="AA468" s="10">
        <v>6.6730869970000004</v>
      </c>
      <c r="AB468" s="10">
        <v>140</v>
      </c>
      <c r="AC468" s="10">
        <v>3.7</v>
      </c>
      <c r="AD468" s="10">
        <v>50</v>
      </c>
      <c r="AE468" s="10">
        <v>0.3</v>
      </c>
      <c r="AF468" s="10">
        <v>22.2</v>
      </c>
      <c r="AG468" s="10">
        <v>0.3</v>
      </c>
      <c r="AH468" s="10">
        <v>20</v>
      </c>
      <c r="AI468" s="10">
        <v>32</v>
      </c>
      <c r="AJ468" s="10">
        <v>171</v>
      </c>
      <c r="AK468" s="12">
        <v>2296</v>
      </c>
      <c r="AL468" s="12">
        <v>2281</v>
      </c>
      <c r="AM468" s="11" t="s">
        <v>356</v>
      </c>
      <c r="AN468" s="21">
        <f t="shared" si="106"/>
        <v>4152.9560638576004</v>
      </c>
      <c r="AO468" s="21">
        <f t="shared" si="116"/>
        <v>4125.8243822557433</v>
      </c>
      <c r="AP468" s="14">
        <v>1183</v>
      </c>
    </row>
    <row r="469" spans="1:42" ht="12" customHeight="1" x14ac:dyDescent="0.25">
      <c r="A469" s="14" t="s">
        <v>68</v>
      </c>
      <c r="B469" s="14">
        <v>200</v>
      </c>
      <c r="C469" s="14" t="s">
        <v>199</v>
      </c>
      <c r="D469" s="14" t="s">
        <v>53</v>
      </c>
      <c r="E469" s="14" t="s">
        <v>52</v>
      </c>
      <c r="F469" s="58">
        <v>56.957106099000001</v>
      </c>
      <c r="G469" s="13">
        <v>4.4492774714700003</v>
      </c>
      <c r="H469" s="13">
        <v>31.842287063600001</v>
      </c>
      <c r="I469" s="58">
        <v>42.4264068604</v>
      </c>
      <c r="J469" s="2"/>
      <c r="K469" s="7" t="s">
        <v>199</v>
      </c>
      <c r="L469" s="7" t="str">
        <f t="shared" si="107"/>
        <v>N</v>
      </c>
      <c r="M469" s="7" t="s">
        <v>216</v>
      </c>
      <c r="N469" s="7">
        <f t="shared" si="111"/>
        <v>4.4492774714700003</v>
      </c>
      <c r="O469" s="15">
        <f t="shared" si="112"/>
        <v>56.957106099000001</v>
      </c>
      <c r="P469" s="7">
        <f t="shared" si="108"/>
        <v>3.7</v>
      </c>
      <c r="Q469" s="7">
        <v>50</v>
      </c>
      <c r="R469" s="7">
        <f t="shared" si="113"/>
        <v>7.4</v>
      </c>
      <c r="S469" s="63">
        <f t="shared" si="114"/>
        <v>31.842287063600001</v>
      </c>
      <c r="T469" s="7">
        <f t="shared" si="115"/>
        <v>35.026406860400002</v>
      </c>
      <c r="U469" s="7">
        <f t="shared" si="109"/>
        <v>20</v>
      </c>
      <c r="V469" s="18" t="str">
        <f t="shared" si="110"/>
        <v>16N73I-200</v>
      </c>
      <c r="W469" s="4"/>
      <c r="X469" s="8">
        <v>170</v>
      </c>
      <c r="Y469" s="9" t="s">
        <v>271</v>
      </c>
      <c r="Z469" s="9" t="s">
        <v>272</v>
      </c>
      <c r="AA469" s="10">
        <v>4.4492774710000003</v>
      </c>
      <c r="AB469" s="10">
        <v>56.957000000000001</v>
      </c>
      <c r="AC469" s="10">
        <v>3.7</v>
      </c>
      <c r="AD469" s="10">
        <v>50</v>
      </c>
      <c r="AE469" s="10">
        <v>7.4</v>
      </c>
      <c r="AF469" s="10">
        <v>31.8</v>
      </c>
      <c r="AG469" s="10">
        <v>35.026406860000002</v>
      </c>
      <c r="AH469" s="10">
        <v>20</v>
      </c>
      <c r="AI469" s="10">
        <v>5</v>
      </c>
      <c r="AJ469" s="10">
        <v>6</v>
      </c>
      <c r="AK469" s="10">
        <v>98</v>
      </c>
      <c r="AL469" s="10">
        <v>42</v>
      </c>
      <c r="AM469" s="11" t="s">
        <v>356</v>
      </c>
      <c r="AN469" s="21">
        <f t="shared" si="106"/>
        <v>98</v>
      </c>
      <c r="AO469" s="21">
        <f t="shared" si="116"/>
        <v>42</v>
      </c>
      <c r="AP469" s="14">
        <v>1182</v>
      </c>
    </row>
    <row r="470" spans="1:42" ht="12" customHeight="1" x14ac:dyDescent="0.25">
      <c r="A470" s="14" t="s">
        <v>68</v>
      </c>
      <c r="B470" s="14">
        <v>200</v>
      </c>
      <c r="C470" s="14" t="s">
        <v>199</v>
      </c>
      <c r="D470" s="14" t="s">
        <v>53</v>
      </c>
      <c r="E470" s="14" t="s">
        <v>52</v>
      </c>
      <c r="F470" s="58">
        <v>85.835239285499995</v>
      </c>
      <c r="G470" s="13">
        <v>6.1604555938300001</v>
      </c>
      <c r="H470" s="13">
        <v>30.1830120087</v>
      </c>
      <c r="I470" s="58">
        <v>257.98989868199999</v>
      </c>
      <c r="J470" s="2"/>
      <c r="K470" s="7" t="s">
        <v>199</v>
      </c>
      <c r="L470" s="7" t="str">
        <f t="shared" si="107"/>
        <v>N</v>
      </c>
      <c r="M470" s="7" t="s">
        <v>216</v>
      </c>
      <c r="N470" s="7">
        <f t="shared" si="111"/>
        <v>6.1604555938300001</v>
      </c>
      <c r="O470" s="15">
        <f t="shared" si="112"/>
        <v>85.835239285499995</v>
      </c>
      <c r="P470" s="7">
        <f t="shared" si="108"/>
        <v>3.7</v>
      </c>
      <c r="Q470" s="7">
        <v>50</v>
      </c>
      <c r="R470" s="7">
        <f t="shared" si="113"/>
        <v>7.4</v>
      </c>
      <c r="S470" s="63">
        <f t="shared" si="114"/>
        <v>30.1830120087</v>
      </c>
      <c r="T470" s="7">
        <f t="shared" si="115"/>
        <v>250.58989868199998</v>
      </c>
      <c r="U470" s="7">
        <f t="shared" si="109"/>
        <v>20</v>
      </c>
      <c r="V470" s="18" t="str">
        <f t="shared" si="110"/>
        <v>16N73I-200</v>
      </c>
      <c r="W470" s="4"/>
      <c r="X470" s="8">
        <v>171</v>
      </c>
      <c r="Y470" s="9" t="s">
        <v>271</v>
      </c>
      <c r="Z470" s="9" t="s">
        <v>272</v>
      </c>
      <c r="AA470" s="10">
        <v>6.1604555940000001</v>
      </c>
      <c r="AB470" s="10">
        <v>85.834999999999994</v>
      </c>
      <c r="AC470" s="10">
        <v>3.7</v>
      </c>
      <c r="AD470" s="10">
        <v>50</v>
      </c>
      <c r="AE470" s="10">
        <v>7.4</v>
      </c>
      <c r="AF470" s="10">
        <v>30.2</v>
      </c>
      <c r="AG470" s="10">
        <v>250.58989869999999</v>
      </c>
      <c r="AH470" s="10">
        <v>20</v>
      </c>
      <c r="AI470" s="10">
        <v>1</v>
      </c>
      <c r="AJ470" s="10">
        <v>4</v>
      </c>
      <c r="AK470" s="10">
        <v>587</v>
      </c>
      <c r="AL470" s="10">
        <v>22</v>
      </c>
      <c r="AM470" s="11" t="s">
        <v>356</v>
      </c>
      <c r="AN470" s="21">
        <f t="shared" si="106"/>
        <v>587</v>
      </c>
      <c r="AO470" s="21">
        <f t="shared" si="116"/>
        <v>22</v>
      </c>
      <c r="AP470" s="14">
        <v>1184</v>
      </c>
    </row>
    <row r="471" spans="1:42" ht="12" customHeight="1" x14ac:dyDescent="0.25">
      <c r="A471" s="14" t="s">
        <v>68</v>
      </c>
      <c r="B471" s="14">
        <v>200</v>
      </c>
      <c r="C471" s="14" t="s">
        <v>199</v>
      </c>
      <c r="D471" s="14" t="s">
        <v>53</v>
      </c>
      <c r="E471" s="14" t="s">
        <v>52</v>
      </c>
      <c r="F471" s="58">
        <v>52.165120469199998</v>
      </c>
      <c r="G471" s="13">
        <v>5.4172744250399996</v>
      </c>
      <c r="H471" s="13">
        <v>29.079023361200001</v>
      </c>
      <c r="I471" s="58">
        <v>0</v>
      </c>
      <c r="J471" s="2"/>
      <c r="K471" s="7" t="s">
        <v>199</v>
      </c>
      <c r="L471" s="7" t="str">
        <f t="shared" si="107"/>
        <v>N</v>
      </c>
      <c r="M471" s="7" t="s">
        <v>216</v>
      </c>
      <c r="N471" s="7">
        <f t="shared" si="111"/>
        <v>5.4172744250399996</v>
      </c>
      <c r="O471" s="15">
        <f t="shared" si="112"/>
        <v>52.165120469199998</v>
      </c>
      <c r="P471" s="7">
        <f t="shared" si="108"/>
        <v>3.7</v>
      </c>
      <c r="Q471" s="7">
        <v>50</v>
      </c>
      <c r="R471" s="7">
        <f t="shared" si="113"/>
        <v>0.3</v>
      </c>
      <c r="S471" s="63">
        <f t="shared" si="114"/>
        <v>29.079023361200001</v>
      </c>
      <c r="T471" s="7">
        <f t="shared" si="115"/>
        <v>0.3</v>
      </c>
      <c r="U471" s="7">
        <f t="shared" si="109"/>
        <v>20</v>
      </c>
      <c r="V471" s="18" t="str">
        <f t="shared" si="110"/>
        <v>16N73I-200</v>
      </c>
      <c r="W471" s="4"/>
      <c r="X471" s="8">
        <v>172</v>
      </c>
      <c r="Y471" s="9" t="s">
        <v>271</v>
      </c>
      <c r="Z471" s="9" t="s">
        <v>272</v>
      </c>
      <c r="AA471" s="10">
        <v>5.4172744249999996</v>
      </c>
      <c r="AB471" s="10">
        <v>52.164999999999999</v>
      </c>
      <c r="AC471" s="10">
        <v>3.7</v>
      </c>
      <c r="AD471" s="10">
        <v>50</v>
      </c>
      <c r="AE471" s="10">
        <v>0.3</v>
      </c>
      <c r="AF471" s="10">
        <v>29.1</v>
      </c>
      <c r="AG471" s="10">
        <v>0.3</v>
      </c>
      <c r="AH471" s="10">
        <v>20</v>
      </c>
      <c r="AI471" s="10">
        <v>28</v>
      </c>
      <c r="AJ471" s="10">
        <v>146</v>
      </c>
      <c r="AK471" s="10">
        <v>114</v>
      </c>
      <c r="AL471" s="10">
        <v>113</v>
      </c>
      <c r="AM471" s="11" t="s">
        <v>356</v>
      </c>
      <c r="AN471" s="21">
        <f t="shared" si="106"/>
        <v>114</v>
      </c>
      <c r="AO471" s="21">
        <f t="shared" si="116"/>
        <v>113</v>
      </c>
      <c r="AP471" s="14">
        <v>1186</v>
      </c>
    </row>
    <row r="472" spans="1:42" ht="12" customHeight="1" x14ac:dyDescent="0.25">
      <c r="A472" s="14" t="s">
        <v>68</v>
      </c>
      <c r="B472" s="14">
        <v>200</v>
      </c>
      <c r="C472" s="14" t="s">
        <v>199</v>
      </c>
      <c r="D472" s="14" t="s">
        <v>53</v>
      </c>
      <c r="E472" s="14" t="s">
        <v>52</v>
      </c>
      <c r="F472" s="58">
        <v>197.83764464500001</v>
      </c>
      <c r="G472" s="13">
        <v>3.2473903343599999</v>
      </c>
      <c r="H472" s="13">
        <v>45.2044487</v>
      </c>
      <c r="I472" s="58">
        <v>70.710678100600006</v>
      </c>
      <c r="J472" s="2"/>
      <c r="K472" s="7" t="s">
        <v>199</v>
      </c>
      <c r="L472" s="7" t="str">
        <f t="shared" si="107"/>
        <v>N</v>
      </c>
      <c r="M472" s="7" t="s">
        <v>216</v>
      </c>
      <c r="N472" s="7">
        <f t="shared" si="111"/>
        <v>3.2473903343599999</v>
      </c>
      <c r="O472" s="15">
        <f t="shared" si="112"/>
        <v>140</v>
      </c>
      <c r="P472" s="7">
        <f t="shared" si="108"/>
        <v>3.7</v>
      </c>
      <c r="Q472" s="7">
        <v>50</v>
      </c>
      <c r="R472" s="7">
        <f t="shared" si="113"/>
        <v>7.4</v>
      </c>
      <c r="S472" s="63">
        <f t="shared" si="114"/>
        <v>45.2044487</v>
      </c>
      <c r="T472" s="7">
        <f t="shared" si="115"/>
        <v>63.310678100600008</v>
      </c>
      <c r="U472" s="7">
        <f t="shared" si="109"/>
        <v>20</v>
      </c>
      <c r="V472" s="18" t="str">
        <f t="shared" si="110"/>
        <v>16N73I-200</v>
      </c>
      <c r="W472" s="4"/>
      <c r="X472" s="8">
        <v>173</v>
      </c>
      <c r="Y472" s="9" t="s">
        <v>271</v>
      </c>
      <c r="Z472" s="9" t="s">
        <v>272</v>
      </c>
      <c r="AA472" s="10">
        <v>3.2473903339999999</v>
      </c>
      <c r="AB472" s="10">
        <v>140</v>
      </c>
      <c r="AC472" s="10">
        <v>3.7</v>
      </c>
      <c r="AD472" s="10">
        <v>50</v>
      </c>
      <c r="AE472" s="10">
        <v>7.4</v>
      </c>
      <c r="AF472" s="10">
        <v>45.2</v>
      </c>
      <c r="AG472" s="10">
        <v>63.310678099999997</v>
      </c>
      <c r="AH472" s="10">
        <v>20</v>
      </c>
      <c r="AI472" s="10">
        <v>7</v>
      </c>
      <c r="AJ472" s="10">
        <v>11</v>
      </c>
      <c r="AK472" s="10">
        <v>367</v>
      </c>
      <c r="AL472" s="10">
        <v>217</v>
      </c>
      <c r="AM472" s="11" t="s">
        <v>356</v>
      </c>
      <c r="AN472" s="21">
        <f t="shared" si="106"/>
        <v>518.61725417653577</v>
      </c>
      <c r="AO472" s="21">
        <f t="shared" si="116"/>
        <v>306.64834919975004</v>
      </c>
      <c r="AP472" s="14">
        <v>1193</v>
      </c>
    </row>
    <row r="473" spans="1:42" ht="12" customHeight="1" x14ac:dyDescent="0.25">
      <c r="A473" s="14" t="s">
        <v>68</v>
      </c>
      <c r="B473" s="14">
        <v>200</v>
      </c>
      <c r="C473" s="14" t="s">
        <v>199</v>
      </c>
      <c r="D473" s="14" t="s">
        <v>53</v>
      </c>
      <c r="E473" s="14" t="s">
        <v>52</v>
      </c>
      <c r="F473" s="58">
        <v>110.14539994099999</v>
      </c>
      <c r="G473" s="13">
        <v>5.5661510814700002</v>
      </c>
      <c r="H473" s="13">
        <v>25.1676330566</v>
      </c>
      <c r="I473" s="58">
        <v>94.852813720699999</v>
      </c>
      <c r="J473" s="2"/>
      <c r="K473" s="7" t="s">
        <v>199</v>
      </c>
      <c r="L473" s="7" t="str">
        <f t="shared" si="107"/>
        <v>N</v>
      </c>
      <c r="M473" s="7" t="s">
        <v>216</v>
      </c>
      <c r="N473" s="7">
        <f t="shared" si="111"/>
        <v>5.5661510814700002</v>
      </c>
      <c r="O473" s="15">
        <f t="shared" si="112"/>
        <v>110.14539994099999</v>
      </c>
      <c r="P473" s="7">
        <f t="shared" si="108"/>
        <v>3.7</v>
      </c>
      <c r="Q473" s="7">
        <v>50</v>
      </c>
      <c r="R473" s="7">
        <f t="shared" si="113"/>
        <v>7.4</v>
      </c>
      <c r="S473" s="63">
        <f t="shared" si="114"/>
        <v>25.1676330566</v>
      </c>
      <c r="T473" s="7">
        <f t="shared" si="115"/>
        <v>87.452813720699993</v>
      </c>
      <c r="U473" s="7">
        <f t="shared" si="109"/>
        <v>20</v>
      </c>
      <c r="V473" s="18" t="str">
        <f t="shared" si="110"/>
        <v>16N73I-200</v>
      </c>
      <c r="W473" s="4"/>
      <c r="X473" s="8">
        <v>174</v>
      </c>
      <c r="Y473" s="9" t="s">
        <v>271</v>
      </c>
      <c r="Z473" s="9" t="s">
        <v>272</v>
      </c>
      <c r="AA473" s="10">
        <v>5.5661510810000001</v>
      </c>
      <c r="AB473" s="10">
        <v>110.145</v>
      </c>
      <c r="AC473" s="10">
        <v>3.7</v>
      </c>
      <c r="AD473" s="10">
        <v>50</v>
      </c>
      <c r="AE473" s="10">
        <v>7.4</v>
      </c>
      <c r="AF473" s="10">
        <v>25.2</v>
      </c>
      <c r="AG473" s="10">
        <v>87.452813719999995</v>
      </c>
      <c r="AH473" s="10">
        <v>20</v>
      </c>
      <c r="AI473" s="10">
        <v>3</v>
      </c>
      <c r="AJ473" s="10">
        <v>6</v>
      </c>
      <c r="AK473" s="10">
        <v>942</v>
      </c>
      <c r="AL473" s="10">
        <v>63</v>
      </c>
      <c r="AM473" s="11" t="s">
        <v>356</v>
      </c>
      <c r="AN473" s="21">
        <f t="shared" si="106"/>
        <v>942</v>
      </c>
      <c r="AO473" s="21">
        <f t="shared" si="116"/>
        <v>63</v>
      </c>
      <c r="AP473" s="14">
        <v>1175</v>
      </c>
    </row>
    <row r="474" spans="1:42" ht="12" customHeight="1" x14ac:dyDescent="0.25">
      <c r="A474" s="14" t="s">
        <v>68</v>
      </c>
      <c r="B474" s="14">
        <v>200</v>
      </c>
      <c r="C474" s="14" t="s">
        <v>199</v>
      </c>
      <c r="D474" s="14" t="s">
        <v>53</v>
      </c>
      <c r="E474" s="14" t="s">
        <v>52</v>
      </c>
      <c r="F474" s="58">
        <v>103.411131557</v>
      </c>
      <c r="G474" s="13">
        <v>2.1512281477499999</v>
      </c>
      <c r="H474" s="13">
        <v>33.661556243900002</v>
      </c>
      <c r="I474" s="58">
        <v>80</v>
      </c>
      <c r="J474" s="2"/>
      <c r="K474" s="7" t="s">
        <v>199</v>
      </c>
      <c r="L474" s="7" t="str">
        <f t="shared" si="107"/>
        <v>N</v>
      </c>
      <c r="M474" s="7" t="s">
        <v>216</v>
      </c>
      <c r="N474" s="7">
        <f t="shared" si="111"/>
        <v>2.1512281477499999</v>
      </c>
      <c r="O474" s="15">
        <f t="shared" si="112"/>
        <v>103.411131557</v>
      </c>
      <c r="P474" s="7">
        <f t="shared" si="108"/>
        <v>3.7</v>
      </c>
      <c r="Q474" s="7">
        <v>50</v>
      </c>
      <c r="R474" s="7">
        <f t="shared" si="113"/>
        <v>7.4</v>
      </c>
      <c r="S474" s="63">
        <f t="shared" si="114"/>
        <v>33.661556243900002</v>
      </c>
      <c r="T474" s="7">
        <f t="shared" si="115"/>
        <v>72.599999999999994</v>
      </c>
      <c r="U474" s="7">
        <f t="shared" si="109"/>
        <v>20</v>
      </c>
      <c r="V474" s="18" t="str">
        <f t="shared" si="110"/>
        <v>16N73I-200</v>
      </c>
      <c r="W474" s="4"/>
      <c r="X474" s="8">
        <v>175</v>
      </c>
      <c r="Y474" s="9" t="s">
        <v>271</v>
      </c>
      <c r="Z474" s="9" t="s">
        <v>272</v>
      </c>
      <c r="AA474" s="10">
        <v>2.151228148</v>
      </c>
      <c r="AB474" s="10">
        <v>103.411</v>
      </c>
      <c r="AC474" s="10">
        <v>3.7</v>
      </c>
      <c r="AD474" s="10">
        <v>50</v>
      </c>
      <c r="AE474" s="10">
        <v>7.4</v>
      </c>
      <c r="AF474" s="10">
        <v>33.700000000000003</v>
      </c>
      <c r="AG474" s="10">
        <v>72.599999999999994</v>
      </c>
      <c r="AH474" s="10">
        <v>20</v>
      </c>
      <c r="AI474" s="10">
        <v>5</v>
      </c>
      <c r="AJ474" s="10">
        <v>6</v>
      </c>
      <c r="AK474" s="10">
        <v>85</v>
      </c>
      <c r="AL474" s="10">
        <v>58</v>
      </c>
      <c r="AM474" s="11" t="s">
        <v>356</v>
      </c>
      <c r="AN474" s="21">
        <f t="shared" si="106"/>
        <v>85</v>
      </c>
      <c r="AO474" s="21">
        <f t="shared" si="116"/>
        <v>58</v>
      </c>
      <c r="AP474" s="14">
        <v>1179</v>
      </c>
    </row>
    <row r="475" spans="1:42" ht="12" customHeight="1" x14ac:dyDescent="0.25">
      <c r="A475" s="14" t="s">
        <v>68</v>
      </c>
      <c r="B475" s="14">
        <v>200</v>
      </c>
      <c r="C475" s="14" t="s">
        <v>199</v>
      </c>
      <c r="D475" s="14" t="s">
        <v>53</v>
      </c>
      <c r="E475" s="14" t="s">
        <v>52</v>
      </c>
      <c r="F475" s="58">
        <v>118.489644842</v>
      </c>
      <c r="G475" s="13">
        <v>4.5294755167099998</v>
      </c>
      <c r="H475" s="13">
        <v>25.322536468500001</v>
      </c>
      <c r="I475" s="58">
        <v>0</v>
      </c>
      <c r="J475" s="2"/>
      <c r="K475" s="7" t="s">
        <v>199</v>
      </c>
      <c r="L475" s="7" t="str">
        <f t="shared" si="107"/>
        <v>N</v>
      </c>
      <c r="M475" s="7" t="s">
        <v>216</v>
      </c>
      <c r="N475" s="7">
        <f t="shared" si="111"/>
        <v>4.5294755167099998</v>
      </c>
      <c r="O475" s="15">
        <f t="shared" si="112"/>
        <v>118.489644842</v>
      </c>
      <c r="P475" s="7">
        <f t="shared" si="108"/>
        <v>3.7</v>
      </c>
      <c r="Q475" s="7">
        <v>50</v>
      </c>
      <c r="R475" s="7">
        <f t="shared" si="113"/>
        <v>0.3</v>
      </c>
      <c r="S475" s="63">
        <f t="shared" si="114"/>
        <v>25.322536468500001</v>
      </c>
      <c r="T475" s="7">
        <f t="shared" si="115"/>
        <v>0.3</v>
      </c>
      <c r="U475" s="7">
        <f t="shared" si="109"/>
        <v>20</v>
      </c>
      <c r="V475" s="18" t="str">
        <f t="shared" si="110"/>
        <v>16N73I-200</v>
      </c>
      <c r="W475" s="4"/>
      <c r="X475" s="8">
        <v>176</v>
      </c>
      <c r="Y475" s="9" t="s">
        <v>271</v>
      </c>
      <c r="Z475" s="9" t="s">
        <v>272</v>
      </c>
      <c r="AA475" s="10">
        <v>4.5294755169999998</v>
      </c>
      <c r="AB475" s="10">
        <v>118.49</v>
      </c>
      <c r="AC475" s="10">
        <v>3.7</v>
      </c>
      <c r="AD475" s="10">
        <v>50</v>
      </c>
      <c r="AE475" s="10">
        <v>0.3</v>
      </c>
      <c r="AF475" s="10">
        <v>25.3</v>
      </c>
      <c r="AG475" s="10">
        <v>0.3</v>
      </c>
      <c r="AH475" s="10">
        <v>20</v>
      </c>
      <c r="AI475" s="10">
        <v>30</v>
      </c>
      <c r="AJ475" s="10">
        <v>168</v>
      </c>
      <c r="AK475" s="10">
        <v>847</v>
      </c>
      <c r="AL475" s="10">
        <v>849</v>
      </c>
      <c r="AM475" s="11" t="s">
        <v>356</v>
      </c>
      <c r="AN475" s="21">
        <f t="shared" si="106"/>
        <v>847</v>
      </c>
      <c r="AO475" s="21">
        <f t="shared" si="116"/>
        <v>849</v>
      </c>
      <c r="AP475" s="14">
        <v>1189</v>
      </c>
    </row>
    <row r="476" spans="1:42" ht="12" customHeight="1" x14ac:dyDescent="0.25">
      <c r="A476" s="14" t="s">
        <v>68</v>
      </c>
      <c r="B476" s="14">
        <v>200</v>
      </c>
      <c r="C476" s="14" t="s">
        <v>199</v>
      </c>
      <c r="D476" s="14" t="s">
        <v>53</v>
      </c>
      <c r="E476" s="14" t="s">
        <v>52</v>
      </c>
      <c r="F476" s="58">
        <v>80.185161593499998</v>
      </c>
      <c r="G476" s="13">
        <v>1.267817561</v>
      </c>
      <c r="H476" s="13">
        <v>31.842287063600001</v>
      </c>
      <c r="I476" s="58">
        <v>42.4264068604</v>
      </c>
      <c r="J476" s="2"/>
      <c r="K476" s="7" t="s">
        <v>199</v>
      </c>
      <c r="L476" s="7" t="str">
        <f t="shared" si="107"/>
        <v>N</v>
      </c>
      <c r="M476" s="7" t="s">
        <v>216</v>
      </c>
      <c r="N476" s="7">
        <f t="shared" si="111"/>
        <v>1.267817561</v>
      </c>
      <c r="O476" s="15">
        <f t="shared" si="112"/>
        <v>80.185161593499998</v>
      </c>
      <c r="P476" s="7">
        <f t="shared" si="108"/>
        <v>3.7</v>
      </c>
      <c r="Q476" s="7">
        <v>50</v>
      </c>
      <c r="R476" s="7">
        <f t="shared" si="113"/>
        <v>7.4</v>
      </c>
      <c r="S476" s="63">
        <f t="shared" si="114"/>
        <v>31.842287063600001</v>
      </c>
      <c r="T476" s="7">
        <f t="shared" si="115"/>
        <v>35.026406860400002</v>
      </c>
      <c r="U476" s="7">
        <f t="shared" si="109"/>
        <v>20</v>
      </c>
      <c r="V476" s="18" t="str">
        <f t="shared" si="110"/>
        <v>16N73I-200</v>
      </c>
      <c r="W476" s="4"/>
      <c r="X476" s="8">
        <v>177</v>
      </c>
      <c r="Y476" s="9" t="s">
        <v>271</v>
      </c>
      <c r="Z476" s="9" t="s">
        <v>272</v>
      </c>
      <c r="AA476" s="10">
        <v>1.267817561</v>
      </c>
      <c r="AB476" s="10">
        <v>80.185000000000002</v>
      </c>
      <c r="AC476" s="10">
        <v>3.7</v>
      </c>
      <c r="AD476" s="10">
        <v>50</v>
      </c>
      <c r="AE476" s="10">
        <v>7.4</v>
      </c>
      <c r="AF476" s="10">
        <v>31.8</v>
      </c>
      <c r="AG476" s="10">
        <v>35.026406860000002</v>
      </c>
      <c r="AH476" s="10">
        <v>20</v>
      </c>
      <c r="AI476" s="10">
        <v>6</v>
      </c>
      <c r="AJ476" s="10">
        <v>10</v>
      </c>
      <c r="AK476" s="10">
        <v>30</v>
      </c>
      <c r="AL476" s="10">
        <v>48</v>
      </c>
      <c r="AM476" s="11" t="s">
        <v>356</v>
      </c>
      <c r="AN476" s="21">
        <f t="shared" si="106"/>
        <v>30</v>
      </c>
      <c r="AO476" s="21">
        <f t="shared" si="116"/>
        <v>48</v>
      </c>
      <c r="AP476" s="14">
        <v>1181</v>
      </c>
    </row>
    <row r="477" spans="1:42" ht="12" customHeight="1" x14ac:dyDescent="0.25">
      <c r="A477" s="14" t="s">
        <v>72</v>
      </c>
      <c r="B477" s="14">
        <v>202</v>
      </c>
      <c r="C477" s="14" t="s">
        <v>199</v>
      </c>
      <c r="D477" s="14" t="s">
        <v>51</v>
      </c>
      <c r="E477" s="14" t="s">
        <v>52</v>
      </c>
      <c r="F477" s="58">
        <v>455.849675929</v>
      </c>
      <c r="G477" s="13">
        <v>5.2706241374599996</v>
      </c>
      <c r="H477" s="13">
        <v>4.0672430992099997</v>
      </c>
      <c r="I477" s="58">
        <v>206.56854247999999</v>
      </c>
      <c r="J477" s="2"/>
      <c r="K477" s="7" t="s">
        <v>199</v>
      </c>
      <c r="L477" s="7" t="str">
        <f t="shared" si="107"/>
        <v>N</v>
      </c>
      <c r="M477" s="7" t="s">
        <v>216</v>
      </c>
      <c r="N477" s="7">
        <f t="shared" si="111"/>
        <v>5.2706241374599996</v>
      </c>
      <c r="O477" s="15">
        <f t="shared" si="112"/>
        <v>140</v>
      </c>
      <c r="P477" s="7">
        <f t="shared" si="108"/>
        <v>3.7</v>
      </c>
      <c r="Q477" s="7">
        <v>50</v>
      </c>
      <c r="R477" s="7">
        <f t="shared" si="113"/>
        <v>7.4</v>
      </c>
      <c r="S477" s="63">
        <f t="shared" si="114"/>
        <v>4.0672430992099997</v>
      </c>
      <c r="T477" s="7">
        <f t="shared" si="115"/>
        <v>199.16854247999999</v>
      </c>
      <c r="U477" s="7">
        <f t="shared" si="109"/>
        <v>20</v>
      </c>
      <c r="V477" s="18" t="str">
        <f t="shared" si="110"/>
        <v>16N73K-202</v>
      </c>
      <c r="W477" s="4"/>
      <c r="X477" s="8">
        <v>178</v>
      </c>
      <c r="Y477" s="9" t="s">
        <v>271</v>
      </c>
      <c r="Z477" s="9" t="s">
        <v>272</v>
      </c>
      <c r="AA477" s="10">
        <v>5.2706241370000004</v>
      </c>
      <c r="AB477" s="10">
        <v>140</v>
      </c>
      <c r="AC477" s="10">
        <v>3.7</v>
      </c>
      <c r="AD477" s="10">
        <v>50</v>
      </c>
      <c r="AE477" s="10">
        <v>7.4</v>
      </c>
      <c r="AF477" s="10">
        <v>4.0999999999999996</v>
      </c>
      <c r="AG477" s="10">
        <v>199.1685425</v>
      </c>
      <c r="AH477" s="10">
        <v>20</v>
      </c>
      <c r="AI477" s="10">
        <v>1</v>
      </c>
      <c r="AJ477" s="10">
        <v>4</v>
      </c>
      <c r="AK477" s="12">
        <v>1275</v>
      </c>
      <c r="AL477" s="10">
        <v>4</v>
      </c>
      <c r="AM477" s="11" t="s">
        <v>412</v>
      </c>
      <c r="AN477" s="21">
        <f t="shared" si="106"/>
        <v>4151.4881200676791</v>
      </c>
      <c r="AO477" s="21">
        <f t="shared" si="116"/>
        <v>13.024276455114286</v>
      </c>
      <c r="AP477" s="14">
        <v>43</v>
      </c>
    </row>
    <row r="478" spans="1:42" ht="12" customHeight="1" x14ac:dyDescent="0.25">
      <c r="A478" s="14" t="s">
        <v>72</v>
      </c>
      <c r="B478" s="14">
        <v>202</v>
      </c>
      <c r="C478" s="14" t="s">
        <v>199</v>
      </c>
      <c r="D478" s="14" t="s">
        <v>51</v>
      </c>
      <c r="E478" s="14" t="s">
        <v>52</v>
      </c>
      <c r="F478" s="58">
        <v>134.37971711399999</v>
      </c>
      <c r="G478" s="13">
        <v>9.6404682627200007</v>
      </c>
      <c r="H478" s="13">
        <v>17.517015457199999</v>
      </c>
      <c r="I478" s="58">
        <v>170.71067810100001</v>
      </c>
      <c r="J478" s="2"/>
      <c r="K478" s="7" t="s">
        <v>199</v>
      </c>
      <c r="L478" s="7" t="str">
        <f t="shared" si="107"/>
        <v>N</v>
      </c>
      <c r="M478" s="7" t="s">
        <v>216</v>
      </c>
      <c r="N478" s="7">
        <f t="shared" si="111"/>
        <v>9.6404682627200007</v>
      </c>
      <c r="O478" s="15">
        <f t="shared" si="112"/>
        <v>134.37971711399999</v>
      </c>
      <c r="P478" s="7">
        <f t="shared" si="108"/>
        <v>3.7</v>
      </c>
      <c r="Q478" s="7">
        <v>50</v>
      </c>
      <c r="R478" s="7">
        <f t="shared" si="113"/>
        <v>7.4</v>
      </c>
      <c r="S478" s="63">
        <f t="shared" si="114"/>
        <v>17.517015457199999</v>
      </c>
      <c r="T478" s="7">
        <f t="shared" si="115"/>
        <v>163.31067810100001</v>
      </c>
      <c r="U478" s="7">
        <f t="shared" si="109"/>
        <v>20</v>
      </c>
      <c r="V478" s="18" t="str">
        <f t="shared" si="110"/>
        <v>16N73K-202</v>
      </c>
      <c r="W478" s="4"/>
      <c r="X478" s="8">
        <v>179</v>
      </c>
      <c r="Y478" s="9" t="s">
        <v>271</v>
      </c>
      <c r="Z478" s="9" t="s">
        <v>272</v>
      </c>
      <c r="AA478" s="10">
        <v>9.6404682630000007</v>
      </c>
      <c r="AB478" s="10">
        <v>134.38</v>
      </c>
      <c r="AC478" s="10">
        <v>3.7</v>
      </c>
      <c r="AD478" s="10">
        <v>50</v>
      </c>
      <c r="AE478" s="10">
        <v>7.4</v>
      </c>
      <c r="AF478" s="10">
        <v>17.5</v>
      </c>
      <c r="AG478" s="10">
        <v>163.31067809999999</v>
      </c>
      <c r="AH478" s="10">
        <v>20</v>
      </c>
      <c r="AI478" s="10">
        <v>1</v>
      </c>
      <c r="AJ478" s="10">
        <v>4</v>
      </c>
      <c r="AK478" s="12">
        <v>3432</v>
      </c>
      <c r="AL478" s="10">
        <v>62</v>
      </c>
      <c r="AM478" s="11" t="s">
        <v>412</v>
      </c>
      <c r="AN478" s="21">
        <f t="shared" si="106"/>
        <v>3432</v>
      </c>
      <c r="AO478" s="21">
        <f t="shared" si="116"/>
        <v>62</v>
      </c>
      <c r="AP478" s="14">
        <v>46</v>
      </c>
    </row>
    <row r="479" spans="1:42" ht="12" customHeight="1" x14ac:dyDescent="0.25">
      <c r="A479" s="14" t="s">
        <v>72</v>
      </c>
      <c r="B479" s="14">
        <v>202</v>
      </c>
      <c r="C479" s="14" t="s">
        <v>199</v>
      </c>
      <c r="D479" s="14" t="s">
        <v>51</v>
      </c>
      <c r="E479" s="14" t="s">
        <v>52</v>
      </c>
      <c r="F479" s="58">
        <v>91.133406022900004</v>
      </c>
      <c r="G479" s="13">
        <v>1.1578364356799999</v>
      </c>
      <c r="H479" s="13">
        <v>15.405211448699999</v>
      </c>
      <c r="I479" s="58">
        <v>30</v>
      </c>
      <c r="J479" s="2"/>
      <c r="K479" s="7" t="s">
        <v>199</v>
      </c>
      <c r="L479" s="7" t="str">
        <f t="shared" si="107"/>
        <v>N</v>
      </c>
      <c r="M479" s="7" t="s">
        <v>216</v>
      </c>
      <c r="N479" s="7">
        <f t="shared" si="111"/>
        <v>1.1578364356799999</v>
      </c>
      <c r="O479" s="15">
        <f t="shared" si="112"/>
        <v>91.133406022900004</v>
      </c>
      <c r="P479" s="7">
        <f t="shared" si="108"/>
        <v>3.7</v>
      </c>
      <c r="Q479" s="7">
        <v>50</v>
      </c>
      <c r="R479" s="7">
        <f t="shared" si="113"/>
        <v>7.4</v>
      </c>
      <c r="S479" s="63">
        <f t="shared" si="114"/>
        <v>15.405211448699999</v>
      </c>
      <c r="T479" s="7">
        <f t="shared" si="115"/>
        <v>22.6</v>
      </c>
      <c r="U479" s="7">
        <f t="shared" si="109"/>
        <v>20</v>
      </c>
      <c r="V479" s="18" t="str">
        <f t="shared" si="110"/>
        <v>16N73K-202</v>
      </c>
      <c r="W479" s="4"/>
      <c r="X479" s="8">
        <v>180</v>
      </c>
      <c r="Y479" s="9" t="s">
        <v>271</v>
      </c>
      <c r="Z479" s="9" t="s">
        <v>272</v>
      </c>
      <c r="AA479" s="10">
        <v>1.157836436</v>
      </c>
      <c r="AB479" s="10">
        <v>91.132999999999996</v>
      </c>
      <c r="AC479" s="10">
        <v>3.7</v>
      </c>
      <c r="AD479" s="10">
        <v>50</v>
      </c>
      <c r="AE479" s="10">
        <v>7.4</v>
      </c>
      <c r="AF479" s="10">
        <v>15.4</v>
      </c>
      <c r="AG479" s="10">
        <v>22.6</v>
      </c>
      <c r="AH479" s="10">
        <v>20</v>
      </c>
      <c r="AI479" s="10">
        <v>6</v>
      </c>
      <c r="AJ479" s="10">
        <v>18</v>
      </c>
      <c r="AK479" s="10">
        <v>32</v>
      </c>
      <c r="AL479" s="10">
        <v>46</v>
      </c>
      <c r="AM479" s="11" t="s">
        <v>412</v>
      </c>
      <c r="AN479" s="21">
        <f t="shared" si="106"/>
        <v>32</v>
      </c>
      <c r="AO479" s="21">
        <f t="shared" si="116"/>
        <v>46</v>
      </c>
      <c r="AP479" s="14">
        <v>45</v>
      </c>
    </row>
    <row r="480" spans="1:42" ht="12" customHeight="1" x14ac:dyDescent="0.25">
      <c r="A480" s="14" t="s">
        <v>72</v>
      </c>
      <c r="B480" s="14">
        <v>202</v>
      </c>
      <c r="C480" s="14" t="s">
        <v>199</v>
      </c>
      <c r="D480" s="14" t="s">
        <v>51</v>
      </c>
      <c r="E480" s="14" t="s">
        <v>52</v>
      </c>
      <c r="F480" s="58">
        <v>332.03826207100002</v>
      </c>
      <c r="G480" s="13">
        <v>7.37028552596</v>
      </c>
      <c r="H480" s="13">
        <v>19.3070011139</v>
      </c>
      <c r="I480" s="58">
        <v>52.4264068604</v>
      </c>
      <c r="J480" s="2"/>
      <c r="K480" s="7" t="s">
        <v>199</v>
      </c>
      <c r="L480" s="7" t="str">
        <f t="shared" si="107"/>
        <v>N</v>
      </c>
      <c r="M480" s="7" t="s">
        <v>216</v>
      </c>
      <c r="N480" s="7">
        <f t="shared" si="111"/>
        <v>7.37028552596</v>
      </c>
      <c r="O480" s="15">
        <f t="shared" si="112"/>
        <v>140</v>
      </c>
      <c r="P480" s="7">
        <f t="shared" si="108"/>
        <v>3.7</v>
      </c>
      <c r="Q480" s="7">
        <v>50</v>
      </c>
      <c r="R480" s="7">
        <f t="shared" si="113"/>
        <v>7.4</v>
      </c>
      <c r="S480" s="63">
        <f t="shared" si="114"/>
        <v>19.3070011139</v>
      </c>
      <c r="T480" s="7">
        <f t="shared" si="115"/>
        <v>45.026406860400002</v>
      </c>
      <c r="U480" s="7">
        <f t="shared" si="109"/>
        <v>20</v>
      </c>
      <c r="V480" s="18" t="str">
        <f t="shared" si="110"/>
        <v>16N73K-202</v>
      </c>
      <c r="W480" s="4"/>
      <c r="X480" s="8">
        <v>181</v>
      </c>
      <c r="Y480" s="9" t="s">
        <v>271</v>
      </c>
      <c r="Z480" s="9" t="s">
        <v>272</v>
      </c>
      <c r="AA480" s="10">
        <v>7.370285526</v>
      </c>
      <c r="AB480" s="10">
        <v>140</v>
      </c>
      <c r="AC480" s="10">
        <v>3.7</v>
      </c>
      <c r="AD480" s="10">
        <v>50</v>
      </c>
      <c r="AE480" s="10">
        <v>7.4</v>
      </c>
      <c r="AF480" s="10">
        <v>19.3</v>
      </c>
      <c r="AG480" s="10">
        <v>45.026406860000002</v>
      </c>
      <c r="AH480" s="10">
        <v>20</v>
      </c>
      <c r="AI480" s="10">
        <v>6</v>
      </c>
      <c r="AJ480" s="10">
        <v>15</v>
      </c>
      <c r="AK480" s="12">
        <v>1853</v>
      </c>
      <c r="AL480" s="10">
        <v>225</v>
      </c>
      <c r="AM480" s="11" t="s">
        <v>412</v>
      </c>
      <c r="AN480" s="21">
        <f t="shared" si="106"/>
        <v>4394.7635686968788</v>
      </c>
      <c r="AO480" s="21">
        <f t="shared" si="116"/>
        <v>533.63292118553579</v>
      </c>
      <c r="AP480" s="14">
        <v>42</v>
      </c>
    </row>
    <row r="481" spans="1:42" ht="12" customHeight="1" x14ac:dyDescent="0.25">
      <c r="A481" s="14" t="s">
        <v>72</v>
      </c>
      <c r="B481" s="14">
        <v>202</v>
      </c>
      <c r="C481" s="14" t="s">
        <v>199</v>
      </c>
      <c r="D481" s="14" t="s">
        <v>51</v>
      </c>
      <c r="E481" s="14" t="s">
        <v>52</v>
      </c>
      <c r="F481" s="58">
        <v>87.605811613499995</v>
      </c>
      <c r="G481" s="13">
        <v>2.4256381635099999</v>
      </c>
      <c r="H481" s="13">
        <v>15.405211448699999</v>
      </c>
      <c r="I481" s="58">
        <v>30</v>
      </c>
      <c r="J481" s="2"/>
      <c r="K481" s="7" t="s">
        <v>199</v>
      </c>
      <c r="L481" s="7" t="str">
        <f t="shared" si="107"/>
        <v>N</v>
      </c>
      <c r="M481" s="7" t="s">
        <v>216</v>
      </c>
      <c r="N481" s="7">
        <f t="shared" si="111"/>
        <v>2.4256381635099999</v>
      </c>
      <c r="O481" s="15">
        <f t="shared" si="112"/>
        <v>87.605811613499995</v>
      </c>
      <c r="P481" s="7">
        <f t="shared" si="108"/>
        <v>3.7</v>
      </c>
      <c r="Q481" s="7">
        <v>50</v>
      </c>
      <c r="R481" s="7">
        <f t="shared" si="113"/>
        <v>7.4</v>
      </c>
      <c r="S481" s="63">
        <f t="shared" si="114"/>
        <v>15.405211448699999</v>
      </c>
      <c r="T481" s="7">
        <f t="shared" si="115"/>
        <v>22.6</v>
      </c>
      <c r="U481" s="7">
        <f t="shared" si="109"/>
        <v>20</v>
      </c>
      <c r="V481" s="18" t="str">
        <f t="shared" si="110"/>
        <v>16N73K-202</v>
      </c>
      <c r="W481" s="4"/>
      <c r="X481" s="8">
        <v>182</v>
      </c>
      <c r="Y481" s="9" t="s">
        <v>271</v>
      </c>
      <c r="Z481" s="9" t="s">
        <v>272</v>
      </c>
      <c r="AA481" s="10">
        <v>2.425638164</v>
      </c>
      <c r="AB481" s="10">
        <v>87.605999999999995</v>
      </c>
      <c r="AC481" s="10">
        <v>3.7</v>
      </c>
      <c r="AD481" s="10">
        <v>50</v>
      </c>
      <c r="AE481" s="10">
        <v>7.4</v>
      </c>
      <c r="AF481" s="10">
        <v>15.4</v>
      </c>
      <c r="AG481" s="10">
        <v>22.6</v>
      </c>
      <c r="AH481" s="10">
        <v>20</v>
      </c>
      <c r="AI481" s="10">
        <v>6</v>
      </c>
      <c r="AJ481" s="10">
        <v>17</v>
      </c>
      <c r="AK481" s="10">
        <v>78</v>
      </c>
      <c r="AL481" s="10">
        <v>64</v>
      </c>
      <c r="AM481" s="11" t="s">
        <v>412</v>
      </c>
      <c r="AN481" s="21">
        <f t="shared" si="106"/>
        <v>78</v>
      </c>
      <c r="AO481" s="21">
        <f t="shared" si="116"/>
        <v>64</v>
      </c>
      <c r="AP481" s="14">
        <v>44</v>
      </c>
    </row>
    <row r="482" spans="1:42" ht="12" customHeight="1" x14ac:dyDescent="0.25">
      <c r="A482" s="14" t="s">
        <v>93</v>
      </c>
      <c r="B482" s="14">
        <v>210</v>
      </c>
      <c r="C482" s="14" t="s">
        <v>199</v>
      </c>
      <c r="D482" s="14" t="s">
        <v>51</v>
      </c>
      <c r="E482" s="14" t="s">
        <v>52</v>
      </c>
      <c r="F482" s="58">
        <v>140.03488698699999</v>
      </c>
      <c r="G482" s="13">
        <v>21.7609690295</v>
      </c>
      <c r="H482" s="13">
        <v>36.791320800800001</v>
      </c>
      <c r="I482" s="58">
        <v>34.142135620099999</v>
      </c>
      <c r="J482" s="2"/>
      <c r="K482" s="7" t="s">
        <v>199</v>
      </c>
      <c r="L482" s="7" t="str">
        <f t="shared" si="107"/>
        <v>N</v>
      </c>
      <c r="M482" s="7" t="s">
        <v>216</v>
      </c>
      <c r="N482" s="7">
        <f t="shared" si="111"/>
        <v>21.7609690295</v>
      </c>
      <c r="O482" s="15">
        <f t="shared" si="112"/>
        <v>140</v>
      </c>
      <c r="P482" s="7">
        <f t="shared" si="108"/>
        <v>3.7</v>
      </c>
      <c r="Q482" s="7">
        <v>50</v>
      </c>
      <c r="R482" s="7">
        <f t="shared" si="113"/>
        <v>7.4</v>
      </c>
      <c r="S482" s="63">
        <f t="shared" si="114"/>
        <v>36.791320800800001</v>
      </c>
      <c r="T482" s="7">
        <f t="shared" si="115"/>
        <v>26.742135620100001</v>
      </c>
      <c r="U482" s="7">
        <f t="shared" si="109"/>
        <v>20</v>
      </c>
      <c r="V482" s="18" t="str">
        <f t="shared" si="110"/>
        <v>16N74A-210</v>
      </c>
      <c r="W482" s="4"/>
      <c r="X482" s="8">
        <v>183</v>
      </c>
      <c r="Y482" s="9" t="s">
        <v>271</v>
      </c>
      <c r="Z482" s="9" t="s">
        <v>272</v>
      </c>
      <c r="AA482" s="10">
        <v>21.760969029999998</v>
      </c>
      <c r="AB482" s="10">
        <v>140</v>
      </c>
      <c r="AC482" s="10">
        <v>3.7</v>
      </c>
      <c r="AD482" s="10">
        <v>50</v>
      </c>
      <c r="AE482" s="10">
        <v>7.4</v>
      </c>
      <c r="AF482" s="10">
        <v>36.799999999999997</v>
      </c>
      <c r="AG482" s="10">
        <v>26.742135619999999</v>
      </c>
      <c r="AH482" s="10">
        <v>20</v>
      </c>
      <c r="AI482" s="10">
        <v>12</v>
      </c>
      <c r="AJ482" s="10">
        <v>32</v>
      </c>
      <c r="AK482" s="12">
        <v>8954</v>
      </c>
      <c r="AL482" s="12">
        <v>1324</v>
      </c>
      <c r="AM482" s="11" t="s">
        <v>358</v>
      </c>
      <c r="AN482" s="21">
        <f t="shared" si="106"/>
        <v>8956.2312720114132</v>
      </c>
      <c r="AO482" s="21">
        <f t="shared" si="116"/>
        <v>1324.3299312199142</v>
      </c>
      <c r="AP482" s="14">
        <v>309</v>
      </c>
    </row>
    <row r="483" spans="1:42" ht="12" customHeight="1" x14ac:dyDescent="0.25">
      <c r="A483" s="14" t="s">
        <v>74</v>
      </c>
      <c r="B483" s="14">
        <v>92</v>
      </c>
      <c r="C483" s="14" t="s">
        <v>199</v>
      </c>
      <c r="D483" s="14" t="s">
        <v>53</v>
      </c>
      <c r="E483" s="14" t="s">
        <v>52</v>
      </c>
      <c r="F483" s="58">
        <v>214.210598484</v>
      </c>
      <c r="G483" s="13">
        <v>12.833004679</v>
      </c>
      <c r="H483" s="13">
        <v>1.5965924263</v>
      </c>
      <c r="I483" s="58">
        <v>14.142135620099999</v>
      </c>
      <c r="J483" s="2"/>
      <c r="K483" s="7" t="s">
        <v>199</v>
      </c>
      <c r="L483" s="7" t="str">
        <f t="shared" si="107"/>
        <v>N</v>
      </c>
      <c r="M483" s="7" t="s">
        <v>216</v>
      </c>
      <c r="N483" s="7">
        <f t="shared" si="111"/>
        <v>12.833004679</v>
      </c>
      <c r="O483" s="15">
        <f t="shared" si="112"/>
        <v>140</v>
      </c>
      <c r="P483" s="7">
        <f t="shared" si="108"/>
        <v>3.7</v>
      </c>
      <c r="Q483" s="7">
        <v>50</v>
      </c>
      <c r="R483" s="7">
        <f t="shared" si="113"/>
        <v>7.4</v>
      </c>
      <c r="S483" s="63">
        <f t="shared" si="114"/>
        <v>1.5965924263</v>
      </c>
      <c r="T483" s="7">
        <f t="shared" si="115"/>
        <v>6.7421356200999991</v>
      </c>
      <c r="U483" s="7">
        <f t="shared" si="109"/>
        <v>20</v>
      </c>
      <c r="V483" s="18" t="str">
        <f t="shared" si="110"/>
        <v>16N94-92</v>
      </c>
      <c r="W483" s="4"/>
      <c r="X483" s="8">
        <v>184</v>
      </c>
      <c r="Y483" s="9" t="s">
        <v>271</v>
      </c>
      <c r="Z483" s="9" t="s">
        <v>272</v>
      </c>
      <c r="AA483" s="10">
        <v>12.83300468</v>
      </c>
      <c r="AB483" s="10">
        <v>140</v>
      </c>
      <c r="AC483" s="10">
        <v>3.7</v>
      </c>
      <c r="AD483" s="10">
        <v>50</v>
      </c>
      <c r="AE483" s="10">
        <v>7.4</v>
      </c>
      <c r="AF483" s="10">
        <v>1.6</v>
      </c>
      <c r="AG483" s="10">
        <v>6.74213562</v>
      </c>
      <c r="AH483" s="10">
        <v>20</v>
      </c>
      <c r="AI483" s="10">
        <v>16</v>
      </c>
      <c r="AJ483" s="10">
        <v>69</v>
      </c>
      <c r="AK483" s="12">
        <v>4654</v>
      </c>
      <c r="AL483" s="10">
        <v>531</v>
      </c>
      <c r="AM483" s="11" t="s">
        <v>359</v>
      </c>
      <c r="AN483" s="21">
        <f t="shared" si="106"/>
        <v>7120.9723238895431</v>
      </c>
      <c r="AO483" s="21">
        <f t="shared" si="116"/>
        <v>812.47019853574284</v>
      </c>
      <c r="AP483" s="14">
        <v>69</v>
      </c>
    </row>
    <row r="484" spans="1:42" ht="12" customHeight="1" x14ac:dyDescent="0.25">
      <c r="A484" s="14" t="s">
        <v>75</v>
      </c>
      <c r="B484" s="14">
        <v>105</v>
      </c>
      <c r="C484" s="14" t="s">
        <v>199</v>
      </c>
      <c r="D484" s="14" t="s">
        <v>51</v>
      </c>
      <c r="E484" s="14" t="s">
        <v>52</v>
      </c>
      <c r="F484" s="58">
        <v>82.787259189099998</v>
      </c>
      <c r="G484" s="13">
        <v>3.55208501746</v>
      </c>
      <c r="H484" s="13">
        <v>7.9255442619299998</v>
      </c>
      <c r="I484" s="58">
        <v>0</v>
      </c>
      <c r="J484" s="2"/>
      <c r="K484" s="7" t="s">
        <v>199</v>
      </c>
      <c r="L484" s="7" t="str">
        <f t="shared" si="107"/>
        <v>N</v>
      </c>
      <c r="M484" s="7" t="s">
        <v>216</v>
      </c>
      <c r="N484" s="7">
        <f t="shared" si="111"/>
        <v>3.55208501746</v>
      </c>
      <c r="O484" s="15">
        <f t="shared" si="112"/>
        <v>82.787259189099998</v>
      </c>
      <c r="P484" s="7">
        <f t="shared" si="108"/>
        <v>3.7</v>
      </c>
      <c r="Q484" s="7">
        <v>50</v>
      </c>
      <c r="R484" s="7">
        <f t="shared" si="113"/>
        <v>0.3</v>
      </c>
      <c r="S484" s="63">
        <f t="shared" si="114"/>
        <v>7.9255442619299998</v>
      </c>
      <c r="T484" s="7">
        <f t="shared" si="115"/>
        <v>0.3</v>
      </c>
      <c r="U484" s="7">
        <f t="shared" si="109"/>
        <v>20</v>
      </c>
      <c r="V484" s="18" t="str">
        <f t="shared" si="110"/>
        <v>73-105</v>
      </c>
      <c r="W484" s="4"/>
      <c r="X484" s="8">
        <v>185</v>
      </c>
      <c r="Y484" s="9" t="s">
        <v>271</v>
      </c>
      <c r="Z484" s="9" t="s">
        <v>272</v>
      </c>
      <c r="AA484" s="10">
        <v>3.552085017</v>
      </c>
      <c r="AB484" s="10">
        <v>82.787000000000006</v>
      </c>
      <c r="AC484" s="10">
        <v>3.7</v>
      </c>
      <c r="AD484" s="10">
        <v>50</v>
      </c>
      <c r="AE484" s="10">
        <v>0.3</v>
      </c>
      <c r="AF484" s="10">
        <v>7.9</v>
      </c>
      <c r="AG484" s="10">
        <v>0.3</v>
      </c>
      <c r="AH484" s="10">
        <v>20</v>
      </c>
      <c r="AI484" s="10">
        <v>30</v>
      </c>
      <c r="AJ484" s="10">
        <v>163</v>
      </c>
      <c r="AK484" s="10">
        <v>200</v>
      </c>
      <c r="AL484" s="10">
        <v>199</v>
      </c>
      <c r="AM484" s="11" t="s">
        <v>361</v>
      </c>
      <c r="AN484" s="21">
        <f t="shared" si="106"/>
        <v>200</v>
      </c>
      <c r="AO484" s="21">
        <f t="shared" si="116"/>
        <v>199</v>
      </c>
      <c r="AP484" s="14">
        <v>286</v>
      </c>
    </row>
    <row r="485" spans="1:42" ht="12" customHeight="1" x14ac:dyDescent="0.25">
      <c r="A485" s="14" t="s">
        <v>75</v>
      </c>
      <c r="B485" s="14">
        <v>105</v>
      </c>
      <c r="C485" s="14" t="s">
        <v>199</v>
      </c>
      <c r="D485" s="14" t="s">
        <v>51</v>
      </c>
      <c r="E485" s="14" t="s">
        <v>52</v>
      </c>
      <c r="F485" s="58">
        <v>54.381796413099998</v>
      </c>
      <c r="G485" s="13">
        <v>0.56566206024999999</v>
      </c>
      <c r="H485" s="13">
        <v>6.7877073287999998</v>
      </c>
      <c r="I485" s="58">
        <v>148.99494934099999</v>
      </c>
      <c r="J485" s="2"/>
      <c r="K485" s="7" t="s">
        <v>199</v>
      </c>
      <c r="L485" s="7" t="str">
        <f t="shared" si="107"/>
        <v>N</v>
      </c>
      <c r="M485" s="7" t="s">
        <v>216</v>
      </c>
      <c r="N485" s="7">
        <f t="shared" si="111"/>
        <v>0.56566206024999999</v>
      </c>
      <c r="O485" s="15">
        <f t="shared" si="112"/>
        <v>54.381796413099998</v>
      </c>
      <c r="P485" s="7">
        <f t="shared" si="108"/>
        <v>3.7</v>
      </c>
      <c r="Q485" s="7">
        <v>50</v>
      </c>
      <c r="R485" s="7">
        <f t="shared" si="113"/>
        <v>7.4</v>
      </c>
      <c r="S485" s="63">
        <f t="shared" si="114"/>
        <v>6.7877073287999998</v>
      </c>
      <c r="T485" s="7">
        <f t="shared" si="115"/>
        <v>141.59494934099999</v>
      </c>
      <c r="U485" s="7">
        <f t="shared" si="109"/>
        <v>20</v>
      </c>
      <c r="V485" s="18" t="str">
        <f t="shared" si="110"/>
        <v>73-105</v>
      </c>
      <c r="W485" s="4"/>
      <c r="X485" s="8">
        <v>186</v>
      </c>
      <c r="Y485" s="9" t="s">
        <v>271</v>
      </c>
      <c r="Z485" s="9" t="s">
        <v>272</v>
      </c>
      <c r="AA485" s="10">
        <v>0.56566205999999997</v>
      </c>
      <c r="AB485" s="10">
        <v>54.381999999999998</v>
      </c>
      <c r="AC485" s="10">
        <v>3.7</v>
      </c>
      <c r="AD485" s="10">
        <v>50</v>
      </c>
      <c r="AE485" s="10">
        <v>7.4</v>
      </c>
      <c r="AF485" s="10">
        <v>6.8</v>
      </c>
      <c r="AG485" s="10">
        <v>141.5949493</v>
      </c>
      <c r="AH485" s="10">
        <v>20</v>
      </c>
      <c r="AI485" s="10">
        <v>0</v>
      </c>
      <c r="AJ485" s="10">
        <v>4</v>
      </c>
      <c r="AK485" s="10">
        <v>21</v>
      </c>
      <c r="AL485" s="10">
        <v>2</v>
      </c>
      <c r="AM485" s="11" t="s">
        <v>361</v>
      </c>
      <c r="AN485" s="21">
        <f t="shared" si="106"/>
        <v>21</v>
      </c>
      <c r="AO485" s="21">
        <f t="shared" si="116"/>
        <v>2</v>
      </c>
      <c r="AP485" s="14">
        <v>282</v>
      </c>
    </row>
    <row r="486" spans="1:42" ht="12" customHeight="1" x14ac:dyDescent="0.25">
      <c r="A486" s="14" t="s">
        <v>75</v>
      </c>
      <c r="B486" s="14">
        <v>105</v>
      </c>
      <c r="C486" s="14" t="s">
        <v>199</v>
      </c>
      <c r="D486" s="14" t="s">
        <v>51</v>
      </c>
      <c r="E486" s="14" t="s">
        <v>52</v>
      </c>
      <c r="F486" s="58">
        <v>169.45324791100001</v>
      </c>
      <c r="G486" s="13">
        <v>6.9373797049299997</v>
      </c>
      <c r="H486" s="13">
        <v>13.3543653488</v>
      </c>
      <c r="I486" s="58">
        <v>0</v>
      </c>
      <c r="J486" s="2"/>
      <c r="K486" s="7" t="s">
        <v>199</v>
      </c>
      <c r="L486" s="7" t="str">
        <f t="shared" si="107"/>
        <v>N</v>
      </c>
      <c r="M486" s="7" t="s">
        <v>216</v>
      </c>
      <c r="N486" s="7">
        <f t="shared" si="111"/>
        <v>6.9373797049299997</v>
      </c>
      <c r="O486" s="15">
        <f t="shared" si="112"/>
        <v>140</v>
      </c>
      <c r="P486" s="7">
        <f t="shared" si="108"/>
        <v>3.7</v>
      </c>
      <c r="Q486" s="7">
        <v>50</v>
      </c>
      <c r="R486" s="7">
        <f t="shared" si="113"/>
        <v>0.3</v>
      </c>
      <c r="S486" s="63">
        <f t="shared" si="114"/>
        <v>13.3543653488</v>
      </c>
      <c r="T486" s="7">
        <f t="shared" si="115"/>
        <v>0.3</v>
      </c>
      <c r="U486" s="7">
        <f t="shared" si="109"/>
        <v>20</v>
      </c>
      <c r="V486" s="18" t="str">
        <f t="shared" si="110"/>
        <v>73-105</v>
      </c>
      <c r="W486" s="4"/>
      <c r="X486" s="8">
        <v>187</v>
      </c>
      <c r="Y486" s="9" t="s">
        <v>271</v>
      </c>
      <c r="Z486" s="9" t="s">
        <v>272</v>
      </c>
      <c r="AA486" s="10">
        <v>6.9373797049999997</v>
      </c>
      <c r="AB486" s="10">
        <v>140</v>
      </c>
      <c r="AC486" s="10">
        <v>3.7</v>
      </c>
      <c r="AD486" s="10">
        <v>50</v>
      </c>
      <c r="AE486" s="10">
        <v>0.3</v>
      </c>
      <c r="AF486" s="10">
        <v>13.4</v>
      </c>
      <c r="AG486" s="10">
        <v>0.3</v>
      </c>
      <c r="AH486" s="10">
        <v>20</v>
      </c>
      <c r="AI486" s="10">
        <v>32</v>
      </c>
      <c r="AJ486" s="10">
        <v>171</v>
      </c>
      <c r="AK486" s="12">
        <v>2253</v>
      </c>
      <c r="AL486" s="12">
        <v>2159</v>
      </c>
      <c r="AM486" s="11" t="s">
        <v>361</v>
      </c>
      <c r="AN486" s="21">
        <f t="shared" si="106"/>
        <v>2726.9869110248783</v>
      </c>
      <c r="AO486" s="21">
        <f t="shared" si="116"/>
        <v>2613.2111588560642</v>
      </c>
      <c r="AP486" s="14">
        <v>291</v>
      </c>
    </row>
    <row r="487" spans="1:42" ht="12" customHeight="1" x14ac:dyDescent="0.25">
      <c r="A487" s="14" t="s">
        <v>75</v>
      </c>
      <c r="B487" s="14">
        <v>105</v>
      </c>
      <c r="C487" s="14" t="s">
        <v>199</v>
      </c>
      <c r="D487" s="14" t="s">
        <v>51</v>
      </c>
      <c r="E487" s="14" t="s">
        <v>52</v>
      </c>
      <c r="F487" s="58">
        <v>54.586720311699999</v>
      </c>
      <c r="G487" s="13">
        <v>1.1181319495399999</v>
      </c>
      <c r="H487" s="13">
        <v>17.879043579099999</v>
      </c>
      <c r="I487" s="58">
        <v>211.42135620100001</v>
      </c>
      <c r="J487" s="2"/>
      <c r="K487" s="7" t="s">
        <v>199</v>
      </c>
      <c r="L487" s="7" t="str">
        <f t="shared" si="107"/>
        <v>N</v>
      </c>
      <c r="M487" s="7" t="s">
        <v>216</v>
      </c>
      <c r="N487" s="7">
        <f t="shared" si="111"/>
        <v>1.1181319495399999</v>
      </c>
      <c r="O487" s="15">
        <f t="shared" si="112"/>
        <v>54.586720311699999</v>
      </c>
      <c r="P487" s="7">
        <f t="shared" si="108"/>
        <v>3.7</v>
      </c>
      <c r="Q487" s="7">
        <v>50</v>
      </c>
      <c r="R487" s="7">
        <f t="shared" si="113"/>
        <v>7.4</v>
      </c>
      <c r="S487" s="63">
        <f t="shared" si="114"/>
        <v>17.879043579099999</v>
      </c>
      <c r="T487" s="7">
        <f t="shared" si="115"/>
        <v>204.021356201</v>
      </c>
      <c r="U487" s="7">
        <f t="shared" si="109"/>
        <v>20</v>
      </c>
      <c r="V487" s="18" t="str">
        <f t="shared" si="110"/>
        <v>73-105</v>
      </c>
      <c r="W487" s="4"/>
      <c r="X487" s="8">
        <v>188</v>
      </c>
      <c r="Y487" s="9" t="s">
        <v>271</v>
      </c>
      <c r="Z487" s="9" t="s">
        <v>272</v>
      </c>
      <c r="AA487" s="10">
        <v>1.11813195</v>
      </c>
      <c r="AB487" s="10">
        <v>54.587000000000003</v>
      </c>
      <c r="AC487" s="10">
        <v>3.7</v>
      </c>
      <c r="AD487" s="10">
        <v>50</v>
      </c>
      <c r="AE487" s="10">
        <v>7.4</v>
      </c>
      <c r="AF487" s="10">
        <v>17.899999999999999</v>
      </c>
      <c r="AG487" s="10">
        <v>204.02135620000001</v>
      </c>
      <c r="AH487" s="10">
        <v>20</v>
      </c>
      <c r="AI487" s="10">
        <v>1</v>
      </c>
      <c r="AJ487" s="10">
        <v>4</v>
      </c>
      <c r="AK487" s="10">
        <v>21</v>
      </c>
      <c r="AL487" s="10">
        <v>3</v>
      </c>
      <c r="AM487" s="11" t="s">
        <v>361</v>
      </c>
      <c r="AN487" s="21">
        <f t="shared" si="106"/>
        <v>21</v>
      </c>
      <c r="AO487" s="21">
        <f t="shared" si="116"/>
        <v>3</v>
      </c>
      <c r="AP487" s="14">
        <v>294</v>
      </c>
    </row>
    <row r="488" spans="1:42" ht="12" customHeight="1" x14ac:dyDescent="0.25">
      <c r="A488" s="14" t="s">
        <v>75</v>
      </c>
      <c r="B488" s="14">
        <v>105</v>
      </c>
      <c r="C488" s="14" t="s">
        <v>199</v>
      </c>
      <c r="D488" s="14" t="s">
        <v>51</v>
      </c>
      <c r="E488" s="14" t="s">
        <v>52</v>
      </c>
      <c r="F488" s="58">
        <v>100.849512346</v>
      </c>
      <c r="G488" s="13">
        <v>3.85349455794</v>
      </c>
      <c r="H488" s="13">
        <v>18.171333313000002</v>
      </c>
      <c r="I488" s="58">
        <v>181.42135620100001</v>
      </c>
      <c r="J488" s="2"/>
      <c r="K488" s="7" t="s">
        <v>199</v>
      </c>
      <c r="L488" s="7" t="str">
        <f t="shared" si="107"/>
        <v>N</v>
      </c>
      <c r="M488" s="7" t="s">
        <v>216</v>
      </c>
      <c r="N488" s="7">
        <f t="shared" si="111"/>
        <v>3.85349455794</v>
      </c>
      <c r="O488" s="15">
        <f t="shared" si="112"/>
        <v>100.849512346</v>
      </c>
      <c r="P488" s="7">
        <f t="shared" si="108"/>
        <v>3.7</v>
      </c>
      <c r="Q488" s="7">
        <v>50</v>
      </c>
      <c r="R488" s="7">
        <f t="shared" si="113"/>
        <v>7.4</v>
      </c>
      <c r="S488" s="63">
        <f t="shared" si="114"/>
        <v>18.171333313000002</v>
      </c>
      <c r="T488" s="7">
        <f t="shared" si="115"/>
        <v>174.021356201</v>
      </c>
      <c r="U488" s="7">
        <f t="shared" si="109"/>
        <v>20</v>
      </c>
      <c r="V488" s="18" t="str">
        <f t="shared" si="110"/>
        <v>73-105</v>
      </c>
      <c r="W488" s="4"/>
      <c r="X488" s="8">
        <v>189</v>
      </c>
      <c r="Y488" s="9" t="s">
        <v>271</v>
      </c>
      <c r="Z488" s="9" t="s">
        <v>272</v>
      </c>
      <c r="AA488" s="10">
        <v>3.853494558</v>
      </c>
      <c r="AB488" s="10">
        <v>100.85</v>
      </c>
      <c r="AC488" s="10">
        <v>3.7</v>
      </c>
      <c r="AD488" s="10">
        <v>50</v>
      </c>
      <c r="AE488" s="10">
        <v>7.4</v>
      </c>
      <c r="AF488" s="10">
        <v>18.2</v>
      </c>
      <c r="AG488" s="10">
        <v>174.02135620000001</v>
      </c>
      <c r="AH488" s="10">
        <v>20</v>
      </c>
      <c r="AI488" s="10">
        <v>1</v>
      </c>
      <c r="AJ488" s="10">
        <v>4</v>
      </c>
      <c r="AK488" s="10">
        <v>376</v>
      </c>
      <c r="AL488" s="10">
        <v>11</v>
      </c>
      <c r="AM488" s="11" t="s">
        <v>361</v>
      </c>
      <c r="AN488" s="21">
        <f t="shared" ref="AN488:AN551" si="117">F488/O488*AK488</f>
        <v>376</v>
      </c>
      <c r="AO488" s="21">
        <f t="shared" si="116"/>
        <v>11</v>
      </c>
      <c r="AP488" s="14">
        <v>296</v>
      </c>
    </row>
    <row r="489" spans="1:42" ht="12" customHeight="1" x14ac:dyDescent="0.25">
      <c r="A489" s="14" t="s">
        <v>75</v>
      </c>
      <c r="B489" s="14">
        <v>105</v>
      </c>
      <c r="C489" s="14" t="s">
        <v>199</v>
      </c>
      <c r="D489" s="14" t="s">
        <v>51</v>
      </c>
      <c r="E489" s="14" t="s">
        <v>52</v>
      </c>
      <c r="F489" s="58">
        <v>51.760291297999999</v>
      </c>
      <c r="G489" s="13">
        <v>0.32309773729000002</v>
      </c>
      <c r="H489" s="13">
        <v>11.850838661199999</v>
      </c>
      <c r="I489" s="58">
        <v>383.84780883799999</v>
      </c>
      <c r="J489" s="2"/>
      <c r="K489" s="7" t="s">
        <v>199</v>
      </c>
      <c r="L489" s="7" t="str">
        <f t="shared" si="107"/>
        <v>N</v>
      </c>
      <c r="M489" s="7" t="s">
        <v>216</v>
      </c>
      <c r="N489" s="7">
        <f t="shared" si="111"/>
        <v>0.32309773729000002</v>
      </c>
      <c r="O489" s="15">
        <f t="shared" si="112"/>
        <v>51.760291297999999</v>
      </c>
      <c r="P489" s="7">
        <f t="shared" si="108"/>
        <v>3.7</v>
      </c>
      <c r="Q489" s="7">
        <v>50</v>
      </c>
      <c r="R489" s="7">
        <f t="shared" si="113"/>
        <v>7.4</v>
      </c>
      <c r="S489" s="63">
        <f t="shared" si="114"/>
        <v>11.850838661199999</v>
      </c>
      <c r="T489" s="7">
        <f t="shared" si="115"/>
        <v>300</v>
      </c>
      <c r="U489" s="7">
        <f t="shared" si="109"/>
        <v>20</v>
      </c>
      <c r="V489" s="18" t="str">
        <f t="shared" si="110"/>
        <v>73-105</v>
      </c>
      <c r="W489" s="4"/>
      <c r="X489" s="8">
        <v>190</v>
      </c>
      <c r="Y489" s="9" t="s">
        <v>271</v>
      </c>
      <c r="Z489" s="9" t="s">
        <v>272</v>
      </c>
      <c r="AA489" s="10">
        <v>0.323097737</v>
      </c>
      <c r="AB489" s="10">
        <v>51.76</v>
      </c>
      <c r="AC489" s="10">
        <v>3.7</v>
      </c>
      <c r="AD489" s="10">
        <v>50</v>
      </c>
      <c r="AE489" s="10">
        <v>7.4</v>
      </c>
      <c r="AF489" s="10">
        <v>11.9</v>
      </c>
      <c r="AG489" s="10">
        <v>300</v>
      </c>
      <c r="AH489" s="10">
        <v>20</v>
      </c>
      <c r="AI489" s="10">
        <v>0</v>
      </c>
      <c r="AJ489" s="10">
        <v>4</v>
      </c>
      <c r="AK489" s="10">
        <v>16</v>
      </c>
      <c r="AL489" s="10">
        <v>0</v>
      </c>
      <c r="AM489" s="11" t="s">
        <v>361</v>
      </c>
      <c r="AN489" s="21">
        <f t="shared" si="117"/>
        <v>16</v>
      </c>
      <c r="AO489" s="21">
        <f t="shared" si="116"/>
        <v>0</v>
      </c>
      <c r="AP489" s="14">
        <v>284</v>
      </c>
    </row>
    <row r="490" spans="1:42" ht="12" customHeight="1" x14ac:dyDescent="0.25">
      <c r="A490" s="14" t="s">
        <v>75</v>
      </c>
      <c r="B490" s="14">
        <v>105</v>
      </c>
      <c r="C490" s="14" t="s">
        <v>199</v>
      </c>
      <c r="D490" s="14" t="s">
        <v>51</v>
      </c>
      <c r="E490" s="14" t="s">
        <v>52</v>
      </c>
      <c r="F490" s="58">
        <v>159.84378928800001</v>
      </c>
      <c r="G490" s="13">
        <v>11.814207748799999</v>
      </c>
      <c r="H490" s="13">
        <v>24.7735557556</v>
      </c>
      <c r="I490" s="58">
        <v>82.426406860399993</v>
      </c>
      <c r="J490" s="2"/>
      <c r="K490" s="7" t="s">
        <v>199</v>
      </c>
      <c r="L490" s="7" t="str">
        <f t="shared" si="107"/>
        <v>N</v>
      </c>
      <c r="M490" s="7" t="s">
        <v>216</v>
      </c>
      <c r="N490" s="7">
        <f t="shared" si="111"/>
        <v>11.814207748799999</v>
      </c>
      <c r="O490" s="15">
        <f t="shared" si="112"/>
        <v>140</v>
      </c>
      <c r="P490" s="7">
        <f t="shared" si="108"/>
        <v>3.7</v>
      </c>
      <c r="Q490" s="7">
        <v>50</v>
      </c>
      <c r="R490" s="7">
        <f t="shared" si="113"/>
        <v>7.4</v>
      </c>
      <c r="S490" s="63">
        <f t="shared" si="114"/>
        <v>24.7735557556</v>
      </c>
      <c r="T490" s="7">
        <f t="shared" si="115"/>
        <v>75.026406860399987</v>
      </c>
      <c r="U490" s="7">
        <f t="shared" si="109"/>
        <v>20</v>
      </c>
      <c r="V490" s="18" t="str">
        <f t="shared" si="110"/>
        <v>73-105</v>
      </c>
      <c r="W490" s="4"/>
      <c r="X490" s="8">
        <v>191</v>
      </c>
      <c r="Y490" s="9" t="s">
        <v>271</v>
      </c>
      <c r="Z490" s="9" t="s">
        <v>272</v>
      </c>
      <c r="AA490" s="10">
        <v>11.81420775</v>
      </c>
      <c r="AB490" s="10">
        <v>140</v>
      </c>
      <c r="AC490" s="10">
        <v>3.7</v>
      </c>
      <c r="AD490" s="10">
        <v>50</v>
      </c>
      <c r="AE490" s="10">
        <v>7.4</v>
      </c>
      <c r="AF490" s="10">
        <v>24.8</v>
      </c>
      <c r="AG490" s="10">
        <v>75.026406859999994</v>
      </c>
      <c r="AH490" s="10">
        <v>20</v>
      </c>
      <c r="AI490" s="10">
        <v>4</v>
      </c>
      <c r="AJ490" s="10">
        <v>9</v>
      </c>
      <c r="AK490" s="12">
        <v>4676</v>
      </c>
      <c r="AL490" s="10">
        <v>253</v>
      </c>
      <c r="AM490" s="11" t="s">
        <v>361</v>
      </c>
      <c r="AN490" s="21">
        <f t="shared" si="117"/>
        <v>5338.7825622192004</v>
      </c>
      <c r="AO490" s="21">
        <f t="shared" si="116"/>
        <v>288.86056207045715</v>
      </c>
      <c r="AP490" s="14">
        <v>303</v>
      </c>
    </row>
    <row r="491" spans="1:42" ht="12" customHeight="1" x14ac:dyDescent="0.25">
      <c r="A491" s="14" t="s">
        <v>75</v>
      </c>
      <c r="B491" s="14">
        <v>105</v>
      </c>
      <c r="C491" s="14" t="s">
        <v>199</v>
      </c>
      <c r="D491" s="14" t="s">
        <v>51</v>
      </c>
      <c r="E491" s="14" t="s">
        <v>52</v>
      </c>
      <c r="F491" s="58">
        <v>576.41741870800001</v>
      </c>
      <c r="G491" s="13">
        <v>8.1927373631199991</v>
      </c>
      <c r="H491" s="13">
        <v>16.658952713000001</v>
      </c>
      <c r="I491" s="58">
        <v>20</v>
      </c>
      <c r="J491" s="2"/>
      <c r="K491" s="7" t="s">
        <v>199</v>
      </c>
      <c r="L491" s="7" t="str">
        <f t="shared" si="107"/>
        <v>N</v>
      </c>
      <c r="M491" s="7" t="s">
        <v>216</v>
      </c>
      <c r="N491" s="7">
        <f t="shared" si="111"/>
        <v>8.1927373631199991</v>
      </c>
      <c r="O491" s="15">
        <f t="shared" si="112"/>
        <v>140</v>
      </c>
      <c r="P491" s="7">
        <f t="shared" si="108"/>
        <v>3.7</v>
      </c>
      <c r="Q491" s="7">
        <v>50</v>
      </c>
      <c r="R491" s="7">
        <f t="shared" si="113"/>
        <v>7.4</v>
      </c>
      <c r="S491" s="63">
        <f t="shared" si="114"/>
        <v>16.658952713000001</v>
      </c>
      <c r="T491" s="7">
        <f t="shared" si="115"/>
        <v>12.6</v>
      </c>
      <c r="U491" s="7">
        <f t="shared" si="109"/>
        <v>20</v>
      </c>
      <c r="V491" s="18" t="str">
        <f t="shared" si="110"/>
        <v>73-105</v>
      </c>
      <c r="W491" s="4"/>
      <c r="X491" s="8">
        <v>192</v>
      </c>
      <c r="Y491" s="9" t="s">
        <v>271</v>
      </c>
      <c r="Z491" s="9" t="s">
        <v>272</v>
      </c>
      <c r="AA491" s="10">
        <v>8.1927373630000009</v>
      </c>
      <c r="AB491" s="10">
        <v>140</v>
      </c>
      <c r="AC491" s="10">
        <v>3.7</v>
      </c>
      <c r="AD491" s="10">
        <v>50</v>
      </c>
      <c r="AE491" s="10">
        <v>7.4</v>
      </c>
      <c r="AF491" s="10">
        <v>16.7</v>
      </c>
      <c r="AG491" s="10">
        <v>12.6</v>
      </c>
      <c r="AH491" s="10">
        <v>20</v>
      </c>
      <c r="AI491" s="10">
        <v>13</v>
      </c>
      <c r="AJ491" s="10">
        <v>50</v>
      </c>
      <c r="AK491" s="12">
        <v>2246</v>
      </c>
      <c r="AL491" s="10">
        <v>780</v>
      </c>
      <c r="AM491" s="11" t="s">
        <v>361</v>
      </c>
      <c r="AN491" s="21">
        <f t="shared" si="117"/>
        <v>9247.3823029869145</v>
      </c>
      <c r="AO491" s="21">
        <f t="shared" si="116"/>
        <v>3211.4684756588572</v>
      </c>
      <c r="AP491" s="14">
        <v>304</v>
      </c>
    </row>
    <row r="492" spans="1:42" ht="12" customHeight="1" x14ac:dyDescent="0.25">
      <c r="A492" s="14" t="s">
        <v>75</v>
      </c>
      <c r="B492" s="14">
        <v>105</v>
      </c>
      <c r="C492" s="14" t="s">
        <v>199</v>
      </c>
      <c r="D492" s="14" t="s">
        <v>51</v>
      </c>
      <c r="E492" s="14" t="s">
        <v>52</v>
      </c>
      <c r="F492" s="58">
        <v>719.84763527099994</v>
      </c>
      <c r="G492" s="13">
        <v>9.1172586911500009</v>
      </c>
      <c r="H492" s="13">
        <v>13.140542984</v>
      </c>
      <c r="I492" s="58">
        <v>118.28427124</v>
      </c>
      <c r="J492" s="2"/>
      <c r="K492" s="7" t="s">
        <v>199</v>
      </c>
      <c r="L492" s="7" t="str">
        <f t="shared" si="107"/>
        <v>N</v>
      </c>
      <c r="M492" s="7" t="s">
        <v>216</v>
      </c>
      <c r="N492" s="7">
        <f t="shared" si="111"/>
        <v>9.1172586911500009</v>
      </c>
      <c r="O492" s="15">
        <f t="shared" si="112"/>
        <v>140</v>
      </c>
      <c r="P492" s="7">
        <f t="shared" si="108"/>
        <v>3.7</v>
      </c>
      <c r="Q492" s="7">
        <v>50</v>
      </c>
      <c r="R492" s="7">
        <f t="shared" si="113"/>
        <v>7.4</v>
      </c>
      <c r="S492" s="63">
        <f t="shared" si="114"/>
        <v>13.140542984</v>
      </c>
      <c r="T492" s="7">
        <f t="shared" si="115"/>
        <v>110.88427123999999</v>
      </c>
      <c r="U492" s="7">
        <f t="shared" si="109"/>
        <v>20</v>
      </c>
      <c r="V492" s="18" t="str">
        <f t="shared" si="110"/>
        <v>73-105</v>
      </c>
      <c r="W492" s="4"/>
      <c r="X492" s="8">
        <v>193</v>
      </c>
      <c r="Y492" s="9" t="s">
        <v>271</v>
      </c>
      <c r="Z492" s="9" t="s">
        <v>272</v>
      </c>
      <c r="AA492" s="10">
        <v>9.117258691</v>
      </c>
      <c r="AB492" s="10">
        <v>140</v>
      </c>
      <c r="AC492" s="10">
        <v>3.7</v>
      </c>
      <c r="AD492" s="10">
        <v>50</v>
      </c>
      <c r="AE492" s="10">
        <v>7.4</v>
      </c>
      <c r="AF492" s="10">
        <v>13.1</v>
      </c>
      <c r="AG492" s="10">
        <v>110.8842712</v>
      </c>
      <c r="AH492" s="10">
        <v>20</v>
      </c>
      <c r="AI492" s="10">
        <v>2</v>
      </c>
      <c r="AJ492" s="10">
        <v>6</v>
      </c>
      <c r="AK492" s="12">
        <v>3103</v>
      </c>
      <c r="AL492" s="10">
        <v>73</v>
      </c>
      <c r="AM492" s="11" t="s">
        <v>361</v>
      </c>
      <c r="AN492" s="21">
        <f t="shared" si="117"/>
        <v>15954.908658899376</v>
      </c>
      <c r="AO492" s="21">
        <f t="shared" si="116"/>
        <v>375.34912410559281</v>
      </c>
      <c r="AP492" s="14">
        <v>293</v>
      </c>
    </row>
    <row r="493" spans="1:42" ht="12" customHeight="1" x14ac:dyDescent="0.25">
      <c r="A493" s="14" t="s">
        <v>75</v>
      </c>
      <c r="B493" s="14">
        <v>105</v>
      </c>
      <c r="C493" s="14" t="s">
        <v>199</v>
      </c>
      <c r="D493" s="14" t="s">
        <v>51</v>
      </c>
      <c r="E493" s="14" t="s">
        <v>52</v>
      </c>
      <c r="F493" s="58">
        <v>62.279133098000003</v>
      </c>
      <c r="G493" s="13">
        <v>0.117995107423</v>
      </c>
      <c r="H493" s="13">
        <v>18.443563461299998</v>
      </c>
      <c r="I493" s="58">
        <v>210</v>
      </c>
      <c r="J493" s="2"/>
      <c r="K493" s="7" t="s">
        <v>199</v>
      </c>
      <c r="L493" s="7" t="str">
        <f t="shared" si="107"/>
        <v>N</v>
      </c>
      <c r="M493" s="7" t="s">
        <v>216</v>
      </c>
      <c r="N493" s="7">
        <f t="shared" si="111"/>
        <v>0.3</v>
      </c>
      <c r="O493" s="15">
        <f t="shared" si="112"/>
        <v>62.279133098000003</v>
      </c>
      <c r="P493" s="7">
        <f t="shared" si="108"/>
        <v>3.7</v>
      </c>
      <c r="Q493" s="7">
        <v>50</v>
      </c>
      <c r="R493" s="7">
        <f t="shared" si="113"/>
        <v>7.4</v>
      </c>
      <c r="S493" s="63">
        <f t="shared" si="114"/>
        <v>18.443563461299998</v>
      </c>
      <c r="T493" s="7">
        <f t="shared" si="115"/>
        <v>202.6</v>
      </c>
      <c r="U493" s="7">
        <f t="shared" si="109"/>
        <v>20</v>
      </c>
      <c r="V493" s="18" t="str">
        <f t="shared" si="110"/>
        <v>73-105</v>
      </c>
      <c r="W493" s="4"/>
      <c r="X493" s="8">
        <v>194</v>
      </c>
      <c r="Y493" s="9" t="s">
        <v>271</v>
      </c>
      <c r="Z493" s="9" t="s">
        <v>272</v>
      </c>
      <c r="AA493" s="10">
        <v>0.3</v>
      </c>
      <c r="AB493" s="10">
        <v>62.279000000000003</v>
      </c>
      <c r="AC493" s="10">
        <v>3.7</v>
      </c>
      <c r="AD493" s="10">
        <v>50</v>
      </c>
      <c r="AE493" s="10">
        <v>7.4</v>
      </c>
      <c r="AF493" s="10">
        <v>18.399999999999999</v>
      </c>
      <c r="AG493" s="10">
        <v>202.6</v>
      </c>
      <c r="AH493" s="10">
        <v>20</v>
      </c>
      <c r="AI493" s="10">
        <v>1</v>
      </c>
      <c r="AJ493" s="10">
        <v>4</v>
      </c>
      <c r="AK493" s="10">
        <v>23</v>
      </c>
      <c r="AL493" s="10">
        <v>3</v>
      </c>
      <c r="AM493" s="11" t="s">
        <v>361</v>
      </c>
      <c r="AN493" s="21">
        <f t="shared" si="117"/>
        <v>23</v>
      </c>
      <c r="AO493" s="21">
        <f t="shared" si="116"/>
        <v>3</v>
      </c>
      <c r="AP493" s="14">
        <v>299</v>
      </c>
    </row>
    <row r="494" spans="1:42" ht="12" customHeight="1" x14ac:dyDescent="0.25">
      <c r="A494" s="14" t="s">
        <v>75</v>
      </c>
      <c r="B494" s="14">
        <v>105</v>
      </c>
      <c r="C494" s="14" t="s">
        <v>199</v>
      </c>
      <c r="D494" s="14" t="s">
        <v>51</v>
      </c>
      <c r="E494" s="14" t="s">
        <v>52</v>
      </c>
      <c r="F494" s="58">
        <v>576.47225909500003</v>
      </c>
      <c r="G494" s="13">
        <v>6.7774411939999997</v>
      </c>
      <c r="H494" s="13">
        <v>17.374155044599998</v>
      </c>
      <c r="I494" s="58">
        <v>0</v>
      </c>
      <c r="J494" s="2"/>
      <c r="K494" s="7" t="s">
        <v>199</v>
      </c>
      <c r="L494" s="7" t="str">
        <f t="shared" si="107"/>
        <v>N</v>
      </c>
      <c r="M494" s="7" t="s">
        <v>216</v>
      </c>
      <c r="N494" s="7">
        <f t="shared" si="111"/>
        <v>6.7774411939999997</v>
      </c>
      <c r="O494" s="15">
        <f t="shared" si="112"/>
        <v>140</v>
      </c>
      <c r="P494" s="7">
        <f t="shared" si="108"/>
        <v>3.7</v>
      </c>
      <c r="Q494" s="7">
        <v>50</v>
      </c>
      <c r="R494" s="7">
        <f t="shared" si="113"/>
        <v>0.3</v>
      </c>
      <c r="S494" s="63">
        <f t="shared" si="114"/>
        <v>17.374155044599998</v>
      </c>
      <c r="T494" s="7">
        <f t="shared" si="115"/>
        <v>0.3</v>
      </c>
      <c r="U494" s="7">
        <f t="shared" si="109"/>
        <v>20</v>
      </c>
      <c r="V494" s="18" t="str">
        <f t="shared" si="110"/>
        <v>73-105</v>
      </c>
      <c r="W494" s="4"/>
      <c r="X494" s="8">
        <v>195</v>
      </c>
      <c r="Y494" s="9" t="s">
        <v>271</v>
      </c>
      <c r="Z494" s="9" t="s">
        <v>272</v>
      </c>
      <c r="AA494" s="10">
        <v>6.7774411939999997</v>
      </c>
      <c r="AB494" s="10">
        <v>140</v>
      </c>
      <c r="AC494" s="10">
        <v>3.7</v>
      </c>
      <c r="AD494" s="10">
        <v>50</v>
      </c>
      <c r="AE494" s="10">
        <v>0.3</v>
      </c>
      <c r="AF494" s="10">
        <v>17.399999999999999</v>
      </c>
      <c r="AG494" s="10">
        <v>0.3</v>
      </c>
      <c r="AH494" s="10">
        <v>20</v>
      </c>
      <c r="AI494" s="10">
        <v>32</v>
      </c>
      <c r="AJ494" s="10">
        <v>170</v>
      </c>
      <c r="AK494" s="12">
        <v>2277</v>
      </c>
      <c r="AL494" s="12">
        <v>2224</v>
      </c>
      <c r="AM494" s="11" t="s">
        <v>361</v>
      </c>
      <c r="AN494" s="21">
        <f t="shared" si="117"/>
        <v>9375.909528280823</v>
      </c>
      <c r="AO494" s="21">
        <f t="shared" si="116"/>
        <v>9157.6736016234299</v>
      </c>
      <c r="AP494" s="14">
        <v>301</v>
      </c>
    </row>
    <row r="495" spans="1:42" ht="12" customHeight="1" x14ac:dyDescent="0.25">
      <c r="A495" s="14" t="s">
        <v>75</v>
      </c>
      <c r="B495" s="14">
        <v>105</v>
      </c>
      <c r="C495" s="14" t="s">
        <v>199</v>
      </c>
      <c r="D495" s="14" t="s">
        <v>51</v>
      </c>
      <c r="E495" s="14" t="s">
        <v>52</v>
      </c>
      <c r="F495" s="58">
        <v>105.891595317</v>
      </c>
      <c r="G495" s="13">
        <v>4.4064078986000004</v>
      </c>
      <c r="H495" s="13">
        <v>4.6330518722500003</v>
      </c>
      <c r="I495" s="58">
        <v>116.56854248</v>
      </c>
      <c r="J495" s="2"/>
      <c r="K495" s="7" t="s">
        <v>199</v>
      </c>
      <c r="L495" s="7" t="str">
        <f t="shared" si="107"/>
        <v>N</v>
      </c>
      <c r="M495" s="7" t="s">
        <v>216</v>
      </c>
      <c r="N495" s="7">
        <f t="shared" si="111"/>
        <v>4.4064078986000004</v>
      </c>
      <c r="O495" s="15">
        <f t="shared" si="112"/>
        <v>105.891595317</v>
      </c>
      <c r="P495" s="7">
        <f t="shared" si="108"/>
        <v>3.7</v>
      </c>
      <c r="Q495" s="7">
        <v>50</v>
      </c>
      <c r="R495" s="7">
        <f t="shared" si="113"/>
        <v>7.4</v>
      </c>
      <c r="S495" s="63">
        <f t="shared" si="114"/>
        <v>4.6330518722500003</v>
      </c>
      <c r="T495" s="7">
        <f t="shared" si="115"/>
        <v>109.16854248</v>
      </c>
      <c r="U495" s="7">
        <f t="shared" si="109"/>
        <v>20</v>
      </c>
      <c r="V495" s="18" t="str">
        <f t="shared" si="110"/>
        <v>73-105</v>
      </c>
      <c r="W495" s="4"/>
      <c r="X495" s="8">
        <v>196</v>
      </c>
      <c r="Y495" s="9" t="s">
        <v>271</v>
      </c>
      <c r="Z495" s="9" t="s">
        <v>272</v>
      </c>
      <c r="AA495" s="10">
        <v>4.4064078990000004</v>
      </c>
      <c r="AB495" s="10">
        <v>105.892</v>
      </c>
      <c r="AC495" s="10">
        <v>3.7</v>
      </c>
      <c r="AD495" s="10">
        <v>50</v>
      </c>
      <c r="AE495" s="10">
        <v>7.4</v>
      </c>
      <c r="AF495" s="10">
        <v>4.5999999999999996</v>
      </c>
      <c r="AG495" s="10">
        <v>109.1685425</v>
      </c>
      <c r="AH495" s="10">
        <v>20</v>
      </c>
      <c r="AI495" s="10">
        <v>1</v>
      </c>
      <c r="AJ495" s="10">
        <v>5</v>
      </c>
      <c r="AK495" s="10">
        <v>392</v>
      </c>
      <c r="AL495" s="10">
        <v>3</v>
      </c>
      <c r="AM495" s="11" t="s">
        <v>361</v>
      </c>
      <c r="AN495" s="21">
        <f t="shared" si="117"/>
        <v>392</v>
      </c>
      <c r="AO495" s="21">
        <f t="shared" si="116"/>
        <v>3</v>
      </c>
      <c r="AP495" s="14">
        <v>283</v>
      </c>
    </row>
    <row r="496" spans="1:42" ht="12" customHeight="1" x14ac:dyDescent="0.25">
      <c r="A496" s="14" t="s">
        <v>75</v>
      </c>
      <c r="B496" s="14">
        <v>105</v>
      </c>
      <c r="C496" s="14" t="s">
        <v>199</v>
      </c>
      <c r="D496" s="14" t="s">
        <v>51</v>
      </c>
      <c r="E496" s="14" t="s">
        <v>52</v>
      </c>
      <c r="F496" s="58">
        <v>39.6473747406</v>
      </c>
      <c r="G496" s="13">
        <v>4.5783246983900003</v>
      </c>
      <c r="H496" s="13">
        <v>18.396179199199999</v>
      </c>
      <c r="I496" s="58">
        <v>14.142135620099999</v>
      </c>
      <c r="J496" s="2"/>
      <c r="K496" s="7" t="s">
        <v>199</v>
      </c>
      <c r="L496" s="7" t="str">
        <f t="shared" si="107"/>
        <v>N</v>
      </c>
      <c r="M496" s="7" t="s">
        <v>216</v>
      </c>
      <c r="N496" s="7">
        <f t="shared" si="111"/>
        <v>4.5783246983900003</v>
      </c>
      <c r="O496" s="15">
        <f t="shared" si="112"/>
        <v>39.6473747406</v>
      </c>
      <c r="P496" s="7">
        <f t="shared" si="108"/>
        <v>3.7</v>
      </c>
      <c r="Q496" s="7">
        <v>50</v>
      </c>
      <c r="R496" s="7">
        <f t="shared" si="113"/>
        <v>7.4</v>
      </c>
      <c r="S496" s="63">
        <f t="shared" si="114"/>
        <v>18.396179199199999</v>
      </c>
      <c r="T496" s="7">
        <f t="shared" si="115"/>
        <v>6.7421356200999991</v>
      </c>
      <c r="U496" s="7">
        <f t="shared" si="109"/>
        <v>20</v>
      </c>
      <c r="V496" s="18" t="str">
        <f t="shared" si="110"/>
        <v>73-105</v>
      </c>
      <c r="W496" s="4"/>
      <c r="X496" s="8">
        <v>197</v>
      </c>
      <c r="Y496" s="9" t="s">
        <v>271</v>
      </c>
      <c r="Z496" s="9" t="s">
        <v>272</v>
      </c>
      <c r="AA496" s="10">
        <v>4.5783246980000003</v>
      </c>
      <c r="AB496" s="10">
        <v>39.646999999999998</v>
      </c>
      <c r="AC496" s="10">
        <v>3.7</v>
      </c>
      <c r="AD496" s="10">
        <v>50</v>
      </c>
      <c r="AE496" s="10">
        <v>7.4</v>
      </c>
      <c r="AF496" s="10">
        <v>18.399999999999999</v>
      </c>
      <c r="AG496" s="10">
        <v>6.74213562</v>
      </c>
      <c r="AH496" s="10">
        <v>20</v>
      </c>
      <c r="AI496" s="10">
        <v>10</v>
      </c>
      <c r="AJ496" s="10">
        <v>22</v>
      </c>
      <c r="AK496" s="10">
        <v>78</v>
      </c>
      <c r="AL496" s="10">
        <v>62</v>
      </c>
      <c r="AM496" s="11" t="s">
        <v>361</v>
      </c>
      <c r="AN496" s="21">
        <f t="shared" si="117"/>
        <v>78</v>
      </c>
      <c r="AO496" s="21">
        <f t="shared" si="116"/>
        <v>62</v>
      </c>
      <c r="AP496" s="14">
        <v>278</v>
      </c>
    </row>
    <row r="497" spans="1:42" ht="12" customHeight="1" x14ac:dyDescent="0.25">
      <c r="A497" s="14" t="s">
        <v>75</v>
      </c>
      <c r="B497" s="14">
        <v>105</v>
      </c>
      <c r="C497" s="14" t="s">
        <v>199</v>
      </c>
      <c r="D497" s="14" t="s">
        <v>51</v>
      </c>
      <c r="E497" s="14" t="s">
        <v>52</v>
      </c>
      <c r="F497" s="58">
        <v>134.14181104799999</v>
      </c>
      <c r="G497" s="13">
        <v>0.819918496266</v>
      </c>
      <c r="H497" s="13">
        <v>11.408383369399999</v>
      </c>
      <c r="I497" s="58">
        <v>0</v>
      </c>
      <c r="J497" s="2"/>
      <c r="K497" s="7" t="s">
        <v>199</v>
      </c>
      <c r="L497" s="7" t="str">
        <f t="shared" si="107"/>
        <v>N</v>
      </c>
      <c r="M497" s="7" t="s">
        <v>216</v>
      </c>
      <c r="N497" s="7">
        <f t="shared" si="111"/>
        <v>0.819918496266</v>
      </c>
      <c r="O497" s="15">
        <f t="shared" si="112"/>
        <v>134.14181104799999</v>
      </c>
      <c r="P497" s="7">
        <f t="shared" si="108"/>
        <v>3.7</v>
      </c>
      <c r="Q497" s="7">
        <v>50</v>
      </c>
      <c r="R497" s="7">
        <f t="shared" si="113"/>
        <v>0.3</v>
      </c>
      <c r="S497" s="63">
        <f t="shared" si="114"/>
        <v>11.408383369399999</v>
      </c>
      <c r="T497" s="7">
        <f t="shared" si="115"/>
        <v>0.3</v>
      </c>
      <c r="U497" s="7">
        <f t="shared" si="109"/>
        <v>20</v>
      </c>
      <c r="V497" s="18" t="str">
        <f t="shared" si="110"/>
        <v>73-105</v>
      </c>
      <c r="W497" s="4"/>
      <c r="X497" s="8">
        <v>198</v>
      </c>
      <c r="Y497" s="9" t="s">
        <v>271</v>
      </c>
      <c r="Z497" s="9" t="s">
        <v>272</v>
      </c>
      <c r="AA497" s="10">
        <v>0.819918496</v>
      </c>
      <c r="AB497" s="10">
        <v>134.142</v>
      </c>
      <c r="AC497" s="10">
        <v>3.7</v>
      </c>
      <c r="AD497" s="10">
        <v>50</v>
      </c>
      <c r="AE497" s="10">
        <v>0.3</v>
      </c>
      <c r="AF497" s="10">
        <v>11.4</v>
      </c>
      <c r="AG497" s="10">
        <v>0.3</v>
      </c>
      <c r="AH497" s="10">
        <v>20</v>
      </c>
      <c r="AI497" s="10">
        <v>26</v>
      </c>
      <c r="AJ497" s="10">
        <v>170</v>
      </c>
      <c r="AK497" s="10">
        <v>42</v>
      </c>
      <c r="AL497" s="10">
        <v>46</v>
      </c>
      <c r="AM497" s="11" t="s">
        <v>361</v>
      </c>
      <c r="AN497" s="21">
        <f t="shared" si="117"/>
        <v>42</v>
      </c>
      <c r="AO497" s="21">
        <f t="shared" si="116"/>
        <v>46</v>
      </c>
      <c r="AP497" s="14">
        <v>295</v>
      </c>
    </row>
    <row r="498" spans="1:42" ht="12" customHeight="1" x14ac:dyDescent="0.25">
      <c r="A498" s="14" t="s">
        <v>75</v>
      </c>
      <c r="B498" s="14">
        <v>105</v>
      </c>
      <c r="C498" s="14" t="s">
        <v>199</v>
      </c>
      <c r="D498" s="14" t="s">
        <v>51</v>
      </c>
      <c r="E498" s="14" t="s">
        <v>52</v>
      </c>
      <c r="F498" s="58">
        <v>76.394400544500002</v>
      </c>
      <c r="G498" s="13">
        <v>1.5445263417399999</v>
      </c>
      <c r="H498" s="13">
        <v>7.9255442619299998</v>
      </c>
      <c r="I498" s="58">
        <v>0</v>
      </c>
      <c r="J498" s="2"/>
      <c r="K498" s="7" t="s">
        <v>199</v>
      </c>
      <c r="L498" s="7" t="str">
        <f t="shared" si="107"/>
        <v>N</v>
      </c>
      <c r="M498" s="7" t="s">
        <v>216</v>
      </c>
      <c r="N498" s="7">
        <f t="shared" si="111"/>
        <v>1.5445263417399999</v>
      </c>
      <c r="O498" s="15">
        <f t="shared" si="112"/>
        <v>76.394400544500002</v>
      </c>
      <c r="P498" s="7">
        <f t="shared" si="108"/>
        <v>3.7</v>
      </c>
      <c r="Q498" s="7">
        <v>50</v>
      </c>
      <c r="R498" s="7">
        <f t="shared" si="113"/>
        <v>0.3</v>
      </c>
      <c r="S498" s="63">
        <f t="shared" si="114"/>
        <v>7.9255442619299998</v>
      </c>
      <c r="T498" s="7">
        <f t="shared" si="115"/>
        <v>0.3</v>
      </c>
      <c r="U498" s="7">
        <f t="shared" si="109"/>
        <v>20</v>
      </c>
      <c r="V498" s="18" t="str">
        <f t="shared" si="110"/>
        <v>73-105</v>
      </c>
      <c r="W498" s="4"/>
      <c r="X498" s="8">
        <v>199</v>
      </c>
      <c r="Y498" s="9" t="s">
        <v>271</v>
      </c>
      <c r="Z498" s="9" t="s">
        <v>272</v>
      </c>
      <c r="AA498" s="10">
        <v>1.5445263419999999</v>
      </c>
      <c r="AB498" s="10">
        <v>76.394000000000005</v>
      </c>
      <c r="AC498" s="10">
        <v>3.7</v>
      </c>
      <c r="AD498" s="10">
        <v>50</v>
      </c>
      <c r="AE498" s="10">
        <v>0.3</v>
      </c>
      <c r="AF498" s="10">
        <v>7.9</v>
      </c>
      <c r="AG498" s="10">
        <v>0.3</v>
      </c>
      <c r="AH498" s="10">
        <v>20</v>
      </c>
      <c r="AI498" s="10">
        <v>29</v>
      </c>
      <c r="AJ498" s="10">
        <v>161</v>
      </c>
      <c r="AK498" s="10">
        <v>48</v>
      </c>
      <c r="AL498" s="10">
        <v>49</v>
      </c>
      <c r="AM498" s="11" t="s">
        <v>361</v>
      </c>
      <c r="AN498" s="21">
        <f t="shared" si="117"/>
        <v>48</v>
      </c>
      <c r="AO498" s="21">
        <f t="shared" si="116"/>
        <v>49</v>
      </c>
      <c r="AP498" s="14">
        <v>285</v>
      </c>
    </row>
    <row r="499" spans="1:42" ht="12" customHeight="1" x14ac:dyDescent="0.25">
      <c r="A499" s="14" t="s">
        <v>75</v>
      </c>
      <c r="B499" s="14">
        <v>105</v>
      </c>
      <c r="C499" s="14" t="s">
        <v>199</v>
      </c>
      <c r="D499" s="14" t="s">
        <v>51</v>
      </c>
      <c r="E499" s="14" t="s">
        <v>52</v>
      </c>
      <c r="F499" s="58">
        <v>147.60382900600001</v>
      </c>
      <c r="G499" s="13">
        <v>3.1881358239100002</v>
      </c>
      <c r="H499" s="13">
        <v>25.136819839499999</v>
      </c>
      <c r="I499" s="58">
        <v>328.28427124000001</v>
      </c>
      <c r="J499" s="2"/>
      <c r="K499" s="7" t="s">
        <v>199</v>
      </c>
      <c r="L499" s="7" t="str">
        <f t="shared" si="107"/>
        <v>N</v>
      </c>
      <c r="M499" s="7" t="s">
        <v>216</v>
      </c>
      <c r="N499" s="7">
        <f t="shared" si="111"/>
        <v>3.1881358239100002</v>
      </c>
      <c r="O499" s="15">
        <f t="shared" si="112"/>
        <v>140</v>
      </c>
      <c r="P499" s="7">
        <f t="shared" si="108"/>
        <v>3.7</v>
      </c>
      <c r="Q499" s="7">
        <v>50</v>
      </c>
      <c r="R499" s="7">
        <f t="shared" si="113"/>
        <v>7.4</v>
      </c>
      <c r="S499" s="63">
        <f t="shared" si="114"/>
        <v>25.136819839499999</v>
      </c>
      <c r="T499" s="7">
        <f t="shared" si="115"/>
        <v>300</v>
      </c>
      <c r="U499" s="7">
        <f t="shared" si="109"/>
        <v>20</v>
      </c>
      <c r="V499" s="18" t="str">
        <f t="shared" si="110"/>
        <v>73-105</v>
      </c>
      <c r="W499" s="4"/>
      <c r="X499" s="8">
        <v>200</v>
      </c>
      <c r="Y499" s="9" t="s">
        <v>271</v>
      </c>
      <c r="Z499" s="9" t="s">
        <v>272</v>
      </c>
      <c r="AA499" s="10">
        <v>3.1881358240000002</v>
      </c>
      <c r="AB499" s="10">
        <v>140</v>
      </c>
      <c r="AC499" s="10">
        <v>3.7</v>
      </c>
      <c r="AD499" s="10">
        <v>50</v>
      </c>
      <c r="AE499" s="10">
        <v>7.4</v>
      </c>
      <c r="AF499" s="10">
        <v>25.1</v>
      </c>
      <c r="AG499" s="10">
        <v>300</v>
      </c>
      <c r="AH499" s="10">
        <v>20</v>
      </c>
      <c r="AI499" s="10">
        <v>1</v>
      </c>
      <c r="AJ499" s="10">
        <v>4</v>
      </c>
      <c r="AK499" s="10">
        <v>422</v>
      </c>
      <c r="AL499" s="10">
        <v>23</v>
      </c>
      <c r="AM499" s="11" t="s">
        <v>361</v>
      </c>
      <c r="AN499" s="21">
        <f t="shared" si="117"/>
        <v>444.92011314665712</v>
      </c>
      <c r="AO499" s="21">
        <f t="shared" si="116"/>
        <v>24.249200479557143</v>
      </c>
      <c r="AP499" s="14">
        <v>300</v>
      </c>
    </row>
    <row r="500" spans="1:42" ht="12" customHeight="1" x14ac:dyDescent="0.25">
      <c r="A500" s="14" t="s">
        <v>75</v>
      </c>
      <c r="B500" s="14">
        <v>105</v>
      </c>
      <c r="C500" s="14" t="s">
        <v>199</v>
      </c>
      <c r="D500" s="14" t="s">
        <v>51</v>
      </c>
      <c r="E500" s="14" t="s">
        <v>52</v>
      </c>
      <c r="F500" s="58">
        <v>78.033350319500002</v>
      </c>
      <c r="G500" s="13">
        <v>3.5341459629099998</v>
      </c>
      <c r="H500" s="13">
        <v>18.443563461299998</v>
      </c>
      <c r="I500" s="58">
        <v>210</v>
      </c>
      <c r="J500" s="2"/>
      <c r="K500" s="7" t="s">
        <v>199</v>
      </c>
      <c r="L500" s="7" t="str">
        <f t="shared" si="107"/>
        <v>N</v>
      </c>
      <c r="M500" s="7" t="s">
        <v>216</v>
      </c>
      <c r="N500" s="7">
        <f t="shared" si="111"/>
        <v>3.5341459629099998</v>
      </c>
      <c r="O500" s="15">
        <f t="shared" si="112"/>
        <v>78.033350319500002</v>
      </c>
      <c r="P500" s="7">
        <f t="shared" si="108"/>
        <v>3.7</v>
      </c>
      <c r="Q500" s="7">
        <v>50</v>
      </c>
      <c r="R500" s="7">
        <f t="shared" si="113"/>
        <v>7.4</v>
      </c>
      <c r="S500" s="63">
        <f t="shared" si="114"/>
        <v>18.443563461299998</v>
      </c>
      <c r="T500" s="7">
        <f t="shared" si="115"/>
        <v>202.6</v>
      </c>
      <c r="U500" s="7">
        <f t="shared" si="109"/>
        <v>20</v>
      </c>
      <c r="V500" s="18" t="str">
        <f t="shared" si="110"/>
        <v>73-105</v>
      </c>
      <c r="W500" s="4"/>
      <c r="X500" s="8">
        <v>201</v>
      </c>
      <c r="Y500" s="9" t="s">
        <v>271</v>
      </c>
      <c r="Z500" s="9" t="s">
        <v>272</v>
      </c>
      <c r="AA500" s="10">
        <v>3.5341459629999998</v>
      </c>
      <c r="AB500" s="10">
        <v>78.033000000000001</v>
      </c>
      <c r="AC500" s="10">
        <v>3.7</v>
      </c>
      <c r="AD500" s="10">
        <v>50</v>
      </c>
      <c r="AE500" s="10">
        <v>7.4</v>
      </c>
      <c r="AF500" s="10">
        <v>18.399999999999999</v>
      </c>
      <c r="AG500" s="10">
        <v>202.6</v>
      </c>
      <c r="AH500" s="10">
        <v>20</v>
      </c>
      <c r="AI500" s="10">
        <v>1</v>
      </c>
      <c r="AJ500" s="10">
        <v>4</v>
      </c>
      <c r="AK500" s="10">
        <v>206</v>
      </c>
      <c r="AL500" s="10">
        <v>9</v>
      </c>
      <c r="AM500" s="11" t="s">
        <v>361</v>
      </c>
      <c r="AN500" s="21">
        <f t="shared" si="117"/>
        <v>206</v>
      </c>
      <c r="AO500" s="21">
        <f t="shared" si="116"/>
        <v>9</v>
      </c>
      <c r="AP500" s="14">
        <v>297</v>
      </c>
    </row>
    <row r="501" spans="1:42" ht="12" customHeight="1" x14ac:dyDescent="0.25">
      <c r="A501" s="14" t="s">
        <v>75</v>
      </c>
      <c r="B501" s="14">
        <v>105</v>
      </c>
      <c r="C501" s="14" t="s">
        <v>199</v>
      </c>
      <c r="D501" s="14" t="s">
        <v>51</v>
      </c>
      <c r="E501" s="14" t="s">
        <v>52</v>
      </c>
      <c r="F501" s="58">
        <v>191.45259010699999</v>
      </c>
      <c r="G501" s="13">
        <v>5.2348295702299996</v>
      </c>
      <c r="H501" s="13">
        <v>44.193572998</v>
      </c>
      <c r="I501" s="58">
        <v>309.70568847700002</v>
      </c>
      <c r="J501" s="2"/>
      <c r="K501" s="7" t="s">
        <v>199</v>
      </c>
      <c r="L501" s="7" t="str">
        <f t="shared" si="107"/>
        <v>N</v>
      </c>
      <c r="M501" s="7" t="s">
        <v>216</v>
      </c>
      <c r="N501" s="7">
        <f t="shared" si="111"/>
        <v>5.2348295702299996</v>
      </c>
      <c r="O501" s="15">
        <f t="shared" si="112"/>
        <v>140</v>
      </c>
      <c r="P501" s="7">
        <f t="shared" si="108"/>
        <v>3.7</v>
      </c>
      <c r="Q501" s="7">
        <v>50</v>
      </c>
      <c r="R501" s="7">
        <f t="shared" si="113"/>
        <v>7.4</v>
      </c>
      <c r="S501" s="63">
        <f t="shared" si="114"/>
        <v>44.193572998</v>
      </c>
      <c r="T501" s="7">
        <f t="shared" si="115"/>
        <v>300</v>
      </c>
      <c r="U501" s="7">
        <f t="shared" si="109"/>
        <v>20</v>
      </c>
      <c r="V501" s="18" t="str">
        <f t="shared" si="110"/>
        <v>73-105</v>
      </c>
      <c r="W501" s="4"/>
      <c r="X501" s="8">
        <v>202</v>
      </c>
      <c r="Y501" s="9" t="s">
        <v>271</v>
      </c>
      <c r="Z501" s="9" t="s">
        <v>272</v>
      </c>
      <c r="AA501" s="10">
        <v>5.2348295699999996</v>
      </c>
      <c r="AB501" s="10">
        <v>140</v>
      </c>
      <c r="AC501" s="10">
        <v>3.7</v>
      </c>
      <c r="AD501" s="10">
        <v>50</v>
      </c>
      <c r="AE501" s="10">
        <v>7.4</v>
      </c>
      <c r="AF501" s="10">
        <v>44.2</v>
      </c>
      <c r="AG501" s="10">
        <v>300</v>
      </c>
      <c r="AH501" s="10">
        <v>20</v>
      </c>
      <c r="AI501" s="10">
        <v>2</v>
      </c>
      <c r="AJ501" s="10">
        <v>4</v>
      </c>
      <c r="AK501" s="12">
        <v>1276</v>
      </c>
      <c r="AL501" s="10">
        <v>78</v>
      </c>
      <c r="AM501" s="11" t="s">
        <v>361</v>
      </c>
      <c r="AN501" s="21">
        <f t="shared" si="117"/>
        <v>1744.9536069752285</v>
      </c>
      <c r="AO501" s="21">
        <f t="shared" si="116"/>
        <v>106.66644305961428</v>
      </c>
      <c r="AP501" s="14">
        <v>302</v>
      </c>
    </row>
    <row r="502" spans="1:42" ht="12" customHeight="1" x14ac:dyDescent="0.25">
      <c r="A502" s="14" t="s">
        <v>75</v>
      </c>
      <c r="B502" s="14">
        <v>105</v>
      </c>
      <c r="C502" s="14" t="s">
        <v>199</v>
      </c>
      <c r="D502" s="14" t="s">
        <v>51</v>
      </c>
      <c r="E502" s="14" t="s">
        <v>52</v>
      </c>
      <c r="F502" s="58">
        <v>136.83063168300001</v>
      </c>
      <c r="G502" s="13">
        <v>1.9348452224999999</v>
      </c>
      <c r="H502" s="13">
        <v>3.3921692371400001</v>
      </c>
      <c r="I502" s="58">
        <v>104.14213562</v>
      </c>
      <c r="J502" s="2"/>
      <c r="K502" s="7" t="s">
        <v>199</v>
      </c>
      <c r="L502" s="7" t="str">
        <f t="shared" si="107"/>
        <v>N</v>
      </c>
      <c r="M502" s="7" t="s">
        <v>216</v>
      </c>
      <c r="N502" s="7">
        <f t="shared" si="111"/>
        <v>1.9348452224999999</v>
      </c>
      <c r="O502" s="15">
        <f t="shared" si="112"/>
        <v>136.83063168300001</v>
      </c>
      <c r="P502" s="7">
        <f t="shared" si="108"/>
        <v>3.7</v>
      </c>
      <c r="Q502" s="7">
        <v>50</v>
      </c>
      <c r="R502" s="7">
        <f t="shared" si="113"/>
        <v>7.4</v>
      </c>
      <c r="S502" s="63">
        <f t="shared" si="114"/>
        <v>3.3921692371400001</v>
      </c>
      <c r="T502" s="7">
        <f t="shared" si="115"/>
        <v>96.742135619999999</v>
      </c>
      <c r="U502" s="7">
        <f t="shared" si="109"/>
        <v>20</v>
      </c>
      <c r="V502" s="18" t="str">
        <f t="shared" si="110"/>
        <v>73-105</v>
      </c>
      <c r="W502" s="4"/>
      <c r="X502" s="8">
        <v>203</v>
      </c>
      <c r="Y502" s="9" t="s">
        <v>271</v>
      </c>
      <c r="Z502" s="9" t="s">
        <v>272</v>
      </c>
      <c r="AA502" s="10">
        <v>1.9348452229999999</v>
      </c>
      <c r="AB502" s="10">
        <v>136.83099999999999</v>
      </c>
      <c r="AC502" s="10">
        <v>3.7</v>
      </c>
      <c r="AD502" s="10">
        <v>50</v>
      </c>
      <c r="AE502" s="10">
        <v>7.4</v>
      </c>
      <c r="AF502" s="10">
        <v>3.4</v>
      </c>
      <c r="AG502" s="10">
        <v>96.742135619999999</v>
      </c>
      <c r="AH502" s="10">
        <v>20</v>
      </c>
      <c r="AI502" s="10">
        <v>1</v>
      </c>
      <c r="AJ502" s="10">
        <v>7</v>
      </c>
      <c r="AK502" s="10">
        <v>142</v>
      </c>
      <c r="AL502" s="10">
        <v>4</v>
      </c>
      <c r="AM502" s="11" t="s">
        <v>361</v>
      </c>
      <c r="AN502" s="21">
        <f t="shared" si="117"/>
        <v>142</v>
      </c>
      <c r="AO502" s="21">
        <f t="shared" si="116"/>
        <v>4</v>
      </c>
      <c r="AP502" s="14">
        <v>298</v>
      </c>
    </row>
    <row r="503" spans="1:42" ht="12" customHeight="1" x14ac:dyDescent="0.25">
      <c r="A503" s="14" t="s">
        <v>75</v>
      </c>
      <c r="B503" s="14">
        <v>105</v>
      </c>
      <c r="C503" s="14" t="s">
        <v>199</v>
      </c>
      <c r="D503" s="14" t="s">
        <v>51</v>
      </c>
      <c r="E503" s="14" t="s">
        <v>52</v>
      </c>
      <c r="F503" s="58">
        <v>124.85432606400001</v>
      </c>
      <c r="G503" s="13">
        <v>3.44659476022</v>
      </c>
      <c r="H503" s="13">
        <v>2.9610106945000001</v>
      </c>
      <c r="I503" s="58">
        <v>154.85281372099999</v>
      </c>
      <c r="J503" s="2"/>
      <c r="K503" s="7" t="s">
        <v>199</v>
      </c>
      <c r="L503" s="7" t="str">
        <f t="shared" si="107"/>
        <v>N</v>
      </c>
      <c r="M503" s="7" t="s">
        <v>216</v>
      </c>
      <c r="N503" s="7">
        <f t="shared" si="111"/>
        <v>3.44659476022</v>
      </c>
      <c r="O503" s="15">
        <f t="shared" si="112"/>
        <v>124.85432606400001</v>
      </c>
      <c r="P503" s="7">
        <f t="shared" si="108"/>
        <v>3.7</v>
      </c>
      <c r="Q503" s="7">
        <v>50</v>
      </c>
      <c r="R503" s="7">
        <f t="shared" si="113"/>
        <v>7.4</v>
      </c>
      <c r="S503" s="63">
        <f t="shared" si="114"/>
        <v>2.9610106945000001</v>
      </c>
      <c r="T503" s="7">
        <f t="shared" si="115"/>
        <v>147.45281372099998</v>
      </c>
      <c r="U503" s="7">
        <f t="shared" si="109"/>
        <v>20</v>
      </c>
      <c r="V503" s="18" t="str">
        <f t="shared" si="110"/>
        <v>73-105</v>
      </c>
      <c r="W503" s="4"/>
      <c r="X503" s="8">
        <v>204</v>
      </c>
      <c r="Y503" s="9" t="s">
        <v>271</v>
      </c>
      <c r="Z503" s="9" t="s">
        <v>272</v>
      </c>
      <c r="AA503" s="10">
        <v>3.44659476</v>
      </c>
      <c r="AB503" s="10">
        <v>124.854</v>
      </c>
      <c r="AC503" s="10">
        <v>3.7</v>
      </c>
      <c r="AD503" s="10">
        <v>50</v>
      </c>
      <c r="AE503" s="10">
        <v>7.4</v>
      </c>
      <c r="AF503" s="10">
        <v>3</v>
      </c>
      <c r="AG503" s="10">
        <v>147.45281370000001</v>
      </c>
      <c r="AH503" s="10">
        <v>20</v>
      </c>
      <c r="AI503" s="10">
        <v>1</v>
      </c>
      <c r="AJ503" s="10">
        <v>4</v>
      </c>
      <c r="AK503" s="10">
        <v>314</v>
      </c>
      <c r="AL503" s="10">
        <v>2</v>
      </c>
      <c r="AM503" s="11" t="s">
        <v>361</v>
      </c>
      <c r="AN503" s="21">
        <f t="shared" si="117"/>
        <v>314</v>
      </c>
      <c r="AO503" s="21">
        <f t="shared" si="116"/>
        <v>2</v>
      </c>
      <c r="AP503" s="14">
        <v>281</v>
      </c>
    </row>
    <row r="504" spans="1:42" ht="12" customHeight="1" x14ac:dyDescent="0.25">
      <c r="A504" s="14" t="s">
        <v>75</v>
      </c>
      <c r="B504" s="14">
        <v>105</v>
      </c>
      <c r="C504" s="14" t="s">
        <v>199</v>
      </c>
      <c r="D504" s="14" t="s">
        <v>51</v>
      </c>
      <c r="E504" s="14" t="s">
        <v>52</v>
      </c>
      <c r="F504" s="58">
        <v>55.271510819600003</v>
      </c>
      <c r="G504" s="13">
        <v>1.9653669042599999</v>
      </c>
      <c r="H504" s="13">
        <v>0.47257629036900001</v>
      </c>
      <c r="I504" s="58">
        <v>0</v>
      </c>
      <c r="J504" s="2"/>
      <c r="K504" s="7" t="s">
        <v>199</v>
      </c>
      <c r="L504" s="7" t="str">
        <f t="shared" si="107"/>
        <v>N</v>
      </c>
      <c r="M504" s="7" t="s">
        <v>216</v>
      </c>
      <c r="N504" s="7">
        <f t="shared" si="111"/>
        <v>1.9653669042599999</v>
      </c>
      <c r="O504" s="15">
        <f t="shared" si="112"/>
        <v>55.271510819600003</v>
      </c>
      <c r="P504" s="7">
        <f t="shared" si="108"/>
        <v>3.7</v>
      </c>
      <c r="Q504" s="7">
        <v>50</v>
      </c>
      <c r="R504" s="7">
        <f t="shared" si="113"/>
        <v>0.3</v>
      </c>
      <c r="S504" s="63">
        <f t="shared" si="114"/>
        <v>0.47257629036900001</v>
      </c>
      <c r="T504" s="7">
        <f t="shared" si="115"/>
        <v>0.3</v>
      </c>
      <c r="U504" s="7">
        <f t="shared" si="109"/>
        <v>20</v>
      </c>
      <c r="V504" s="18" t="str">
        <f t="shared" si="110"/>
        <v>73-105</v>
      </c>
      <c r="W504" s="4"/>
      <c r="X504" s="8">
        <v>205</v>
      </c>
      <c r="Y504" s="9" t="s">
        <v>271</v>
      </c>
      <c r="Z504" s="9" t="s">
        <v>272</v>
      </c>
      <c r="AA504" s="10">
        <v>1.9653669039999999</v>
      </c>
      <c r="AB504" s="10">
        <v>55.271999999999998</v>
      </c>
      <c r="AC504" s="10">
        <v>3.7</v>
      </c>
      <c r="AD504" s="10">
        <v>50</v>
      </c>
      <c r="AE504" s="10">
        <v>0.3</v>
      </c>
      <c r="AF504" s="10">
        <v>0.5</v>
      </c>
      <c r="AG504" s="10">
        <v>0.3</v>
      </c>
      <c r="AH504" s="10">
        <v>20</v>
      </c>
      <c r="AI504" s="10">
        <v>29</v>
      </c>
      <c r="AJ504" s="10">
        <v>155</v>
      </c>
      <c r="AK504" s="10">
        <v>28</v>
      </c>
      <c r="AL504" s="10">
        <v>26</v>
      </c>
      <c r="AM504" s="11" t="s">
        <v>361</v>
      </c>
      <c r="AN504" s="21">
        <f t="shared" si="117"/>
        <v>28</v>
      </c>
      <c r="AO504" s="21">
        <f t="shared" si="116"/>
        <v>26</v>
      </c>
      <c r="AP504" s="14">
        <v>280</v>
      </c>
    </row>
    <row r="505" spans="1:42" ht="12" customHeight="1" x14ac:dyDescent="0.25">
      <c r="A505" s="14" t="s">
        <v>75</v>
      </c>
      <c r="B505" s="14">
        <v>105</v>
      </c>
      <c r="C505" s="14" t="s">
        <v>199</v>
      </c>
      <c r="D505" s="14" t="s">
        <v>51</v>
      </c>
      <c r="E505" s="14" t="s">
        <v>52</v>
      </c>
      <c r="F505" s="58">
        <v>134.249948252</v>
      </c>
      <c r="G505" s="13">
        <v>3.5774571555299999</v>
      </c>
      <c r="H505" s="13">
        <v>24.588081359899999</v>
      </c>
      <c r="I505" s="58">
        <v>185.56349182100001</v>
      </c>
      <c r="J505" s="2"/>
      <c r="K505" s="7" t="s">
        <v>199</v>
      </c>
      <c r="L505" s="7" t="str">
        <f t="shared" si="107"/>
        <v>N</v>
      </c>
      <c r="M505" s="7" t="s">
        <v>216</v>
      </c>
      <c r="N505" s="7">
        <f t="shared" si="111"/>
        <v>3.5774571555299999</v>
      </c>
      <c r="O505" s="15">
        <f t="shared" si="112"/>
        <v>134.249948252</v>
      </c>
      <c r="P505" s="7">
        <f t="shared" si="108"/>
        <v>3.7</v>
      </c>
      <c r="Q505" s="7">
        <v>50</v>
      </c>
      <c r="R505" s="7">
        <f t="shared" si="113"/>
        <v>7.4</v>
      </c>
      <c r="S505" s="63">
        <f t="shared" si="114"/>
        <v>24.588081359899999</v>
      </c>
      <c r="T505" s="7">
        <f t="shared" si="115"/>
        <v>178.16349182100001</v>
      </c>
      <c r="U505" s="7">
        <f t="shared" si="109"/>
        <v>20</v>
      </c>
      <c r="V505" s="18" t="str">
        <f t="shared" si="110"/>
        <v>73-105</v>
      </c>
      <c r="W505" s="4"/>
      <c r="X505" s="8">
        <v>206</v>
      </c>
      <c r="Y505" s="9" t="s">
        <v>271</v>
      </c>
      <c r="Z505" s="9" t="s">
        <v>272</v>
      </c>
      <c r="AA505" s="10">
        <v>3.5774571559999999</v>
      </c>
      <c r="AB505" s="10">
        <v>134.25</v>
      </c>
      <c r="AC505" s="10">
        <v>3.7</v>
      </c>
      <c r="AD505" s="10">
        <v>50</v>
      </c>
      <c r="AE505" s="10">
        <v>7.4</v>
      </c>
      <c r="AF505" s="10">
        <v>24.6</v>
      </c>
      <c r="AG505" s="10">
        <v>178.1634918</v>
      </c>
      <c r="AH505" s="10">
        <v>20</v>
      </c>
      <c r="AI505" s="10">
        <v>1</v>
      </c>
      <c r="AJ505" s="10">
        <v>4</v>
      </c>
      <c r="AK505" s="10">
        <v>724</v>
      </c>
      <c r="AL505" s="10">
        <v>26</v>
      </c>
      <c r="AM505" s="11" t="s">
        <v>361</v>
      </c>
      <c r="AN505" s="21">
        <f t="shared" si="117"/>
        <v>724</v>
      </c>
      <c r="AO505" s="21">
        <f t="shared" si="116"/>
        <v>26</v>
      </c>
      <c r="AP505" s="14">
        <v>290</v>
      </c>
    </row>
    <row r="506" spans="1:42" ht="12" customHeight="1" x14ac:dyDescent="0.25">
      <c r="A506" s="14" t="s">
        <v>75</v>
      </c>
      <c r="B506" s="14">
        <v>105</v>
      </c>
      <c r="C506" s="14" t="s">
        <v>199</v>
      </c>
      <c r="D506" s="14" t="s">
        <v>51</v>
      </c>
      <c r="E506" s="14" t="s">
        <v>52</v>
      </c>
      <c r="F506" s="58">
        <v>199.02619218300001</v>
      </c>
      <c r="G506" s="13">
        <v>6.0671387959300001</v>
      </c>
      <c r="H506" s="13">
        <v>11.850838661199999</v>
      </c>
      <c r="I506" s="58">
        <v>383.84780883799999</v>
      </c>
      <c r="J506" s="2"/>
      <c r="K506" s="7" t="s">
        <v>199</v>
      </c>
      <c r="L506" s="7" t="str">
        <f t="shared" si="107"/>
        <v>N</v>
      </c>
      <c r="M506" s="7" t="s">
        <v>216</v>
      </c>
      <c r="N506" s="7">
        <f t="shared" si="111"/>
        <v>6.0671387959300001</v>
      </c>
      <c r="O506" s="15">
        <f t="shared" si="112"/>
        <v>140</v>
      </c>
      <c r="P506" s="7">
        <f t="shared" si="108"/>
        <v>3.7</v>
      </c>
      <c r="Q506" s="7">
        <v>50</v>
      </c>
      <c r="R506" s="7">
        <f t="shared" si="113"/>
        <v>7.4</v>
      </c>
      <c r="S506" s="63">
        <f t="shared" si="114"/>
        <v>11.850838661199999</v>
      </c>
      <c r="T506" s="7">
        <f t="shared" si="115"/>
        <v>300</v>
      </c>
      <c r="U506" s="7">
        <f t="shared" si="109"/>
        <v>20</v>
      </c>
      <c r="V506" s="18" t="str">
        <f t="shared" si="110"/>
        <v>73-105</v>
      </c>
      <c r="W506" s="4"/>
      <c r="X506" s="8">
        <v>207</v>
      </c>
      <c r="Y506" s="9" t="s">
        <v>271</v>
      </c>
      <c r="Z506" s="9" t="s">
        <v>272</v>
      </c>
      <c r="AA506" s="10">
        <v>6.0671387960000001</v>
      </c>
      <c r="AB506" s="10">
        <v>140</v>
      </c>
      <c r="AC506" s="10">
        <v>3.7</v>
      </c>
      <c r="AD506" s="10">
        <v>50</v>
      </c>
      <c r="AE506" s="10">
        <v>7.4</v>
      </c>
      <c r="AF506" s="10">
        <v>11.9</v>
      </c>
      <c r="AG506" s="10">
        <v>300</v>
      </c>
      <c r="AH506" s="10">
        <v>20</v>
      </c>
      <c r="AI506" s="10">
        <v>0</v>
      </c>
      <c r="AJ506" s="10">
        <v>4</v>
      </c>
      <c r="AK506" s="12">
        <v>1773</v>
      </c>
      <c r="AL506" s="10">
        <v>9</v>
      </c>
      <c r="AM506" s="11" t="s">
        <v>361</v>
      </c>
      <c r="AN506" s="21">
        <f t="shared" si="117"/>
        <v>2520.5245624318504</v>
      </c>
      <c r="AO506" s="21">
        <f t="shared" si="116"/>
        <v>12.794540926050001</v>
      </c>
      <c r="AP506" s="14">
        <v>288</v>
      </c>
    </row>
    <row r="507" spans="1:42" ht="12" customHeight="1" x14ac:dyDescent="0.25">
      <c r="A507" s="14" t="s">
        <v>75</v>
      </c>
      <c r="B507" s="14">
        <v>105</v>
      </c>
      <c r="C507" s="14" t="s">
        <v>199</v>
      </c>
      <c r="D507" s="14" t="s">
        <v>51</v>
      </c>
      <c r="E507" s="14" t="s">
        <v>52</v>
      </c>
      <c r="F507" s="58">
        <v>739.97904994999999</v>
      </c>
      <c r="G507" s="13">
        <v>7.5314896176900001</v>
      </c>
      <c r="H507" s="13">
        <v>11.0736322403</v>
      </c>
      <c r="I507" s="58">
        <v>10</v>
      </c>
      <c r="J507" s="2"/>
      <c r="K507" s="7" t="s">
        <v>199</v>
      </c>
      <c r="L507" s="7" t="str">
        <f t="shared" si="107"/>
        <v>N</v>
      </c>
      <c r="M507" s="7" t="s">
        <v>216</v>
      </c>
      <c r="N507" s="7">
        <f t="shared" si="111"/>
        <v>7.5314896176900001</v>
      </c>
      <c r="O507" s="15">
        <f t="shared" si="112"/>
        <v>140</v>
      </c>
      <c r="P507" s="7">
        <f t="shared" si="108"/>
        <v>3.7</v>
      </c>
      <c r="Q507" s="7">
        <v>50</v>
      </c>
      <c r="R507" s="7">
        <f t="shared" si="113"/>
        <v>7.4</v>
      </c>
      <c r="S507" s="63">
        <f t="shared" si="114"/>
        <v>11.0736322403</v>
      </c>
      <c r="T507" s="7">
        <f t="shared" si="115"/>
        <v>2.5999999999999996</v>
      </c>
      <c r="U507" s="7">
        <f t="shared" si="109"/>
        <v>20</v>
      </c>
      <c r="V507" s="18" t="str">
        <f t="shared" si="110"/>
        <v>73-105</v>
      </c>
      <c r="W507" s="4"/>
      <c r="X507" s="8">
        <v>208</v>
      </c>
      <c r="Y507" s="9" t="s">
        <v>271</v>
      </c>
      <c r="Z507" s="9" t="s">
        <v>272</v>
      </c>
      <c r="AA507" s="10">
        <v>7.5314896180000002</v>
      </c>
      <c r="AB507" s="10">
        <v>140</v>
      </c>
      <c r="AC507" s="10">
        <v>3.7</v>
      </c>
      <c r="AD507" s="10">
        <v>50</v>
      </c>
      <c r="AE507" s="10">
        <v>7.4</v>
      </c>
      <c r="AF507" s="10">
        <v>11.1</v>
      </c>
      <c r="AG507" s="10">
        <v>2.6</v>
      </c>
      <c r="AH507" s="10">
        <v>20</v>
      </c>
      <c r="AI507" s="10">
        <v>22</v>
      </c>
      <c r="AJ507" s="10">
        <v>94</v>
      </c>
      <c r="AK507" s="12">
        <v>2621</v>
      </c>
      <c r="AL507" s="12">
        <v>1359</v>
      </c>
      <c r="AM507" s="11" t="s">
        <v>361</v>
      </c>
      <c r="AN507" s="21">
        <f t="shared" si="117"/>
        <v>13853.4649279925</v>
      </c>
      <c r="AO507" s="21">
        <f t="shared" si="116"/>
        <v>7183.0823491575002</v>
      </c>
      <c r="AP507" s="14">
        <v>289</v>
      </c>
    </row>
    <row r="508" spans="1:42" ht="12" customHeight="1" x14ac:dyDescent="0.25">
      <c r="A508" s="14" t="s">
        <v>75</v>
      </c>
      <c r="B508" s="14">
        <v>105</v>
      </c>
      <c r="C508" s="14" t="s">
        <v>199</v>
      </c>
      <c r="D508" s="14" t="s">
        <v>51</v>
      </c>
      <c r="E508" s="14" t="s">
        <v>52</v>
      </c>
      <c r="F508" s="58">
        <v>431.447883805</v>
      </c>
      <c r="G508" s="13">
        <v>6.8354051664200002</v>
      </c>
      <c r="H508" s="13">
        <v>23.4655761719</v>
      </c>
      <c r="I508" s="58">
        <v>14.142135620099999</v>
      </c>
      <c r="J508" s="2"/>
      <c r="K508" s="7" t="s">
        <v>199</v>
      </c>
      <c r="L508" s="7" t="str">
        <f t="shared" si="107"/>
        <v>N</v>
      </c>
      <c r="M508" s="7" t="s">
        <v>216</v>
      </c>
      <c r="N508" s="7">
        <f t="shared" si="111"/>
        <v>6.8354051664200002</v>
      </c>
      <c r="O508" s="15">
        <f t="shared" si="112"/>
        <v>140</v>
      </c>
      <c r="P508" s="7">
        <f t="shared" si="108"/>
        <v>3.7</v>
      </c>
      <c r="Q508" s="7">
        <v>50</v>
      </c>
      <c r="R508" s="7">
        <f t="shared" si="113"/>
        <v>7.4</v>
      </c>
      <c r="S508" s="63">
        <f t="shared" si="114"/>
        <v>23.4655761719</v>
      </c>
      <c r="T508" s="7">
        <f t="shared" si="115"/>
        <v>6.7421356200999991</v>
      </c>
      <c r="U508" s="7">
        <f t="shared" si="109"/>
        <v>20</v>
      </c>
      <c r="V508" s="18" t="str">
        <f t="shared" si="110"/>
        <v>73-105</v>
      </c>
      <c r="W508" s="4"/>
      <c r="X508" s="8">
        <v>209</v>
      </c>
      <c r="Y508" s="9" t="s">
        <v>271</v>
      </c>
      <c r="Z508" s="9" t="s">
        <v>272</v>
      </c>
      <c r="AA508" s="10">
        <v>6.8354051660000001</v>
      </c>
      <c r="AB508" s="10">
        <v>140</v>
      </c>
      <c r="AC508" s="10">
        <v>3.7</v>
      </c>
      <c r="AD508" s="10">
        <v>50</v>
      </c>
      <c r="AE508" s="10">
        <v>7.4</v>
      </c>
      <c r="AF508" s="10">
        <v>23.5</v>
      </c>
      <c r="AG508" s="10">
        <v>6.74213562</v>
      </c>
      <c r="AH508" s="10">
        <v>20</v>
      </c>
      <c r="AI508" s="10">
        <v>18</v>
      </c>
      <c r="AJ508" s="10">
        <v>69</v>
      </c>
      <c r="AK508" s="12">
        <v>2081</v>
      </c>
      <c r="AL508" s="12">
        <v>1231</v>
      </c>
      <c r="AM508" s="11" t="s">
        <v>361</v>
      </c>
      <c r="AN508" s="21">
        <f t="shared" si="117"/>
        <v>6413.1646157014648</v>
      </c>
      <c r="AO508" s="21">
        <f t="shared" si="116"/>
        <v>3793.6596068853933</v>
      </c>
      <c r="AP508" s="14">
        <v>292</v>
      </c>
    </row>
    <row r="509" spans="1:42" ht="12" customHeight="1" x14ac:dyDescent="0.25">
      <c r="A509" s="14" t="s">
        <v>75</v>
      </c>
      <c r="B509" s="14">
        <v>105</v>
      </c>
      <c r="C509" s="14" t="s">
        <v>199</v>
      </c>
      <c r="D509" s="14" t="s">
        <v>51</v>
      </c>
      <c r="E509" s="14" t="s">
        <v>52</v>
      </c>
      <c r="F509" s="58">
        <v>188.46552588399999</v>
      </c>
      <c r="G509" s="13">
        <v>3.4702809329700002</v>
      </c>
      <c r="H509" s="13">
        <v>6.6983909606900003</v>
      </c>
      <c r="I509" s="58">
        <v>10</v>
      </c>
      <c r="J509" s="2"/>
      <c r="K509" s="7" t="s">
        <v>199</v>
      </c>
      <c r="L509" s="7" t="str">
        <f t="shared" si="107"/>
        <v>N</v>
      </c>
      <c r="M509" s="7" t="s">
        <v>216</v>
      </c>
      <c r="N509" s="7">
        <f t="shared" si="111"/>
        <v>3.4702809329700002</v>
      </c>
      <c r="O509" s="15">
        <f t="shared" si="112"/>
        <v>140</v>
      </c>
      <c r="P509" s="7">
        <f t="shared" si="108"/>
        <v>3.7</v>
      </c>
      <c r="Q509" s="7">
        <v>50</v>
      </c>
      <c r="R509" s="7">
        <f t="shared" si="113"/>
        <v>7.4</v>
      </c>
      <c r="S509" s="63">
        <f t="shared" si="114"/>
        <v>6.6983909606900003</v>
      </c>
      <c r="T509" s="7">
        <f t="shared" si="115"/>
        <v>2.5999999999999996</v>
      </c>
      <c r="U509" s="7">
        <f t="shared" si="109"/>
        <v>20</v>
      </c>
      <c r="V509" s="18" t="str">
        <f t="shared" si="110"/>
        <v>73-105</v>
      </c>
      <c r="W509" s="4"/>
      <c r="X509" s="8">
        <v>210</v>
      </c>
      <c r="Y509" s="9" t="s">
        <v>271</v>
      </c>
      <c r="Z509" s="9" t="s">
        <v>272</v>
      </c>
      <c r="AA509" s="10">
        <v>3.4702809330000002</v>
      </c>
      <c r="AB509" s="10">
        <v>140</v>
      </c>
      <c r="AC509" s="10">
        <v>3.7</v>
      </c>
      <c r="AD509" s="10">
        <v>50</v>
      </c>
      <c r="AE509" s="10">
        <v>7.4</v>
      </c>
      <c r="AF509" s="10">
        <v>6.7</v>
      </c>
      <c r="AG509" s="10">
        <v>2.6</v>
      </c>
      <c r="AH509" s="10">
        <v>20</v>
      </c>
      <c r="AI509" s="10">
        <v>19</v>
      </c>
      <c r="AJ509" s="10">
        <v>93</v>
      </c>
      <c r="AK509" s="10">
        <v>382</v>
      </c>
      <c r="AL509" s="10">
        <v>408</v>
      </c>
      <c r="AM509" s="11" t="s">
        <v>361</v>
      </c>
      <c r="AN509" s="21">
        <f t="shared" si="117"/>
        <v>514.24164919777138</v>
      </c>
      <c r="AO509" s="21">
        <f t="shared" si="116"/>
        <v>549.24238971908574</v>
      </c>
      <c r="AP509" s="14">
        <v>287</v>
      </c>
    </row>
    <row r="510" spans="1:42" ht="12" customHeight="1" x14ac:dyDescent="0.25">
      <c r="A510" s="14" t="s">
        <v>161</v>
      </c>
      <c r="B510" s="14">
        <v>675</v>
      </c>
      <c r="C510" s="14" t="s">
        <v>199</v>
      </c>
      <c r="D510" s="14" t="s">
        <v>53</v>
      </c>
      <c r="E510" s="14" t="s">
        <v>52</v>
      </c>
      <c r="F510" s="58">
        <v>249.61373074900001</v>
      </c>
      <c r="G510" s="13">
        <v>7.9947744181099996</v>
      </c>
      <c r="H510" s="13">
        <v>8.3688201904300001</v>
      </c>
      <c r="I510" s="58">
        <v>0</v>
      </c>
      <c r="J510" s="2"/>
      <c r="K510" s="7" t="s">
        <v>199</v>
      </c>
      <c r="L510" s="7" t="str">
        <f t="shared" si="107"/>
        <v>N</v>
      </c>
      <c r="M510" s="7" t="s">
        <v>216</v>
      </c>
      <c r="N510" s="7">
        <f t="shared" si="111"/>
        <v>7.9947744181099996</v>
      </c>
      <c r="O510" s="15">
        <f t="shared" si="112"/>
        <v>140</v>
      </c>
      <c r="P510" s="7">
        <f t="shared" si="108"/>
        <v>3.7</v>
      </c>
      <c r="Q510" s="7">
        <v>50</v>
      </c>
      <c r="R510" s="7">
        <f t="shared" si="113"/>
        <v>0.3</v>
      </c>
      <c r="S510" s="63">
        <f t="shared" si="114"/>
        <v>8.3688201904300001</v>
      </c>
      <c r="T510" s="7">
        <f t="shared" si="115"/>
        <v>0.3</v>
      </c>
      <c r="U510" s="7">
        <f t="shared" si="109"/>
        <v>20</v>
      </c>
      <c r="V510" s="18" t="str">
        <f t="shared" si="110"/>
        <v>73.6-675</v>
      </c>
      <c r="W510" s="4"/>
      <c r="X510" s="8">
        <v>211</v>
      </c>
      <c r="Y510" s="9" t="s">
        <v>271</v>
      </c>
      <c r="Z510" s="9" t="s">
        <v>272</v>
      </c>
      <c r="AA510" s="10">
        <v>7.9947744180000004</v>
      </c>
      <c r="AB510" s="10">
        <v>140</v>
      </c>
      <c r="AC510" s="10">
        <v>3.7</v>
      </c>
      <c r="AD510" s="10">
        <v>50</v>
      </c>
      <c r="AE510" s="10">
        <v>0.3</v>
      </c>
      <c r="AF510" s="10">
        <v>8.4</v>
      </c>
      <c r="AG510" s="10">
        <v>0.3</v>
      </c>
      <c r="AH510" s="10">
        <v>20</v>
      </c>
      <c r="AI510" s="10">
        <v>33</v>
      </c>
      <c r="AJ510" s="10">
        <v>172</v>
      </c>
      <c r="AK510" s="12">
        <v>2773</v>
      </c>
      <c r="AL510" s="12">
        <v>2529</v>
      </c>
      <c r="AM510" s="11" t="s">
        <v>413</v>
      </c>
      <c r="AN510" s="21">
        <f t="shared" si="117"/>
        <v>4944.1348240498355</v>
      </c>
      <c r="AO510" s="21">
        <f t="shared" si="116"/>
        <v>4509.0937504587218</v>
      </c>
      <c r="AP510" s="14">
        <v>70</v>
      </c>
    </row>
    <row r="511" spans="1:42" ht="12" customHeight="1" x14ac:dyDescent="0.25">
      <c r="A511" s="14" t="s">
        <v>161</v>
      </c>
      <c r="B511" s="14">
        <v>675</v>
      </c>
      <c r="C511" s="14" t="s">
        <v>199</v>
      </c>
      <c r="D511" s="14" t="s">
        <v>53</v>
      </c>
      <c r="E511" s="14" t="s">
        <v>52</v>
      </c>
      <c r="F511" s="58">
        <v>92.246012973800006</v>
      </c>
      <c r="G511" s="13">
        <v>5.6087281859200004</v>
      </c>
      <c r="H511" s="13">
        <v>12.913066863999999</v>
      </c>
      <c r="I511" s="58">
        <v>0</v>
      </c>
      <c r="J511" s="2"/>
      <c r="K511" s="7" t="s">
        <v>199</v>
      </c>
      <c r="L511" s="7" t="str">
        <f t="shared" si="107"/>
        <v>N</v>
      </c>
      <c r="M511" s="7" t="s">
        <v>216</v>
      </c>
      <c r="N511" s="7">
        <f t="shared" si="111"/>
        <v>5.6087281859200004</v>
      </c>
      <c r="O511" s="15">
        <f t="shared" si="112"/>
        <v>92.246012973800006</v>
      </c>
      <c r="P511" s="7">
        <f t="shared" si="108"/>
        <v>3.7</v>
      </c>
      <c r="Q511" s="7">
        <v>50</v>
      </c>
      <c r="R511" s="7">
        <f t="shared" si="113"/>
        <v>0.3</v>
      </c>
      <c r="S511" s="63">
        <f t="shared" si="114"/>
        <v>12.913066863999999</v>
      </c>
      <c r="T511" s="7">
        <f t="shared" si="115"/>
        <v>0.3</v>
      </c>
      <c r="U511" s="7">
        <f t="shared" si="109"/>
        <v>20</v>
      </c>
      <c r="V511" s="18" t="str">
        <f t="shared" si="110"/>
        <v>73.6-675</v>
      </c>
      <c r="W511" s="4"/>
      <c r="X511" s="8">
        <v>212</v>
      </c>
      <c r="Y511" s="9" t="s">
        <v>271</v>
      </c>
      <c r="Z511" s="9" t="s">
        <v>272</v>
      </c>
      <c r="AA511" s="10">
        <v>5.6087281859999996</v>
      </c>
      <c r="AB511" s="10">
        <v>92.245999999999995</v>
      </c>
      <c r="AC511" s="10">
        <v>3.7</v>
      </c>
      <c r="AD511" s="10">
        <v>50</v>
      </c>
      <c r="AE511" s="10">
        <v>0.3</v>
      </c>
      <c r="AF511" s="10">
        <v>12.9</v>
      </c>
      <c r="AG511" s="10">
        <v>0.3</v>
      </c>
      <c r="AH511" s="10">
        <v>20</v>
      </c>
      <c r="AI511" s="10">
        <v>31</v>
      </c>
      <c r="AJ511" s="10">
        <v>165</v>
      </c>
      <c r="AK511" s="10">
        <v>652</v>
      </c>
      <c r="AL511" s="10">
        <v>646</v>
      </c>
      <c r="AM511" s="11" t="s">
        <v>413</v>
      </c>
      <c r="AN511" s="21">
        <f t="shared" si="117"/>
        <v>652</v>
      </c>
      <c r="AO511" s="21">
        <f t="shared" si="116"/>
        <v>646</v>
      </c>
      <c r="AP511" s="14">
        <v>71</v>
      </c>
    </row>
    <row r="512" spans="1:42" ht="12" customHeight="1" x14ac:dyDescent="0.25">
      <c r="A512" s="14" t="s">
        <v>162</v>
      </c>
      <c r="B512" s="14">
        <v>678</v>
      </c>
      <c r="C512" s="14" t="s">
        <v>199</v>
      </c>
      <c r="D512" s="14" t="s">
        <v>53</v>
      </c>
      <c r="E512" s="14" t="s">
        <v>52</v>
      </c>
      <c r="F512" s="58">
        <v>362.872979595</v>
      </c>
      <c r="G512" s="13">
        <v>8.12694253039</v>
      </c>
      <c r="H512" s="13">
        <v>13.9905290604</v>
      </c>
      <c r="I512" s="58">
        <v>0</v>
      </c>
      <c r="J512" s="2"/>
      <c r="K512" s="7" t="s">
        <v>199</v>
      </c>
      <c r="L512" s="7" t="str">
        <f t="shared" si="107"/>
        <v>N</v>
      </c>
      <c r="M512" s="7" t="s">
        <v>216</v>
      </c>
      <c r="N512" s="7">
        <f t="shared" si="111"/>
        <v>8.12694253039</v>
      </c>
      <c r="O512" s="15">
        <f t="shared" si="112"/>
        <v>140</v>
      </c>
      <c r="P512" s="7">
        <f t="shared" si="108"/>
        <v>3.7</v>
      </c>
      <c r="Q512" s="7">
        <v>50</v>
      </c>
      <c r="R512" s="7">
        <f t="shared" si="113"/>
        <v>0.3</v>
      </c>
      <c r="S512" s="63">
        <f t="shared" si="114"/>
        <v>13.9905290604</v>
      </c>
      <c r="T512" s="7">
        <f t="shared" si="115"/>
        <v>0.3</v>
      </c>
      <c r="U512" s="7">
        <f t="shared" si="109"/>
        <v>20</v>
      </c>
      <c r="V512" s="18" t="str">
        <f t="shared" si="110"/>
        <v>73.8-678</v>
      </c>
      <c r="W512" s="4"/>
      <c r="X512" s="8">
        <v>213</v>
      </c>
      <c r="Y512" s="9" t="s">
        <v>271</v>
      </c>
      <c r="Z512" s="9" t="s">
        <v>272</v>
      </c>
      <c r="AA512" s="10">
        <v>8.1269425300000009</v>
      </c>
      <c r="AB512" s="10">
        <v>140</v>
      </c>
      <c r="AC512" s="10">
        <v>3.7</v>
      </c>
      <c r="AD512" s="10">
        <v>50</v>
      </c>
      <c r="AE512" s="10">
        <v>0.3</v>
      </c>
      <c r="AF512" s="10">
        <v>14</v>
      </c>
      <c r="AG512" s="10">
        <v>0.3</v>
      </c>
      <c r="AH512" s="10">
        <v>20</v>
      </c>
      <c r="AI512" s="10">
        <v>33</v>
      </c>
      <c r="AJ512" s="10">
        <v>170</v>
      </c>
      <c r="AK512" s="12">
        <v>2794</v>
      </c>
      <c r="AL512" s="12">
        <v>2644</v>
      </c>
      <c r="AM512" s="11" t="s">
        <v>414</v>
      </c>
      <c r="AN512" s="21">
        <f t="shared" si="117"/>
        <v>7241.9078927745004</v>
      </c>
      <c r="AO512" s="21">
        <f t="shared" si="116"/>
        <v>6853.115414637</v>
      </c>
      <c r="AP512" s="14">
        <v>454</v>
      </c>
    </row>
    <row r="513" spans="1:42" ht="12" customHeight="1" x14ac:dyDescent="0.25">
      <c r="A513" s="14" t="s">
        <v>162</v>
      </c>
      <c r="B513" s="14">
        <v>678</v>
      </c>
      <c r="C513" s="14" t="s">
        <v>199</v>
      </c>
      <c r="D513" s="14" t="s">
        <v>53</v>
      </c>
      <c r="E513" s="14" t="s">
        <v>52</v>
      </c>
      <c r="F513" s="58">
        <v>65.818226263300005</v>
      </c>
      <c r="G513" s="13">
        <v>5.8017417619499998</v>
      </c>
      <c r="H513" s="13">
        <v>11.2264356613</v>
      </c>
      <c r="I513" s="58">
        <v>0</v>
      </c>
      <c r="J513" s="2"/>
      <c r="K513" s="7" t="s">
        <v>199</v>
      </c>
      <c r="L513" s="7" t="str">
        <f t="shared" si="107"/>
        <v>N</v>
      </c>
      <c r="M513" s="7" t="s">
        <v>216</v>
      </c>
      <c r="N513" s="7">
        <f t="shared" si="111"/>
        <v>5.8017417619499998</v>
      </c>
      <c r="O513" s="15">
        <f t="shared" si="112"/>
        <v>65.818226263300005</v>
      </c>
      <c r="P513" s="7">
        <f t="shared" si="108"/>
        <v>3.7</v>
      </c>
      <c r="Q513" s="7">
        <v>50</v>
      </c>
      <c r="R513" s="7">
        <f t="shared" si="113"/>
        <v>0.3</v>
      </c>
      <c r="S513" s="63">
        <f t="shared" si="114"/>
        <v>11.2264356613</v>
      </c>
      <c r="T513" s="7">
        <f t="shared" si="115"/>
        <v>0.3</v>
      </c>
      <c r="U513" s="7">
        <f t="shared" si="109"/>
        <v>20</v>
      </c>
      <c r="V513" s="18" t="str">
        <f t="shared" si="110"/>
        <v>73.8-678</v>
      </c>
      <c r="W513" s="4"/>
      <c r="X513" s="8">
        <v>214</v>
      </c>
      <c r="Y513" s="9" t="s">
        <v>271</v>
      </c>
      <c r="Z513" s="9" t="s">
        <v>272</v>
      </c>
      <c r="AA513" s="10">
        <v>5.8017417619999998</v>
      </c>
      <c r="AB513" s="10">
        <v>65.817999999999998</v>
      </c>
      <c r="AC513" s="10">
        <v>3.7</v>
      </c>
      <c r="AD513" s="10">
        <v>50</v>
      </c>
      <c r="AE513" s="10">
        <v>0.3</v>
      </c>
      <c r="AF513" s="10">
        <v>11.2</v>
      </c>
      <c r="AG513" s="10">
        <v>0.3</v>
      </c>
      <c r="AH513" s="10">
        <v>20</v>
      </c>
      <c r="AI513" s="10">
        <v>30</v>
      </c>
      <c r="AJ513" s="10">
        <v>158</v>
      </c>
      <c r="AK513" s="10">
        <v>271</v>
      </c>
      <c r="AL513" s="10">
        <v>268</v>
      </c>
      <c r="AM513" s="11" t="s">
        <v>414</v>
      </c>
      <c r="AN513" s="21">
        <f t="shared" si="117"/>
        <v>271</v>
      </c>
      <c r="AO513" s="21">
        <f t="shared" si="116"/>
        <v>268</v>
      </c>
      <c r="AP513" s="14">
        <v>453</v>
      </c>
    </row>
    <row r="514" spans="1:42" ht="12" customHeight="1" x14ac:dyDescent="0.25">
      <c r="A514" s="14" t="s">
        <v>162</v>
      </c>
      <c r="B514" s="14">
        <v>678</v>
      </c>
      <c r="C514" s="14" t="s">
        <v>199</v>
      </c>
      <c r="D514" s="14" t="s">
        <v>53</v>
      </c>
      <c r="E514" s="14" t="s">
        <v>52</v>
      </c>
      <c r="F514" s="58">
        <v>360.303319827</v>
      </c>
      <c r="G514" s="13">
        <v>14.589622589399999</v>
      </c>
      <c r="H514" s="13">
        <v>10.6467180252</v>
      </c>
      <c r="I514" s="58">
        <v>98.284271240199999</v>
      </c>
      <c r="J514" s="2"/>
      <c r="K514" s="7" t="s">
        <v>199</v>
      </c>
      <c r="L514" s="7" t="str">
        <f t="shared" si="107"/>
        <v>N</v>
      </c>
      <c r="M514" s="7" t="s">
        <v>216</v>
      </c>
      <c r="N514" s="7">
        <f t="shared" si="111"/>
        <v>14.589622589399999</v>
      </c>
      <c r="O514" s="15">
        <f t="shared" si="112"/>
        <v>140</v>
      </c>
      <c r="P514" s="7">
        <f t="shared" si="108"/>
        <v>3.7</v>
      </c>
      <c r="Q514" s="7">
        <v>50</v>
      </c>
      <c r="R514" s="7">
        <f t="shared" si="113"/>
        <v>7.4</v>
      </c>
      <c r="S514" s="63">
        <f t="shared" si="114"/>
        <v>10.6467180252</v>
      </c>
      <c r="T514" s="7">
        <f t="shared" si="115"/>
        <v>90.884271240199993</v>
      </c>
      <c r="U514" s="7">
        <f t="shared" si="109"/>
        <v>20</v>
      </c>
      <c r="V514" s="18" t="str">
        <f t="shared" si="110"/>
        <v>73.8-678</v>
      </c>
      <c r="W514" s="4"/>
      <c r="X514" s="8">
        <v>215</v>
      </c>
      <c r="Y514" s="9" t="s">
        <v>271</v>
      </c>
      <c r="Z514" s="9" t="s">
        <v>272</v>
      </c>
      <c r="AA514" s="10">
        <v>14.589622589999999</v>
      </c>
      <c r="AB514" s="10">
        <v>140</v>
      </c>
      <c r="AC514" s="10">
        <v>3.7</v>
      </c>
      <c r="AD514" s="10">
        <v>50</v>
      </c>
      <c r="AE514" s="10">
        <v>7.4</v>
      </c>
      <c r="AF514" s="10">
        <v>10.6</v>
      </c>
      <c r="AG514" s="10">
        <v>90.884271240000004</v>
      </c>
      <c r="AH514" s="10">
        <v>20</v>
      </c>
      <c r="AI514" s="10">
        <v>2</v>
      </c>
      <c r="AJ514" s="10">
        <v>7</v>
      </c>
      <c r="AK514" s="12">
        <v>6429</v>
      </c>
      <c r="AL514" s="10">
        <v>77</v>
      </c>
      <c r="AM514" s="11" t="s">
        <v>414</v>
      </c>
      <c r="AN514" s="21">
        <f t="shared" si="117"/>
        <v>16545.643165484162</v>
      </c>
      <c r="AO514" s="21">
        <f t="shared" si="116"/>
        <v>198.16682590484999</v>
      </c>
      <c r="AP514" s="14">
        <v>452</v>
      </c>
    </row>
    <row r="515" spans="1:42" ht="12" customHeight="1" x14ac:dyDescent="0.25">
      <c r="A515" s="14" t="s">
        <v>162</v>
      </c>
      <c r="B515" s="14">
        <v>678</v>
      </c>
      <c r="C515" s="14" t="s">
        <v>199</v>
      </c>
      <c r="D515" s="14" t="s">
        <v>53</v>
      </c>
      <c r="E515" s="14" t="s">
        <v>52</v>
      </c>
      <c r="F515" s="58">
        <v>229.28779852700001</v>
      </c>
      <c r="G515" s="13">
        <v>10.378924466400001</v>
      </c>
      <c r="H515" s="13">
        <v>11.754358291599999</v>
      </c>
      <c r="I515" s="58">
        <v>0</v>
      </c>
      <c r="J515" s="2"/>
      <c r="K515" s="7" t="s">
        <v>199</v>
      </c>
      <c r="L515" s="7" t="str">
        <f t="shared" si="107"/>
        <v>N</v>
      </c>
      <c r="M515" s="7" t="s">
        <v>216</v>
      </c>
      <c r="N515" s="7">
        <f t="shared" si="111"/>
        <v>10.378924466400001</v>
      </c>
      <c r="O515" s="15">
        <f t="shared" si="112"/>
        <v>140</v>
      </c>
      <c r="P515" s="7">
        <f t="shared" si="108"/>
        <v>3.7</v>
      </c>
      <c r="Q515" s="7">
        <v>50</v>
      </c>
      <c r="R515" s="7">
        <f t="shared" si="113"/>
        <v>0.3</v>
      </c>
      <c r="S515" s="63">
        <f t="shared" si="114"/>
        <v>11.754358291599999</v>
      </c>
      <c r="T515" s="7">
        <f t="shared" si="115"/>
        <v>0.3</v>
      </c>
      <c r="U515" s="7">
        <f t="shared" si="109"/>
        <v>20</v>
      </c>
      <c r="V515" s="18" t="str">
        <f t="shared" si="110"/>
        <v>73.8-678</v>
      </c>
      <c r="W515" s="4"/>
      <c r="X515" s="8">
        <v>216</v>
      </c>
      <c r="Y515" s="9" t="s">
        <v>271</v>
      </c>
      <c r="Z515" s="9" t="s">
        <v>272</v>
      </c>
      <c r="AA515" s="10">
        <v>10.378924469999999</v>
      </c>
      <c r="AB515" s="10">
        <v>140</v>
      </c>
      <c r="AC515" s="10">
        <v>3.7</v>
      </c>
      <c r="AD515" s="10">
        <v>50</v>
      </c>
      <c r="AE515" s="10">
        <v>0.3</v>
      </c>
      <c r="AF515" s="10">
        <v>11.8</v>
      </c>
      <c r="AG515" s="10">
        <v>0.3</v>
      </c>
      <c r="AH515" s="10">
        <v>20</v>
      </c>
      <c r="AI515" s="10">
        <v>34</v>
      </c>
      <c r="AJ515" s="10">
        <v>173</v>
      </c>
      <c r="AK515" s="12">
        <v>3885</v>
      </c>
      <c r="AL515" s="12">
        <v>3533</v>
      </c>
      <c r="AM515" s="11" t="s">
        <v>414</v>
      </c>
      <c r="AN515" s="21">
        <f t="shared" si="117"/>
        <v>6362.7364091242507</v>
      </c>
      <c r="AO515" s="21">
        <f t="shared" si="116"/>
        <v>5786.2413728277934</v>
      </c>
      <c r="AP515" s="14">
        <v>451</v>
      </c>
    </row>
    <row r="516" spans="1:42" ht="12" customHeight="1" x14ac:dyDescent="0.25">
      <c r="A516" s="14" t="s">
        <v>163</v>
      </c>
      <c r="B516" s="14">
        <v>679</v>
      </c>
      <c r="C516" s="14" t="s">
        <v>199</v>
      </c>
      <c r="D516" s="14" t="s">
        <v>53</v>
      </c>
      <c r="E516" s="14" t="s">
        <v>52</v>
      </c>
      <c r="F516" s="58">
        <v>114.86996451900001</v>
      </c>
      <c r="G516" s="13">
        <v>4.8796259609500003</v>
      </c>
      <c r="H516" s="13">
        <v>5.3817267417899997</v>
      </c>
      <c r="I516" s="58">
        <v>0</v>
      </c>
      <c r="J516" s="2"/>
      <c r="K516" s="7" t="s">
        <v>199</v>
      </c>
      <c r="L516" s="7" t="str">
        <f t="shared" ref="L516:L579" si="118">IF(E516="AC - Asphalt","P",IF(E516="BST - bituminous surface","P",IF(E516="P - paved","P","N")))</f>
        <v>N</v>
      </c>
      <c r="M516" s="7" t="s">
        <v>216</v>
      </c>
      <c r="N516" s="7">
        <f t="shared" si="111"/>
        <v>4.8796259609500003</v>
      </c>
      <c r="O516" s="15">
        <f t="shared" si="112"/>
        <v>114.86996451900001</v>
      </c>
      <c r="P516" s="7">
        <f t="shared" ref="P516:P579" si="119">IF(D516="0 - not maintained",3.7,IF(D516="1 - Basic custodial care (closed)",3.7,IF(D516="2 - High clearance vehicles",3.7,IF(D516="3 - Suitable for passenger cars",5.5,IF(D516="4 - Moderate degree of user comfort",7.3,7.3)))))</f>
        <v>3.7</v>
      </c>
      <c r="Q516" s="7">
        <v>50</v>
      </c>
      <c r="R516" s="7">
        <f t="shared" si="113"/>
        <v>0.3</v>
      </c>
      <c r="S516" s="63">
        <f t="shared" si="114"/>
        <v>5.3817267417899997</v>
      </c>
      <c r="T516" s="7">
        <f t="shared" si="115"/>
        <v>0.3</v>
      </c>
      <c r="U516" s="7">
        <f t="shared" ref="U516:U579" si="120">IF(L516="g",50,20)</f>
        <v>20</v>
      </c>
      <c r="V516" s="18" t="str">
        <f t="shared" ref="V516:V579" si="121">A516&amp;"-"&amp;B516</f>
        <v>73.9-679</v>
      </c>
      <c r="W516" s="4"/>
      <c r="X516" s="8">
        <v>217</v>
      </c>
      <c r="Y516" s="9" t="s">
        <v>271</v>
      </c>
      <c r="Z516" s="9" t="s">
        <v>272</v>
      </c>
      <c r="AA516" s="10">
        <v>4.8796259610000003</v>
      </c>
      <c r="AB516" s="10">
        <v>114.87</v>
      </c>
      <c r="AC516" s="10">
        <v>3.7</v>
      </c>
      <c r="AD516" s="10">
        <v>50</v>
      </c>
      <c r="AE516" s="10">
        <v>0.3</v>
      </c>
      <c r="AF516" s="10">
        <v>5.4</v>
      </c>
      <c r="AG516" s="10">
        <v>0.3</v>
      </c>
      <c r="AH516" s="10">
        <v>20</v>
      </c>
      <c r="AI516" s="10">
        <v>31</v>
      </c>
      <c r="AJ516" s="10">
        <v>169</v>
      </c>
      <c r="AK516" s="10">
        <v>731</v>
      </c>
      <c r="AL516" s="10">
        <v>693</v>
      </c>
      <c r="AM516" s="11" t="s">
        <v>415</v>
      </c>
      <c r="AN516" s="21">
        <f t="shared" si="117"/>
        <v>731</v>
      </c>
      <c r="AO516" s="21">
        <f t="shared" si="116"/>
        <v>693</v>
      </c>
      <c r="AP516" s="14">
        <v>825</v>
      </c>
    </row>
    <row r="517" spans="1:42" ht="12" customHeight="1" x14ac:dyDescent="0.25">
      <c r="A517" s="14" t="s">
        <v>163</v>
      </c>
      <c r="B517" s="14">
        <v>679</v>
      </c>
      <c r="C517" s="14" t="s">
        <v>199</v>
      </c>
      <c r="D517" s="14" t="s">
        <v>53</v>
      </c>
      <c r="E517" s="14" t="s">
        <v>52</v>
      </c>
      <c r="F517" s="58">
        <v>77.445752701100005</v>
      </c>
      <c r="G517" s="13">
        <v>2.3772310110900001</v>
      </c>
      <c r="H517" s="13">
        <v>13.0642375946</v>
      </c>
      <c r="I517" s="58">
        <v>14.142135620099999</v>
      </c>
      <c r="J517" s="2"/>
      <c r="K517" s="7" t="s">
        <v>199</v>
      </c>
      <c r="L517" s="7" t="str">
        <f t="shared" si="118"/>
        <v>N</v>
      </c>
      <c r="M517" s="7" t="s">
        <v>216</v>
      </c>
      <c r="N517" s="7">
        <f t="shared" ref="N517:N580" si="122">IF(G517&lt;0.3,0.3,G517)</f>
        <v>2.3772310110900001</v>
      </c>
      <c r="O517" s="15">
        <f t="shared" ref="O517:O580" si="123">IF(F517&gt;140,140,F517)</f>
        <v>77.445752701100005</v>
      </c>
      <c r="P517" s="7">
        <f t="shared" si="119"/>
        <v>3.7</v>
      </c>
      <c r="Q517" s="7">
        <v>50</v>
      </c>
      <c r="R517" s="7">
        <f t="shared" ref="R517:R580" si="124">IF(I517&lt;0.3,0.3,(IF((I517-0.3)&lt;P517*2,(I517-0.3),P517*2)))</f>
        <v>7.4</v>
      </c>
      <c r="S517" s="63">
        <f t="shared" ref="S517:S580" si="125">H517</f>
        <v>13.0642375946</v>
      </c>
      <c r="T517" s="7">
        <f t="shared" ref="T517:T580" si="126">IF((I517-R517)&lt;0.3,0.3,IF(I517&gt;300,300,I517-R517))</f>
        <v>6.7421356200999991</v>
      </c>
      <c r="U517" s="7">
        <f t="shared" si="120"/>
        <v>20</v>
      </c>
      <c r="V517" s="18" t="str">
        <f t="shared" si="121"/>
        <v>73.9-679</v>
      </c>
      <c r="W517" s="4"/>
      <c r="X517" s="8">
        <v>218</v>
      </c>
      <c r="Y517" s="9" t="s">
        <v>271</v>
      </c>
      <c r="Z517" s="9" t="s">
        <v>272</v>
      </c>
      <c r="AA517" s="10">
        <v>2.3772310110000001</v>
      </c>
      <c r="AB517" s="10">
        <v>77.445999999999998</v>
      </c>
      <c r="AC517" s="10">
        <v>3.7</v>
      </c>
      <c r="AD517" s="10">
        <v>50</v>
      </c>
      <c r="AE517" s="10">
        <v>7.4</v>
      </c>
      <c r="AF517" s="10">
        <v>13.1</v>
      </c>
      <c r="AG517" s="10">
        <v>6.74213562</v>
      </c>
      <c r="AH517" s="10">
        <v>20</v>
      </c>
      <c r="AI517" s="10">
        <v>12</v>
      </c>
      <c r="AJ517" s="10">
        <v>43</v>
      </c>
      <c r="AK517" s="10">
        <v>60</v>
      </c>
      <c r="AL517" s="10">
        <v>86</v>
      </c>
      <c r="AM517" s="11" t="s">
        <v>415</v>
      </c>
      <c r="AN517" s="21">
        <f t="shared" si="117"/>
        <v>60</v>
      </c>
      <c r="AO517" s="21">
        <f t="shared" si="116"/>
        <v>86</v>
      </c>
      <c r="AP517" s="14">
        <v>826</v>
      </c>
    </row>
    <row r="518" spans="1:42" ht="12" customHeight="1" x14ac:dyDescent="0.25">
      <c r="A518" s="14" t="s">
        <v>173</v>
      </c>
      <c r="B518" s="14">
        <v>731</v>
      </c>
      <c r="C518" s="14" t="s">
        <v>199</v>
      </c>
      <c r="D518" s="14" t="s">
        <v>53</v>
      </c>
      <c r="E518" s="14" t="s">
        <v>52</v>
      </c>
      <c r="F518" s="58">
        <v>79.940961480200002</v>
      </c>
      <c r="G518" s="13">
        <v>0.25287216498100001</v>
      </c>
      <c r="H518" s="13">
        <v>1.75842964649</v>
      </c>
      <c r="I518" s="58">
        <v>14.142135620099999</v>
      </c>
      <c r="J518" s="2"/>
      <c r="K518" s="7" t="s">
        <v>199</v>
      </c>
      <c r="L518" s="7" t="str">
        <f t="shared" si="118"/>
        <v>N</v>
      </c>
      <c r="M518" s="7" t="s">
        <v>216</v>
      </c>
      <c r="N518" s="7">
        <f t="shared" si="122"/>
        <v>0.3</v>
      </c>
      <c r="O518" s="15">
        <f t="shared" si="123"/>
        <v>79.940961480200002</v>
      </c>
      <c r="P518" s="7">
        <f t="shared" si="119"/>
        <v>3.7</v>
      </c>
      <c r="Q518" s="7">
        <v>50</v>
      </c>
      <c r="R518" s="7">
        <f t="shared" si="124"/>
        <v>7.4</v>
      </c>
      <c r="S518" s="63">
        <f t="shared" si="125"/>
        <v>1.75842964649</v>
      </c>
      <c r="T518" s="7">
        <f t="shared" si="126"/>
        <v>6.7421356200999991</v>
      </c>
      <c r="U518" s="7">
        <f t="shared" si="120"/>
        <v>20</v>
      </c>
      <c r="V518" s="18" t="str">
        <f t="shared" si="121"/>
        <v>T14N40.1-731</v>
      </c>
      <c r="W518" s="4"/>
      <c r="X518" s="8">
        <v>219</v>
      </c>
      <c r="Y518" s="9" t="s">
        <v>271</v>
      </c>
      <c r="Z518" s="9" t="s">
        <v>272</v>
      </c>
      <c r="AA518" s="10">
        <v>0.3</v>
      </c>
      <c r="AB518" s="10">
        <v>79.941000000000003</v>
      </c>
      <c r="AC518" s="10">
        <v>3.7</v>
      </c>
      <c r="AD518" s="10">
        <v>50</v>
      </c>
      <c r="AE518" s="10">
        <v>7.4</v>
      </c>
      <c r="AF518" s="10">
        <v>1.8</v>
      </c>
      <c r="AG518" s="10">
        <v>6.74213562</v>
      </c>
      <c r="AH518" s="10">
        <v>20</v>
      </c>
      <c r="AI518" s="10">
        <v>11</v>
      </c>
      <c r="AJ518" s="10">
        <v>41</v>
      </c>
      <c r="AK518" s="10">
        <v>28</v>
      </c>
      <c r="AL518" s="10">
        <v>16</v>
      </c>
      <c r="AM518" s="11" t="s">
        <v>416</v>
      </c>
      <c r="AN518" s="21">
        <f t="shared" si="117"/>
        <v>28</v>
      </c>
      <c r="AO518" s="21">
        <f t="shared" ref="AO518:AO581" si="127">F518/O518*AL518</f>
        <v>16</v>
      </c>
      <c r="AP518" s="14">
        <v>674</v>
      </c>
    </row>
    <row r="519" spans="1:42" ht="12" customHeight="1" x14ac:dyDescent="0.25">
      <c r="A519" s="14" t="s">
        <v>180</v>
      </c>
      <c r="B519" s="14">
        <v>753</v>
      </c>
      <c r="C519" s="14" t="s">
        <v>199</v>
      </c>
      <c r="D519" s="14" t="s">
        <v>53</v>
      </c>
      <c r="E519" s="14" t="s">
        <v>52</v>
      </c>
      <c r="F519" s="58">
        <v>166.39359423600001</v>
      </c>
      <c r="G519" s="13">
        <v>14.8282991081</v>
      </c>
      <c r="H519" s="13">
        <v>11.7407073975</v>
      </c>
      <c r="I519" s="58">
        <v>24.142135620099999</v>
      </c>
      <c r="J519" s="2"/>
      <c r="K519" s="7" t="s">
        <v>199</v>
      </c>
      <c r="L519" s="7" t="str">
        <f t="shared" si="118"/>
        <v>N</v>
      </c>
      <c r="M519" s="7" t="s">
        <v>216</v>
      </c>
      <c r="N519" s="7">
        <f t="shared" si="122"/>
        <v>14.8282991081</v>
      </c>
      <c r="O519" s="15">
        <f t="shared" si="123"/>
        <v>140</v>
      </c>
      <c r="P519" s="7">
        <f t="shared" si="119"/>
        <v>3.7</v>
      </c>
      <c r="Q519" s="7">
        <v>50</v>
      </c>
      <c r="R519" s="7">
        <f t="shared" si="124"/>
        <v>7.4</v>
      </c>
      <c r="S519" s="63">
        <f t="shared" si="125"/>
        <v>11.7407073975</v>
      </c>
      <c r="T519" s="7">
        <f t="shared" si="126"/>
        <v>16.742135620100001</v>
      </c>
      <c r="U519" s="7">
        <f t="shared" si="120"/>
        <v>20</v>
      </c>
      <c r="V519" s="18" t="str">
        <f t="shared" si="121"/>
        <v>T1503.1-753</v>
      </c>
      <c r="W519" s="4"/>
      <c r="X519" s="8">
        <v>220</v>
      </c>
      <c r="Y519" s="9" t="s">
        <v>271</v>
      </c>
      <c r="Z519" s="9" t="s">
        <v>272</v>
      </c>
      <c r="AA519" s="10">
        <v>14.82829911</v>
      </c>
      <c r="AB519" s="10">
        <v>140</v>
      </c>
      <c r="AC519" s="10">
        <v>3.7</v>
      </c>
      <c r="AD519" s="10">
        <v>50</v>
      </c>
      <c r="AE519" s="10">
        <v>7.4</v>
      </c>
      <c r="AF519" s="10">
        <v>11.7</v>
      </c>
      <c r="AG519" s="10">
        <v>16.742135619999999</v>
      </c>
      <c r="AH519" s="10">
        <v>20</v>
      </c>
      <c r="AI519" s="10">
        <v>11</v>
      </c>
      <c r="AJ519" s="10">
        <v>41</v>
      </c>
      <c r="AK519" s="12">
        <v>5454</v>
      </c>
      <c r="AL519" s="10">
        <v>551</v>
      </c>
      <c r="AM519" s="11" t="s">
        <v>417</v>
      </c>
      <c r="AN519" s="21">
        <f t="shared" si="117"/>
        <v>6482.2190211653142</v>
      </c>
      <c r="AO519" s="21">
        <f t="shared" si="127"/>
        <v>654.87764588597145</v>
      </c>
      <c r="AP519" s="14">
        <v>158</v>
      </c>
    </row>
    <row r="520" spans="1:42" ht="12" customHeight="1" x14ac:dyDescent="0.25">
      <c r="A520" s="14" t="s">
        <v>179</v>
      </c>
      <c r="B520" s="14">
        <v>741</v>
      </c>
      <c r="C520" s="14" t="s">
        <v>199</v>
      </c>
      <c r="D520" s="14" t="s">
        <v>53</v>
      </c>
      <c r="E520" s="14" t="s">
        <v>52</v>
      </c>
      <c r="F520" s="58">
        <v>388.01653468699999</v>
      </c>
      <c r="G520" s="13">
        <v>3.0102892211499999</v>
      </c>
      <c r="H520" s="13">
        <v>12.132655143699999</v>
      </c>
      <c r="I520" s="58">
        <v>14.142135620099999</v>
      </c>
      <c r="J520" s="2"/>
      <c r="K520" s="7" t="s">
        <v>199</v>
      </c>
      <c r="L520" s="7" t="str">
        <f t="shared" si="118"/>
        <v>N</v>
      </c>
      <c r="M520" s="7" t="s">
        <v>216</v>
      </c>
      <c r="N520" s="7">
        <f t="shared" si="122"/>
        <v>3.0102892211499999</v>
      </c>
      <c r="O520" s="15">
        <f t="shared" si="123"/>
        <v>140</v>
      </c>
      <c r="P520" s="7">
        <f t="shared" si="119"/>
        <v>3.7</v>
      </c>
      <c r="Q520" s="7">
        <v>50</v>
      </c>
      <c r="R520" s="7">
        <f t="shared" si="124"/>
        <v>7.4</v>
      </c>
      <c r="S520" s="63">
        <f t="shared" si="125"/>
        <v>12.132655143699999</v>
      </c>
      <c r="T520" s="7">
        <f t="shared" si="126"/>
        <v>6.7421356200999991</v>
      </c>
      <c r="U520" s="7">
        <f t="shared" si="120"/>
        <v>20</v>
      </c>
      <c r="V520" s="18" t="str">
        <f t="shared" si="121"/>
        <v>T15N60.1-741</v>
      </c>
      <c r="W520" s="4"/>
      <c r="X520" s="8">
        <v>221</v>
      </c>
      <c r="Y520" s="9" t="s">
        <v>271</v>
      </c>
      <c r="Z520" s="9" t="s">
        <v>272</v>
      </c>
      <c r="AA520" s="10">
        <v>3.0102892209999998</v>
      </c>
      <c r="AB520" s="10">
        <v>140</v>
      </c>
      <c r="AC520" s="10">
        <v>3.7</v>
      </c>
      <c r="AD520" s="10">
        <v>50</v>
      </c>
      <c r="AE520" s="10">
        <v>7.4</v>
      </c>
      <c r="AF520" s="10">
        <v>12.1</v>
      </c>
      <c r="AG520" s="10">
        <v>6.74213562</v>
      </c>
      <c r="AH520" s="10">
        <v>20</v>
      </c>
      <c r="AI520" s="10">
        <v>15</v>
      </c>
      <c r="AJ520" s="10">
        <v>68</v>
      </c>
      <c r="AK520" s="10">
        <v>431</v>
      </c>
      <c r="AL520" s="10">
        <v>463</v>
      </c>
      <c r="AM520" s="11" t="s">
        <v>418</v>
      </c>
      <c r="AN520" s="21">
        <f t="shared" si="117"/>
        <v>1194.536617500693</v>
      </c>
      <c r="AO520" s="21">
        <f t="shared" si="127"/>
        <v>1283.2261111434357</v>
      </c>
      <c r="AP520" s="14">
        <v>820</v>
      </c>
    </row>
    <row r="521" spans="1:42" ht="12" customHeight="1" x14ac:dyDescent="0.25">
      <c r="A521" s="14" t="s">
        <v>179</v>
      </c>
      <c r="B521" s="14">
        <v>741</v>
      </c>
      <c r="C521" s="14" t="s">
        <v>199</v>
      </c>
      <c r="D521" s="14" t="s">
        <v>53</v>
      </c>
      <c r="E521" s="14" t="s">
        <v>52</v>
      </c>
      <c r="F521" s="58">
        <v>57.593276575600001</v>
      </c>
      <c r="G521" s="13">
        <v>1.51715504301</v>
      </c>
      <c r="H521" s="13">
        <v>10.8740663528</v>
      </c>
      <c r="I521" s="58">
        <v>0</v>
      </c>
      <c r="J521" s="2"/>
      <c r="K521" s="7" t="s">
        <v>199</v>
      </c>
      <c r="L521" s="7" t="str">
        <f t="shared" si="118"/>
        <v>N</v>
      </c>
      <c r="M521" s="7" t="s">
        <v>216</v>
      </c>
      <c r="N521" s="7">
        <f t="shared" si="122"/>
        <v>1.51715504301</v>
      </c>
      <c r="O521" s="15">
        <f t="shared" si="123"/>
        <v>57.593276575600001</v>
      </c>
      <c r="P521" s="7">
        <f t="shared" si="119"/>
        <v>3.7</v>
      </c>
      <c r="Q521" s="7">
        <v>50</v>
      </c>
      <c r="R521" s="7">
        <f t="shared" si="124"/>
        <v>0.3</v>
      </c>
      <c r="S521" s="63">
        <f t="shared" si="125"/>
        <v>10.8740663528</v>
      </c>
      <c r="T521" s="7">
        <f t="shared" si="126"/>
        <v>0.3</v>
      </c>
      <c r="U521" s="7">
        <f t="shared" si="120"/>
        <v>20</v>
      </c>
      <c r="V521" s="18" t="str">
        <f t="shared" si="121"/>
        <v>T15N60.1-741</v>
      </c>
      <c r="W521" s="4"/>
      <c r="X521" s="8">
        <v>222</v>
      </c>
      <c r="Y521" s="9" t="s">
        <v>271</v>
      </c>
      <c r="Z521" s="9" t="s">
        <v>272</v>
      </c>
      <c r="AA521" s="10">
        <v>1.517155043</v>
      </c>
      <c r="AB521" s="10">
        <v>57.593000000000004</v>
      </c>
      <c r="AC521" s="10">
        <v>3.7</v>
      </c>
      <c r="AD521" s="10">
        <v>50</v>
      </c>
      <c r="AE521" s="10">
        <v>0.3</v>
      </c>
      <c r="AF521" s="10">
        <v>10.9</v>
      </c>
      <c r="AG521" s="10">
        <v>0.3</v>
      </c>
      <c r="AH521" s="10">
        <v>20</v>
      </c>
      <c r="AI521" s="10">
        <v>28</v>
      </c>
      <c r="AJ521" s="10">
        <v>154</v>
      </c>
      <c r="AK521" s="10">
        <v>33</v>
      </c>
      <c r="AL521" s="10">
        <v>33</v>
      </c>
      <c r="AM521" s="11" t="s">
        <v>418</v>
      </c>
      <c r="AN521" s="21">
        <f t="shared" si="117"/>
        <v>33</v>
      </c>
      <c r="AO521" s="21">
        <f t="shared" si="127"/>
        <v>33</v>
      </c>
      <c r="AP521" s="14">
        <v>822</v>
      </c>
    </row>
    <row r="522" spans="1:42" ht="12" customHeight="1" x14ac:dyDescent="0.25">
      <c r="A522" s="14" t="s">
        <v>179</v>
      </c>
      <c r="B522" s="14">
        <v>741</v>
      </c>
      <c r="C522" s="14" t="s">
        <v>199</v>
      </c>
      <c r="D522" s="14" t="s">
        <v>53</v>
      </c>
      <c r="E522" s="14" t="s">
        <v>52</v>
      </c>
      <c r="F522" s="58">
        <v>51.692483041099997</v>
      </c>
      <c r="G522" s="13">
        <v>0.47134965408500001</v>
      </c>
      <c r="H522" s="13">
        <v>10.487600326500001</v>
      </c>
      <c r="I522" s="58">
        <v>44.142135620099999</v>
      </c>
      <c r="J522" s="2"/>
      <c r="K522" s="7" t="s">
        <v>199</v>
      </c>
      <c r="L522" s="7" t="str">
        <f t="shared" si="118"/>
        <v>N</v>
      </c>
      <c r="M522" s="7" t="s">
        <v>216</v>
      </c>
      <c r="N522" s="7">
        <f t="shared" si="122"/>
        <v>0.47134965408500001</v>
      </c>
      <c r="O522" s="15">
        <f t="shared" si="123"/>
        <v>51.692483041099997</v>
      </c>
      <c r="P522" s="7">
        <f t="shared" si="119"/>
        <v>3.7</v>
      </c>
      <c r="Q522" s="7">
        <v>50</v>
      </c>
      <c r="R522" s="7">
        <f t="shared" si="124"/>
        <v>7.4</v>
      </c>
      <c r="S522" s="63">
        <f t="shared" si="125"/>
        <v>10.487600326500001</v>
      </c>
      <c r="T522" s="7">
        <f t="shared" si="126"/>
        <v>36.742135620100001</v>
      </c>
      <c r="U522" s="7">
        <f t="shared" si="120"/>
        <v>20</v>
      </c>
      <c r="V522" s="18" t="str">
        <f t="shared" si="121"/>
        <v>T15N60.1-741</v>
      </c>
      <c r="W522" s="4"/>
      <c r="X522" s="8">
        <v>223</v>
      </c>
      <c r="Y522" s="9" t="s">
        <v>271</v>
      </c>
      <c r="Z522" s="9" t="s">
        <v>272</v>
      </c>
      <c r="AA522" s="10">
        <v>0.47134965400000001</v>
      </c>
      <c r="AB522" s="10">
        <v>51.692</v>
      </c>
      <c r="AC522" s="10">
        <v>3.7</v>
      </c>
      <c r="AD522" s="10">
        <v>50</v>
      </c>
      <c r="AE522" s="10">
        <v>7.4</v>
      </c>
      <c r="AF522" s="10">
        <v>10.5</v>
      </c>
      <c r="AG522" s="10">
        <v>36.742135619999999</v>
      </c>
      <c r="AH522" s="10">
        <v>20</v>
      </c>
      <c r="AI522" s="10">
        <v>2</v>
      </c>
      <c r="AJ522" s="10">
        <v>5</v>
      </c>
      <c r="AK522" s="10">
        <v>10</v>
      </c>
      <c r="AL522" s="10">
        <v>2</v>
      </c>
      <c r="AM522" s="11" t="s">
        <v>418</v>
      </c>
      <c r="AN522" s="21">
        <f t="shared" si="117"/>
        <v>10</v>
      </c>
      <c r="AO522" s="21">
        <f t="shared" si="127"/>
        <v>2</v>
      </c>
      <c r="AP522" s="14">
        <v>823</v>
      </c>
    </row>
    <row r="523" spans="1:42" ht="12" customHeight="1" x14ac:dyDescent="0.25">
      <c r="A523" s="14" t="s">
        <v>179</v>
      </c>
      <c r="B523" s="14">
        <v>741</v>
      </c>
      <c r="C523" s="14" t="s">
        <v>199</v>
      </c>
      <c r="D523" s="14" t="s">
        <v>53</v>
      </c>
      <c r="E523" s="14" t="s">
        <v>52</v>
      </c>
      <c r="F523" s="58">
        <v>137.12671635300001</v>
      </c>
      <c r="G523" s="13">
        <v>8.3552466614800007</v>
      </c>
      <c r="H523" s="13">
        <v>7.7815127372699999</v>
      </c>
      <c r="I523" s="58">
        <v>14.142135620099999</v>
      </c>
      <c r="J523" s="2"/>
      <c r="K523" s="7" t="s">
        <v>199</v>
      </c>
      <c r="L523" s="7" t="str">
        <f t="shared" si="118"/>
        <v>N</v>
      </c>
      <c r="M523" s="7" t="s">
        <v>216</v>
      </c>
      <c r="N523" s="7">
        <f t="shared" si="122"/>
        <v>8.3552466614800007</v>
      </c>
      <c r="O523" s="15">
        <f t="shared" si="123"/>
        <v>137.12671635300001</v>
      </c>
      <c r="P523" s="7">
        <f t="shared" si="119"/>
        <v>3.7</v>
      </c>
      <c r="Q523" s="7">
        <v>50</v>
      </c>
      <c r="R523" s="7">
        <f t="shared" si="124"/>
        <v>7.4</v>
      </c>
      <c r="S523" s="63">
        <f t="shared" si="125"/>
        <v>7.7815127372699999</v>
      </c>
      <c r="T523" s="7">
        <f t="shared" si="126"/>
        <v>6.7421356200999991</v>
      </c>
      <c r="U523" s="7">
        <f t="shared" si="120"/>
        <v>20</v>
      </c>
      <c r="V523" s="18" t="str">
        <f t="shared" si="121"/>
        <v>T15N60.1-741</v>
      </c>
      <c r="W523" s="4"/>
      <c r="X523" s="8">
        <v>224</v>
      </c>
      <c r="Y523" s="9" t="s">
        <v>271</v>
      </c>
      <c r="Z523" s="9" t="s">
        <v>272</v>
      </c>
      <c r="AA523" s="10">
        <v>8.3552466610000007</v>
      </c>
      <c r="AB523" s="10">
        <v>137.12700000000001</v>
      </c>
      <c r="AC523" s="10">
        <v>3.7</v>
      </c>
      <c r="AD523" s="10">
        <v>50</v>
      </c>
      <c r="AE523" s="10">
        <v>7.4</v>
      </c>
      <c r="AF523" s="10">
        <v>7.8</v>
      </c>
      <c r="AG523" s="10">
        <v>6.74213562</v>
      </c>
      <c r="AH523" s="10">
        <v>20</v>
      </c>
      <c r="AI523" s="10">
        <v>16</v>
      </c>
      <c r="AJ523" s="10">
        <v>68</v>
      </c>
      <c r="AK523" s="12">
        <v>2319</v>
      </c>
      <c r="AL523" s="10">
        <v>644</v>
      </c>
      <c r="AM523" s="11" t="s">
        <v>418</v>
      </c>
      <c r="AN523" s="21">
        <f t="shared" si="117"/>
        <v>2319</v>
      </c>
      <c r="AO523" s="21">
        <f t="shared" si="127"/>
        <v>644</v>
      </c>
      <c r="AP523" s="14">
        <v>821</v>
      </c>
    </row>
    <row r="524" spans="1:42" ht="12" customHeight="1" x14ac:dyDescent="0.25">
      <c r="A524" s="14" t="s">
        <v>179</v>
      </c>
      <c r="B524" s="14">
        <v>741</v>
      </c>
      <c r="C524" s="14" t="s">
        <v>199</v>
      </c>
      <c r="D524" s="14" t="s">
        <v>53</v>
      </c>
      <c r="E524" s="14" t="s">
        <v>52</v>
      </c>
      <c r="F524" s="58">
        <v>98.956073950800004</v>
      </c>
      <c r="G524" s="13">
        <v>1.36878125406</v>
      </c>
      <c r="H524" s="13">
        <v>13.5670385361</v>
      </c>
      <c r="I524" s="58">
        <v>50</v>
      </c>
      <c r="J524" s="2"/>
      <c r="K524" s="7" t="s">
        <v>199</v>
      </c>
      <c r="L524" s="7" t="str">
        <f t="shared" si="118"/>
        <v>N</v>
      </c>
      <c r="M524" s="7" t="s">
        <v>216</v>
      </c>
      <c r="N524" s="7">
        <f t="shared" si="122"/>
        <v>1.36878125406</v>
      </c>
      <c r="O524" s="15">
        <f t="shared" si="123"/>
        <v>98.956073950800004</v>
      </c>
      <c r="P524" s="7">
        <f t="shared" si="119"/>
        <v>3.7</v>
      </c>
      <c r="Q524" s="7">
        <v>50</v>
      </c>
      <c r="R524" s="7">
        <f t="shared" si="124"/>
        <v>7.4</v>
      </c>
      <c r="S524" s="63">
        <f t="shared" si="125"/>
        <v>13.5670385361</v>
      </c>
      <c r="T524" s="7">
        <f t="shared" si="126"/>
        <v>42.6</v>
      </c>
      <c r="U524" s="7">
        <f t="shared" si="120"/>
        <v>20</v>
      </c>
      <c r="V524" s="18" t="str">
        <f t="shared" si="121"/>
        <v>T15N60.1-741</v>
      </c>
      <c r="W524" s="4"/>
      <c r="X524" s="8">
        <v>225</v>
      </c>
      <c r="Y524" s="9" t="s">
        <v>271</v>
      </c>
      <c r="Z524" s="9" t="s">
        <v>272</v>
      </c>
      <c r="AA524" s="10">
        <v>1.3687812539999999</v>
      </c>
      <c r="AB524" s="10">
        <v>98.956000000000003</v>
      </c>
      <c r="AC524" s="10">
        <v>3.7</v>
      </c>
      <c r="AD524" s="10">
        <v>50</v>
      </c>
      <c r="AE524" s="10">
        <v>7.4</v>
      </c>
      <c r="AF524" s="10">
        <v>13.6</v>
      </c>
      <c r="AG524" s="10">
        <v>42.6</v>
      </c>
      <c r="AH524" s="10">
        <v>20</v>
      </c>
      <c r="AI524" s="10">
        <v>3</v>
      </c>
      <c r="AJ524" s="10">
        <v>10</v>
      </c>
      <c r="AK524" s="10">
        <v>34</v>
      </c>
      <c r="AL524" s="10">
        <v>23</v>
      </c>
      <c r="AM524" s="11" t="s">
        <v>418</v>
      </c>
      <c r="AN524" s="21">
        <f t="shared" si="117"/>
        <v>34</v>
      </c>
      <c r="AO524" s="21">
        <f t="shared" si="127"/>
        <v>23</v>
      </c>
      <c r="AP524" s="14">
        <v>824</v>
      </c>
    </row>
    <row r="525" spans="1:42" ht="12" customHeight="1" x14ac:dyDescent="0.25">
      <c r="A525" s="14" t="s">
        <v>171</v>
      </c>
      <c r="B525" s="14">
        <v>704</v>
      </c>
      <c r="C525" s="14" t="s">
        <v>199</v>
      </c>
      <c r="D525" s="14" t="s">
        <v>53</v>
      </c>
      <c r="E525" s="14" t="s">
        <v>52</v>
      </c>
      <c r="F525" s="58">
        <v>162.77363891499999</v>
      </c>
      <c r="G525" s="13">
        <v>6.1913470309100003</v>
      </c>
      <c r="H525" s="13">
        <v>18.589500427200001</v>
      </c>
      <c r="I525" s="58">
        <v>0</v>
      </c>
      <c r="J525" s="2"/>
      <c r="K525" s="7" t="s">
        <v>199</v>
      </c>
      <c r="L525" s="7" t="str">
        <f t="shared" si="118"/>
        <v>N</v>
      </c>
      <c r="M525" s="7" t="s">
        <v>216</v>
      </c>
      <c r="N525" s="7">
        <f t="shared" si="122"/>
        <v>6.1913470309100003</v>
      </c>
      <c r="O525" s="15">
        <f t="shared" si="123"/>
        <v>140</v>
      </c>
      <c r="P525" s="7">
        <f t="shared" si="119"/>
        <v>3.7</v>
      </c>
      <c r="Q525" s="7">
        <v>50</v>
      </c>
      <c r="R525" s="7">
        <f t="shared" si="124"/>
        <v>0.3</v>
      </c>
      <c r="S525" s="63">
        <f t="shared" si="125"/>
        <v>18.589500427200001</v>
      </c>
      <c r="T525" s="7">
        <f t="shared" si="126"/>
        <v>0.3</v>
      </c>
      <c r="U525" s="7">
        <f t="shared" si="120"/>
        <v>20</v>
      </c>
      <c r="V525" s="18" t="str">
        <f t="shared" si="121"/>
        <v>T15N60A.1-704</v>
      </c>
      <c r="W525" s="4"/>
      <c r="X525" s="8">
        <v>226</v>
      </c>
      <c r="Y525" s="9" t="s">
        <v>271</v>
      </c>
      <c r="Z525" s="9" t="s">
        <v>272</v>
      </c>
      <c r="AA525" s="10">
        <v>6.1913470310000003</v>
      </c>
      <c r="AB525" s="10">
        <v>140</v>
      </c>
      <c r="AC525" s="10">
        <v>3.7</v>
      </c>
      <c r="AD525" s="10">
        <v>50</v>
      </c>
      <c r="AE525" s="10">
        <v>0.3</v>
      </c>
      <c r="AF525" s="10">
        <v>18.600000000000001</v>
      </c>
      <c r="AG525" s="10">
        <v>0.3</v>
      </c>
      <c r="AH525" s="10">
        <v>20</v>
      </c>
      <c r="AI525" s="10">
        <v>31</v>
      </c>
      <c r="AJ525" s="10">
        <v>170</v>
      </c>
      <c r="AK525" s="12">
        <v>1752</v>
      </c>
      <c r="AL525" s="12">
        <v>1746</v>
      </c>
      <c r="AM525" s="11" t="s">
        <v>371</v>
      </c>
      <c r="AN525" s="21">
        <f t="shared" si="117"/>
        <v>2036.9958241362858</v>
      </c>
      <c r="AO525" s="21">
        <f t="shared" si="127"/>
        <v>2030.0198110399288</v>
      </c>
      <c r="AP525" s="14">
        <v>468</v>
      </c>
    </row>
    <row r="526" spans="1:42" ht="12" customHeight="1" x14ac:dyDescent="0.25">
      <c r="A526" s="14" t="s">
        <v>171</v>
      </c>
      <c r="B526" s="14">
        <v>704</v>
      </c>
      <c r="C526" s="14" t="s">
        <v>199</v>
      </c>
      <c r="D526" s="14" t="s">
        <v>53</v>
      </c>
      <c r="E526" s="14" t="s">
        <v>52</v>
      </c>
      <c r="F526" s="58">
        <v>45.283491924000003</v>
      </c>
      <c r="G526" s="13">
        <v>5.3739153141499996</v>
      </c>
      <c r="H526" s="13">
        <v>9.2499666214000005</v>
      </c>
      <c r="I526" s="58">
        <v>10</v>
      </c>
      <c r="J526" s="2"/>
      <c r="K526" s="7" t="s">
        <v>199</v>
      </c>
      <c r="L526" s="7" t="str">
        <f t="shared" si="118"/>
        <v>N</v>
      </c>
      <c r="M526" s="7" t="s">
        <v>216</v>
      </c>
      <c r="N526" s="7">
        <f t="shared" si="122"/>
        <v>5.3739153141499996</v>
      </c>
      <c r="O526" s="15">
        <f t="shared" si="123"/>
        <v>45.283491924000003</v>
      </c>
      <c r="P526" s="7">
        <f t="shared" si="119"/>
        <v>3.7</v>
      </c>
      <c r="Q526" s="7">
        <v>50</v>
      </c>
      <c r="R526" s="7">
        <f t="shared" si="124"/>
        <v>7.4</v>
      </c>
      <c r="S526" s="63">
        <f t="shared" si="125"/>
        <v>9.2499666214000005</v>
      </c>
      <c r="T526" s="7">
        <f t="shared" si="126"/>
        <v>2.5999999999999996</v>
      </c>
      <c r="U526" s="7">
        <f t="shared" si="120"/>
        <v>20</v>
      </c>
      <c r="V526" s="18" t="str">
        <f t="shared" si="121"/>
        <v>T15N60A.1-704</v>
      </c>
      <c r="W526" s="4"/>
      <c r="X526" s="8">
        <v>227</v>
      </c>
      <c r="Y526" s="9" t="s">
        <v>271</v>
      </c>
      <c r="Z526" s="9" t="s">
        <v>272</v>
      </c>
      <c r="AA526" s="10">
        <v>5.3739153140000004</v>
      </c>
      <c r="AB526" s="10">
        <v>45.283000000000001</v>
      </c>
      <c r="AC526" s="10">
        <v>3.7</v>
      </c>
      <c r="AD526" s="10">
        <v>50</v>
      </c>
      <c r="AE526" s="10">
        <v>7.4</v>
      </c>
      <c r="AF526" s="10">
        <v>9.1999999999999993</v>
      </c>
      <c r="AG526" s="10">
        <v>2.6</v>
      </c>
      <c r="AH526" s="10">
        <v>20</v>
      </c>
      <c r="AI526" s="10">
        <v>15</v>
      </c>
      <c r="AJ526" s="10">
        <v>45</v>
      </c>
      <c r="AK526" s="10">
        <v>104</v>
      </c>
      <c r="AL526" s="10">
        <v>94</v>
      </c>
      <c r="AM526" s="11" t="s">
        <v>371</v>
      </c>
      <c r="AN526" s="21">
        <f t="shared" si="117"/>
        <v>104</v>
      </c>
      <c r="AO526" s="21">
        <f t="shared" si="127"/>
        <v>94</v>
      </c>
      <c r="AP526" s="14">
        <v>467</v>
      </c>
    </row>
    <row r="527" spans="1:42" ht="12" customHeight="1" x14ac:dyDescent="0.25">
      <c r="A527" s="14" t="s">
        <v>103</v>
      </c>
      <c r="B527" s="14">
        <v>272</v>
      </c>
      <c r="C527" s="14" t="s">
        <v>199</v>
      </c>
      <c r="D527" s="14" t="s">
        <v>51</v>
      </c>
      <c r="E527" s="14" t="s">
        <v>52</v>
      </c>
      <c r="F527" s="58">
        <v>186.73344422400001</v>
      </c>
      <c r="G527" s="13">
        <v>1.34586688552</v>
      </c>
      <c r="H527" s="13">
        <v>2.8145587444300002</v>
      </c>
      <c r="I527" s="58">
        <v>0</v>
      </c>
      <c r="J527" s="2"/>
      <c r="K527" s="7" t="s">
        <v>199</v>
      </c>
      <c r="L527" s="7" t="str">
        <f t="shared" si="118"/>
        <v>N</v>
      </c>
      <c r="M527" s="7" t="s">
        <v>216</v>
      </c>
      <c r="N527" s="7">
        <f t="shared" si="122"/>
        <v>1.34586688552</v>
      </c>
      <c r="O527" s="15">
        <f t="shared" si="123"/>
        <v>140</v>
      </c>
      <c r="P527" s="7">
        <f t="shared" si="119"/>
        <v>3.7</v>
      </c>
      <c r="Q527" s="7">
        <v>50</v>
      </c>
      <c r="R527" s="7">
        <f t="shared" si="124"/>
        <v>0.3</v>
      </c>
      <c r="S527" s="63">
        <f t="shared" si="125"/>
        <v>2.8145587444300002</v>
      </c>
      <c r="T527" s="7">
        <f t="shared" si="126"/>
        <v>0.3</v>
      </c>
      <c r="U527" s="7">
        <f t="shared" si="120"/>
        <v>20</v>
      </c>
      <c r="V527" s="18" t="str">
        <f t="shared" si="121"/>
        <v>T15N60B-272</v>
      </c>
      <c r="W527" s="4"/>
      <c r="X527" s="8">
        <v>228</v>
      </c>
      <c r="Y527" s="9" t="s">
        <v>271</v>
      </c>
      <c r="Z527" s="9" t="s">
        <v>272</v>
      </c>
      <c r="AA527" s="10">
        <v>1.345866886</v>
      </c>
      <c r="AB527" s="10">
        <v>140</v>
      </c>
      <c r="AC527" s="10">
        <v>3.7</v>
      </c>
      <c r="AD527" s="10">
        <v>50</v>
      </c>
      <c r="AE527" s="10">
        <v>0.3</v>
      </c>
      <c r="AF527" s="10">
        <v>2.8</v>
      </c>
      <c r="AG527" s="10">
        <v>0.3</v>
      </c>
      <c r="AH527" s="10">
        <v>20</v>
      </c>
      <c r="AI527" s="10">
        <v>26</v>
      </c>
      <c r="AJ527" s="10">
        <v>171</v>
      </c>
      <c r="AK527" s="10">
        <v>42</v>
      </c>
      <c r="AL527" s="10">
        <v>45</v>
      </c>
      <c r="AM527" s="11" t="s">
        <v>419</v>
      </c>
      <c r="AN527" s="21">
        <f t="shared" si="117"/>
        <v>56.020033267200006</v>
      </c>
      <c r="AO527" s="21">
        <f t="shared" si="127"/>
        <v>60.021464214857147</v>
      </c>
      <c r="AP527" s="14">
        <v>503</v>
      </c>
    </row>
    <row r="528" spans="1:42" ht="12" customHeight="1" x14ac:dyDescent="0.25">
      <c r="A528" s="14" t="s">
        <v>103</v>
      </c>
      <c r="B528" s="14">
        <v>272</v>
      </c>
      <c r="C528" s="14" t="s">
        <v>199</v>
      </c>
      <c r="D528" s="14" t="s">
        <v>51</v>
      </c>
      <c r="E528" s="14" t="s">
        <v>52</v>
      </c>
      <c r="F528" s="58">
        <v>152.42439990899999</v>
      </c>
      <c r="G528" s="13">
        <v>6.3791549619800003</v>
      </c>
      <c r="H528" s="13">
        <v>5.8510642051700001</v>
      </c>
      <c r="I528" s="58">
        <v>14.142135620099999</v>
      </c>
      <c r="J528" s="2"/>
      <c r="K528" s="7" t="s">
        <v>199</v>
      </c>
      <c r="L528" s="7" t="str">
        <f t="shared" si="118"/>
        <v>N</v>
      </c>
      <c r="M528" s="7" t="s">
        <v>216</v>
      </c>
      <c r="N528" s="7">
        <f t="shared" si="122"/>
        <v>6.3791549619800003</v>
      </c>
      <c r="O528" s="15">
        <f t="shared" si="123"/>
        <v>140</v>
      </c>
      <c r="P528" s="7">
        <f t="shared" si="119"/>
        <v>3.7</v>
      </c>
      <c r="Q528" s="7">
        <v>50</v>
      </c>
      <c r="R528" s="7">
        <f t="shared" si="124"/>
        <v>7.4</v>
      </c>
      <c r="S528" s="63">
        <f t="shared" si="125"/>
        <v>5.8510642051700001</v>
      </c>
      <c r="T528" s="7">
        <f t="shared" si="126"/>
        <v>6.7421356200999991</v>
      </c>
      <c r="U528" s="7">
        <f t="shared" si="120"/>
        <v>20</v>
      </c>
      <c r="V528" s="18" t="str">
        <f t="shared" si="121"/>
        <v>T15N60B-272</v>
      </c>
      <c r="W528" s="4"/>
      <c r="X528" s="8">
        <v>229</v>
      </c>
      <c r="Y528" s="9" t="s">
        <v>271</v>
      </c>
      <c r="Z528" s="9" t="s">
        <v>272</v>
      </c>
      <c r="AA528" s="10">
        <v>6.3791549620000003</v>
      </c>
      <c r="AB528" s="10">
        <v>140</v>
      </c>
      <c r="AC528" s="10">
        <v>3.7</v>
      </c>
      <c r="AD528" s="10">
        <v>50</v>
      </c>
      <c r="AE528" s="10">
        <v>7.4</v>
      </c>
      <c r="AF528" s="10">
        <v>5.9</v>
      </c>
      <c r="AG528" s="10">
        <v>6.74213562</v>
      </c>
      <c r="AH528" s="10">
        <v>20</v>
      </c>
      <c r="AI528" s="10">
        <v>15</v>
      </c>
      <c r="AJ528" s="10">
        <v>69</v>
      </c>
      <c r="AK528" s="12">
        <v>1552</v>
      </c>
      <c r="AL528" s="10">
        <v>468</v>
      </c>
      <c r="AM528" s="11" t="s">
        <v>419</v>
      </c>
      <c r="AN528" s="21">
        <f t="shared" si="117"/>
        <v>1689.7333475626283</v>
      </c>
      <c r="AO528" s="21">
        <f t="shared" si="127"/>
        <v>509.53299398151421</v>
      </c>
      <c r="AP528" s="14">
        <v>501</v>
      </c>
    </row>
    <row r="529" spans="1:42" ht="12" customHeight="1" x14ac:dyDescent="0.25">
      <c r="A529" s="14" t="s">
        <v>103</v>
      </c>
      <c r="B529" s="14">
        <v>272</v>
      </c>
      <c r="C529" s="14" t="s">
        <v>199</v>
      </c>
      <c r="D529" s="14" t="s">
        <v>51</v>
      </c>
      <c r="E529" s="14" t="s">
        <v>52</v>
      </c>
      <c r="F529" s="58">
        <v>98.012909422999996</v>
      </c>
      <c r="G529" s="13">
        <v>3.7839303534900002</v>
      </c>
      <c r="H529" s="13">
        <v>4.6506581306500001</v>
      </c>
      <c r="I529" s="58">
        <v>237.279220581</v>
      </c>
      <c r="J529" s="2"/>
      <c r="K529" s="7" t="s">
        <v>199</v>
      </c>
      <c r="L529" s="7" t="str">
        <f t="shared" si="118"/>
        <v>N</v>
      </c>
      <c r="M529" s="7" t="s">
        <v>216</v>
      </c>
      <c r="N529" s="7">
        <f t="shared" si="122"/>
        <v>3.7839303534900002</v>
      </c>
      <c r="O529" s="15">
        <f t="shared" si="123"/>
        <v>98.012909422999996</v>
      </c>
      <c r="P529" s="7">
        <f t="shared" si="119"/>
        <v>3.7</v>
      </c>
      <c r="Q529" s="7">
        <v>50</v>
      </c>
      <c r="R529" s="7">
        <f t="shared" si="124"/>
        <v>7.4</v>
      </c>
      <c r="S529" s="63">
        <f t="shared" si="125"/>
        <v>4.6506581306500001</v>
      </c>
      <c r="T529" s="7">
        <f t="shared" si="126"/>
        <v>229.879220581</v>
      </c>
      <c r="U529" s="7">
        <f t="shared" si="120"/>
        <v>20</v>
      </c>
      <c r="V529" s="18" t="str">
        <f t="shared" si="121"/>
        <v>T15N60B-272</v>
      </c>
      <c r="W529" s="4"/>
      <c r="X529" s="8">
        <v>230</v>
      </c>
      <c r="Y529" s="9" t="s">
        <v>271</v>
      </c>
      <c r="Z529" s="9" t="s">
        <v>272</v>
      </c>
      <c r="AA529" s="10">
        <v>3.7839303530000001</v>
      </c>
      <c r="AB529" s="10">
        <v>98.013000000000005</v>
      </c>
      <c r="AC529" s="10">
        <v>3.7</v>
      </c>
      <c r="AD529" s="10">
        <v>50</v>
      </c>
      <c r="AE529" s="10">
        <v>7.4</v>
      </c>
      <c r="AF529" s="10">
        <v>4.7</v>
      </c>
      <c r="AG529" s="10">
        <v>229.8792206</v>
      </c>
      <c r="AH529" s="10">
        <v>20</v>
      </c>
      <c r="AI529" s="10">
        <v>0</v>
      </c>
      <c r="AJ529" s="10">
        <v>4</v>
      </c>
      <c r="AK529" s="10">
        <v>354</v>
      </c>
      <c r="AL529" s="10">
        <v>1</v>
      </c>
      <c r="AM529" s="11" t="s">
        <v>419</v>
      </c>
      <c r="AN529" s="21">
        <f t="shared" si="117"/>
        <v>354</v>
      </c>
      <c r="AO529" s="21">
        <f t="shared" si="127"/>
        <v>1</v>
      </c>
      <c r="AP529" s="14">
        <v>502</v>
      </c>
    </row>
    <row r="530" spans="1:42" ht="12" customHeight="1" x14ac:dyDescent="0.25">
      <c r="A530" s="14" t="s">
        <v>134</v>
      </c>
      <c r="B530" s="14">
        <v>696</v>
      </c>
      <c r="C530" s="14" t="s">
        <v>199</v>
      </c>
      <c r="D530" s="14" t="s">
        <v>53</v>
      </c>
      <c r="E530" s="14" t="s">
        <v>52</v>
      </c>
      <c r="F530" s="58">
        <v>577.09490029999995</v>
      </c>
      <c r="G530" s="13">
        <v>10.5807799684</v>
      </c>
      <c r="H530" s="13">
        <v>2.2862985134099998</v>
      </c>
      <c r="I530" s="58">
        <v>78.284271240199999</v>
      </c>
      <c r="J530" s="2"/>
      <c r="K530" s="7" t="s">
        <v>199</v>
      </c>
      <c r="L530" s="7" t="str">
        <f t="shared" si="118"/>
        <v>N</v>
      </c>
      <c r="M530" s="7" t="s">
        <v>216</v>
      </c>
      <c r="N530" s="7">
        <f t="shared" si="122"/>
        <v>10.5807799684</v>
      </c>
      <c r="O530" s="15">
        <f t="shared" si="123"/>
        <v>140</v>
      </c>
      <c r="P530" s="7">
        <f t="shared" si="119"/>
        <v>3.7</v>
      </c>
      <c r="Q530" s="7">
        <v>50</v>
      </c>
      <c r="R530" s="7">
        <f t="shared" si="124"/>
        <v>7.4</v>
      </c>
      <c r="S530" s="63">
        <f t="shared" si="125"/>
        <v>2.2862985134099998</v>
      </c>
      <c r="T530" s="7">
        <f t="shared" si="126"/>
        <v>70.884271240199993</v>
      </c>
      <c r="U530" s="7">
        <f t="shared" si="120"/>
        <v>20</v>
      </c>
      <c r="V530" s="18" t="str">
        <f t="shared" si="121"/>
        <v>T16N73.1-696</v>
      </c>
      <c r="W530" s="4"/>
      <c r="X530" s="8">
        <v>231</v>
      </c>
      <c r="Y530" s="9" t="s">
        <v>271</v>
      </c>
      <c r="Z530" s="9" t="s">
        <v>272</v>
      </c>
      <c r="AA530" s="10">
        <v>10.58077997</v>
      </c>
      <c r="AB530" s="10">
        <v>140</v>
      </c>
      <c r="AC530" s="10">
        <v>3.7</v>
      </c>
      <c r="AD530" s="10">
        <v>50</v>
      </c>
      <c r="AE530" s="10">
        <v>7.4</v>
      </c>
      <c r="AF530" s="10">
        <v>2.2999999999999998</v>
      </c>
      <c r="AG530" s="10">
        <v>70.884271240000004</v>
      </c>
      <c r="AH530" s="10">
        <v>20</v>
      </c>
      <c r="AI530" s="10">
        <v>2</v>
      </c>
      <c r="AJ530" s="10">
        <v>9</v>
      </c>
      <c r="AK530" s="12">
        <v>4225</v>
      </c>
      <c r="AL530" s="10">
        <v>11</v>
      </c>
      <c r="AM530" s="11" t="s">
        <v>379</v>
      </c>
      <c r="AN530" s="21">
        <f t="shared" si="117"/>
        <v>17415.899669767856</v>
      </c>
      <c r="AO530" s="21">
        <f t="shared" si="127"/>
        <v>45.343170737857136</v>
      </c>
      <c r="AP530" s="14">
        <v>982</v>
      </c>
    </row>
    <row r="531" spans="1:42" ht="12" customHeight="1" x14ac:dyDescent="0.25">
      <c r="A531" s="14" t="s">
        <v>134</v>
      </c>
      <c r="B531" s="14">
        <v>696</v>
      </c>
      <c r="C531" s="14" t="s">
        <v>199</v>
      </c>
      <c r="D531" s="14" t="s">
        <v>53</v>
      </c>
      <c r="E531" s="14" t="s">
        <v>52</v>
      </c>
      <c r="F531" s="58">
        <v>408.404175823</v>
      </c>
      <c r="G531" s="13">
        <v>6.8524264335899998</v>
      </c>
      <c r="H531" s="13">
        <v>15.033625602700001</v>
      </c>
      <c r="I531" s="58">
        <v>24.142135620099999</v>
      </c>
      <c r="J531" s="2"/>
      <c r="K531" s="7" t="s">
        <v>199</v>
      </c>
      <c r="L531" s="7" t="str">
        <f t="shared" si="118"/>
        <v>N</v>
      </c>
      <c r="M531" s="7" t="s">
        <v>216</v>
      </c>
      <c r="N531" s="7">
        <f t="shared" si="122"/>
        <v>6.8524264335899998</v>
      </c>
      <c r="O531" s="15">
        <f t="shared" si="123"/>
        <v>140</v>
      </c>
      <c r="P531" s="7">
        <f t="shared" si="119"/>
        <v>3.7</v>
      </c>
      <c r="Q531" s="7">
        <v>50</v>
      </c>
      <c r="R531" s="7">
        <f t="shared" si="124"/>
        <v>7.4</v>
      </c>
      <c r="S531" s="63">
        <f t="shared" si="125"/>
        <v>15.033625602700001</v>
      </c>
      <c r="T531" s="7">
        <f t="shared" si="126"/>
        <v>16.742135620100001</v>
      </c>
      <c r="U531" s="7">
        <f t="shared" si="120"/>
        <v>20</v>
      </c>
      <c r="V531" s="18" t="str">
        <f t="shared" si="121"/>
        <v>T16N73.1-696</v>
      </c>
      <c r="W531" s="4"/>
      <c r="X531" s="8">
        <v>232</v>
      </c>
      <c r="Y531" s="9" t="s">
        <v>271</v>
      </c>
      <c r="Z531" s="9" t="s">
        <v>272</v>
      </c>
      <c r="AA531" s="10">
        <v>6.8524264339999998</v>
      </c>
      <c r="AB531" s="10">
        <v>140</v>
      </c>
      <c r="AC531" s="10">
        <v>3.7</v>
      </c>
      <c r="AD531" s="10">
        <v>50</v>
      </c>
      <c r="AE531" s="10">
        <v>7.4</v>
      </c>
      <c r="AF531" s="10">
        <v>15</v>
      </c>
      <c r="AG531" s="10">
        <v>16.742135619999999</v>
      </c>
      <c r="AH531" s="10">
        <v>20</v>
      </c>
      <c r="AI531" s="10">
        <v>11</v>
      </c>
      <c r="AJ531" s="10">
        <v>40</v>
      </c>
      <c r="AK531" s="12">
        <v>1781</v>
      </c>
      <c r="AL531" s="10">
        <v>472</v>
      </c>
      <c r="AM531" s="11" t="s">
        <v>379</v>
      </c>
      <c r="AN531" s="21">
        <f t="shared" si="117"/>
        <v>5195.4845510054502</v>
      </c>
      <c r="AO531" s="21">
        <f t="shared" si="127"/>
        <v>1376.9055070603999</v>
      </c>
      <c r="AP531" s="14">
        <v>981</v>
      </c>
    </row>
    <row r="532" spans="1:42" ht="12" customHeight="1" x14ac:dyDescent="0.25">
      <c r="A532" s="14" t="s">
        <v>134</v>
      </c>
      <c r="B532" s="14">
        <v>696</v>
      </c>
      <c r="C532" s="14" t="s">
        <v>199</v>
      </c>
      <c r="D532" s="14" t="s">
        <v>53</v>
      </c>
      <c r="E532" s="14" t="s">
        <v>52</v>
      </c>
      <c r="F532" s="58">
        <v>162.05821578699999</v>
      </c>
      <c r="G532" s="13">
        <v>8.5561640443000009</v>
      </c>
      <c r="H532" s="13">
        <v>9.17933177948</v>
      </c>
      <c r="I532" s="58">
        <v>315.56353759799998</v>
      </c>
      <c r="J532" s="2"/>
      <c r="K532" s="7" t="s">
        <v>199</v>
      </c>
      <c r="L532" s="7" t="str">
        <f t="shared" si="118"/>
        <v>N</v>
      </c>
      <c r="M532" s="7" t="s">
        <v>216</v>
      </c>
      <c r="N532" s="7">
        <f t="shared" si="122"/>
        <v>8.5561640443000009</v>
      </c>
      <c r="O532" s="15">
        <f t="shared" si="123"/>
        <v>140</v>
      </c>
      <c r="P532" s="7">
        <f t="shared" si="119"/>
        <v>3.7</v>
      </c>
      <c r="Q532" s="7">
        <v>50</v>
      </c>
      <c r="R532" s="7">
        <f t="shared" si="124"/>
        <v>7.4</v>
      </c>
      <c r="S532" s="63">
        <f t="shared" si="125"/>
        <v>9.17933177948</v>
      </c>
      <c r="T532" s="7">
        <f t="shared" si="126"/>
        <v>300</v>
      </c>
      <c r="U532" s="7">
        <f t="shared" si="120"/>
        <v>20</v>
      </c>
      <c r="V532" s="18" t="str">
        <f t="shared" si="121"/>
        <v>T16N73.1-696</v>
      </c>
      <c r="W532" s="4"/>
      <c r="X532" s="8">
        <v>233</v>
      </c>
      <c r="Y532" s="9" t="s">
        <v>271</v>
      </c>
      <c r="Z532" s="9" t="s">
        <v>272</v>
      </c>
      <c r="AA532" s="10">
        <v>8.5561640440000009</v>
      </c>
      <c r="AB532" s="10">
        <v>140</v>
      </c>
      <c r="AC532" s="10">
        <v>3.7</v>
      </c>
      <c r="AD532" s="10">
        <v>50</v>
      </c>
      <c r="AE532" s="10">
        <v>7.4</v>
      </c>
      <c r="AF532" s="10">
        <v>9.1999999999999993</v>
      </c>
      <c r="AG532" s="10">
        <v>300</v>
      </c>
      <c r="AH532" s="10">
        <v>20</v>
      </c>
      <c r="AI532" s="10">
        <v>0</v>
      </c>
      <c r="AJ532" s="10">
        <v>4</v>
      </c>
      <c r="AK532" s="12">
        <v>3268</v>
      </c>
      <c r="AL532" s="10">
        <v>32</v>
      </c>
      <c r="AM532" s="11" t="s">
        <v>379</v>
      </c>
      <c r="AN532" s="21">
        <f t="shared" si="117"/>
        <v>3782.9017799422572</v>
      </c>
      <c r="AO532" s="21">
        <f t="shared" si="127"/>
        <v>37.041877894171428</v>
      </c>
      <c r="AP532" s="14">
        <v>983</v>
      </c>
    </row>
    <row r="533" spans="1:42" ht="12" customHeight="1" x14ac:dyDescent="0.25">
      <c r="A533" s="14" t="s">
        <v>175</v>
      </c>
      <c r="B533" s="14">
        <v>734</v>
      </c>
      <c r="C533" s="14" t="s">
        <v>199</v>
      </c>
      <c r="D533" s="14" t="s">
        <v>53</v>
      </c>
      <c r="E533" s="14" t="s">
        <v>52</v>
      </c>
      <c r="F533" s="58">
        <v>228.158663082</v>
      </c>
      <c r="G533" s="13">
        <v>11.3711543596</v>
      </c>
      <c r="H533" s="13">
        <v>31.663576126100001</v>
      </c>
      <c r="I533" s="58">
        <v>74.142135620100007</v>
      </c>
      <c r="J533" s="2"/>
      <c r="K533" s="7" t="s">
        <v>199</v>
      </c>
      <c r="L533" s="7" t="str">
        <f t="shared" si="118"/>
        <v>N</v>
      </c>
      <c r="M533" s="7" t="s">
        <v>216</v>
      </c>
      <c r="N533" s="7">
        <f t="shared" si="122"/>
        <v>11.3711543596</v>
      </c>
      <c r="O533" s="15">
        <f t="shared" si="123"/>
        <v>140</v>
      </c>
      <c r="P533" s="7">
        <f t="shared" si="119"/>
        <v>3.7</v>
      </c>
      <c r="Q533" s="7">
        <v>50</v>
      </c>
      <c r="R533" s="7">
        <f t="shared" si="124"/>
        <v>7.4</v>
      </c>
      <c r="S533" s="63">
        <f t="shared" si="125"/>
        <v>31.663576126100001</v>
      </c>
      <c r="T533" s="7">
        <f t="shared" si="126"/>
        <v>66.742135620100001</v>
      </c>
      <c r="U533" s="7">
        <f t="shared" si="120"/>
        <v>20</v>
      </c>
      <c r="V533" s="18" t="str">
        <f t="shared" si="121"/>
        <v>T16N73.11-734</v>
      </c>
      <c r="W533" s="4"/>
      <c r="X533" s="8">
        <v>234</v>
      </c>
      <c r="Y533" s="9" t="s">
        <v>271</v>
      </c>
      <c r="Z533" s="9" t="s">
        <v>272</v>
      </c>
      <c r="AA533" s="10">
        <v>11.37115436</v>
      </c>
      <c r="AB533" s="10">
        <v>140</v>
      </c>
      <c r="AC533" s="10">
        <v>3.7</v>
      </c>
      <c r="AD533" s="10">
        <v>50</v>
      </c>
      <c r="AE533" s="10">
        <v>7.4</v>
      </c>
      <c r="AF533" s="10">
        <v>31.7</v>
      </c>
      <c r="AG533" s="10">
        <v>66.742135619999999</v>
      </c>
      <c r="AH533" s="10">
        <v>20</v>
      </c>
      <c r="AI533" s="10">
        <v>6</v>
      </c>
      <c r="AJ533" s="10">
        <v>10</v>
      </c>
      <c r="AK533" s="12">
        <v>4048</v>
      </c>
      <c r="AL533" s="10">
        <v>413</v>
      </c>
      <c r="AM533" s="11" t="s">
        <v>380</v>
      </c>
      <c r="AN533" s="21">
        <f t="shared" si="117"/>
        <v>6597.0447725424001</v>
      </c>
      <c r="AO533" s="21">
        <f t="shared" si="127"/>
        <v>673.06805609190008</v>
      </c>
      <c r="AP533" s="14">
        <v>448</v>
      </c>
    </row>
    <row r="534" spans="1:42" ht="12" customHeight="1" x14ac:dyDescent="0.25">
      <c r="A534" s="14" t="s">
        <v>175</v>
      </c>
      <c r="B534" s="14">
        <v>734</v>
      </c>
      <c r="C534" s="14" t="s">
        <v>199</v>
      </c>
      <c r="D534" s="14" t="s">
        <v>53</v>
      </c>
      <c r="E534" s="14" t="s">
        <v>52</v>
      </c>
      <c r="F534" s="58">
        <v>187.354943679</v>
      </c>
      <c r="G534" s="13">
        <v>7.7768497664399998</v>
      </c>
      <c r="H534" s="13">
        <v>8.2661867141700007</v>
      </c>
      <c r="I534" s="58">
        <v>0</v>
      </c>
      <c r="J534" s="2"/>
      <c r="K534" s="7" t="s">
        <v>199</v>
      </c>
      <c r="L534" s="7" t="str">
        <f t="shared" si="118"/>
        <v>N</v>
      </c>
      <c r="M534" s="7" t="s">
        <v>216</v>
      </c>
      <c r="N534" s="7">
        <f t="shared" si="122"/>
        <v>7.7768497664399998</v>
      </c>
      <c r="O534" s="15">
        <f t="shared" si="123"/>
        <v>140</v>
      </c>
      <c r="P534" s="7">
        <f t="shared" si="119"/>
        <v>3.7</v>
      </c>
      <c r="Q534" s="7">
        <v>50</v>
      </c>
      <c r="R534" s="7">
        <f t="shared" si="124"/>
        <v>0.3</v>
      </c>
      <c r="S534" s="63">
        <f t="shared" si="125"/>
        <v>8.2661867141700007</v>
      </c>
      <c r="T534" s="7">
        <f t="shared" si="126"/>
        <v>0.3</v>
      </c>
      <c r="U534" s="7">
        <f t="shared" si="120"/>
        <v>20</v>
      </c>
      <c r="V534" s="18" t="str">
        <f t="shared" si="121"/>
        <v>T16N73.11-734</v>
      </c>
      <c r="W534" s="4"/>
      <c r="X534" s="8">
        <v>235</v>
      </c>
      <c r="Y534" s="9" t="s">
        <v>271</v>
      </c>
      <c r="Z534" s="9" t="s">
        <v>272</v>
      </c>
      <c r="AA534" s="10">
        <v>7.7768497659999998</v>
      </c>
      <c r="AB534" s="10">
        <v>140</v>
      </c>
      <c r="AC534" s="10">
        <v>3.7</v>
      </c>
      <c r="AD534" s="10">
        <v>50</v>
      </c>
      <c r="AE534" s="10">
        <v>0.3</v>
      </c>
      <c r="AF534" s="10">
        <v>8.3000000000000007</v>
      </c>
      <c r="AG534" s="10">
        <v>0.3</v>
      </c>
      <c r="AH534" s="10">
        <v>20</v>
      </c>
      <c r="AI534" s="10">
        <v>33</v>
      </c>
      <c r="AJ534" s="10">
        <v>172</v>
      </c>
      <c r="AK534" s="12">
        <v>2773</v>
      </c>
      <c r="AL534" s="12">
        <v>2529</v>
      </c>
      <c r="AM534" s="11" t="s">
        <v>380</v>
      </c>
      <c r="AN534" s="21">
        <f t="shared" si="117"/>
        <v>3710.9661344419073</v>
      </c>
      <c r="AO534" s="21">
        <f t="shared" si="127"/>
        <v>3384.4332326013646</v>
      </c>
      <c r="AP534" s="14">
        <v>444</v>
      </c>
    </row>
    <row r="535" spans="1:42" ht="12" customHeight="1" x14ac:dyDescent="0.25">
      <c r="A535" s="14" t="s">
        <v>175</v>
      </c>
      <c r="B535" s="14">
        <v>734</v>
      </c>
      <c r="C535" s="14" t="s">
        <v>199</v>
      </c>
      <c r="D535" s="14" t="s">
        <v>53</v>
      </c>
      <c r="E535" s="14" t="s">
        <v>52</v>
      </c>
      <c r="F535" s="58">
        <v>65.428790954199997</v>
      </c>
      <c r="G535" s="13">
        <v>1.7276356074200001</v>
      </c>
      <c r="H535" s="13">
        <v>3.5741205215499998</v>
      </c>
      <c r="I535" s="58">
        <v>58.284271240199999</v>
      </c>
      <c r="J535" s="2"/>
      <c r="K535" s="7" t="s">
        <v>199</v>
      </c>
      <c r="L535" s="7" t="str">
        <f t="shared" si="118"/>
        <v>N</v>
      </c>
      <c r="M535" s="7" t="s">
        <v>216</v>
      </c>
      <c r="N535" s="7">
        <f t="shared" si="122"/>
        <v>1.7276356074200001</v>
      </c>
      <c r="O535" s="15">
        <f t="shared" si="123"/>
        <v>65.428790954199997</v>
      </c>
      <c r="P535" s="7">
        <f t="shared" si="119"/>
        <v>3.7</v>
      </c>
      <c r="Q535" s="7">
        <v>50</v>
      </c>
      <c r="R535" s="7">
        <f t="shared" si="124"/>
        <v>7.4</v>
      </c>
      <c r="S535" s="63">
        <f t="shared" si="125"/>
        <v>3.5741205215499998</v>
      </c>
      <c r="T535" s="7">
        <f t="shared" si="126"/>
        <v>50.8842712402</v>
      </c>
      <c r="U535" s="7">
        <f t="shared" si="120"/>
        <v>20</v>
      </c>
      <c r="V535" s="18" t="str">
        <f t="shared" si="121"/>
        <v>T16N73.11-734</v>
      </c>
      <c r="W535" s="4"/>
      <c r="X535" s="8">
        <v>236</v>
      </c>
      <c r="Y535" s="9" t="s">
        <v>271</v>
      </c>
      <c r="Z535" s="9" t="s">
        <v>272</v>
      </c>
      <c r="AA535" s="10">
        <v>1.7276356070000001</v>
      </c>
      <c r="AB535" s="10">
        <v>65.429000000000002</v>
      </c>
      <c r="AC535" s="10">
        <v>3.7</v>
      </c>
      <c r="AD535" s="10">
        <v>50</v>
      </c>
      <c r="AE535" s="10">
        <v>7.4</v>
      </c>
      <c r="AF535" s="10">
        <v>3.6</v>
      </c>
      <c r="AG535" s="10">
        <v>50.884271239999997</v>
      </c>
      <c r="AH535" s="10">
        <v>20</v>
      </c>
      <c r="AI535" s="10">
        <v>1</v>
      </c>
      <c r="AJ535" s="10">
        <v>5</v>
      </c>
      <c r="AK535" s="10">
        <v>42</v>
      </c>
      <c r="AL535" s="10">
        <v>2</v>
      </c>
      <c r="AM535" s="11" t="s">
        <v>380</v>
      </c>
      <c r="AN535" s="21">
        <f t="shared" si="117"/>
        <v>42</v>
      </c>
      <c r="AO535" s="21">
        <f t="shared" si="127"/>
        <v>2</v>
      </c>
      <c r="AP535" s="14">
        <v>443</v>
      </c>
    </row>
    <row r="536" spans="1:42" ht="12" customHeight="1" x14ac:dyDescent="0.25">
      <c r="A536" s="14" t="s">
        <v>175</v>
      </c>
      <c r="B536" s="14">
        <v>734</v>
      </c>
      <c r="C536" s="14" t="s">
        <v>199</v>
      </c>
      <c r="D536" s="14" t="s">
        <v>53</v>
      </c>
      <c r="E536" s="14" t="s">
        <v>52</v>
      </c>
      <c r="F536" s="58">
        <v>108.238498237</v>
      </c>
      <c r="G536" s="13">
        <v>5.6763933905400004</v>
      </c>
      <c r="H536" s="13">
        <v>17.952480316199999</v>
      </c>
      <c r="I536" s="58">
        <v>94.852813720699999</v>
      </c>
      <c r="J536" s="2"/>
      <c r="K536" s="7" t="s">
        <v>199</v>
      </c>
      <c r="L536" s="7" t="str">
        <f t="shared" si="118"/>
        <v>N</v>
      </c>
      <c r="M536" s="7" t="s">
        <v>216</v>
      </c>
      <c r="N536" s="7">
        <f t="shared" si="122"/>
        <v>5.6763933905400004</v>
      </c>
      <c r="O536" s="15">
        <f t="shared" si="123"/>
        <v>108.238498237</v>
      </c>
      <c r="P536" s="7">
        <f t="shared" si="119"/>
        <v>3.7</v>
      </c>
      <c r="Q536" s="7">
        <v>50</v>
      </c>
      <c r="R536" s="7">
        <f t="shared" si="124"/>
        <v>7.4</v>
      </c>
      <c r="S536" s="63">
        <f t="shared" si="125"/>
        <v>17.952480316199999</v>
      </c>
      <c r="T536" s="7">
        <f t="shared" si="126"/>
        <v>87.452813720699993</v>
      </c>
      <c r="U536" s="7">
        <f t="shared" si="120"/>
        <v>20</v>
      </c>
      <c r="V536" s="18" t="str">
        <f t="shared" si="121"/>
        <v>T16N73.11-734</v>
      </c>
      <c r="W536" s="4"/>
      <c r="X536" s="8">
        <v>237</v>
      </c>
      <c r="Y536" s="9" t="s">
        <v>271</v>
      </c>
      <c r="Z536" s="9" t="s">
        <v>272</v>
      </c>
      <c r="AA536" s="10">
        <v>5.6763933910000004</v>
      </c>
      <c r="AB536" s="10">
        <v>108.238</v>
      </c>
      <c r="AC536" s="10">
        <v>3.7</v>
      </c>
      <c r="AD536" s="10">
        <v>50</v>
      </c>
      <c r="AE536" s="10">
        <v>7.4</v>
      </c>
      <c r="AF536" s="10">
        <v>18</v>
      </c>
      <c r="AG536" s="10">
        <v>87.452813719999995</v>
      </c>
      <c r="AH536" s="10">
        <v>20</v>
      </c>
      <c r="AI536" s="10">
        <v>2</v>
      </c>
      <c r="AJ536" s="10">
        <v>6</v>
      </c>
      <c r="AK536" s="10">
        <v>913</v>
      </c>
      <c r="AL536" s="10">
        <v>39</v>
      </c>
      <c r="AM536" s="11" t="s">
        <v>380</v>
      </c>
      <c r="AN536" s="21">
        <f t="shared" si="117"/>
        <v>913</v>
      </c>
      <c r="AO536" s="21">
        <f t="shared" si="127"/>
        <v>39</v>
      </c>
      <c r="AP536" s="14">
        <v>450</v>
      </c>
    </row>
    <row r="537" spans="1:42" ht="12" customHeight="1" x14ac:dyDescent="0.25">
      <c r="A537" s="14" t="s">
        <v>175</v>
      </c>
      <c r="B537" s="14">
        <v>734</v>
      </c>
      <c r="C537" s="14" t="s">
        <v>199</v>
      </c>
      <c r="D537" s="14" t="s">
        <v>53</v>
      </c>
      <c r="E537" s="14" t="s">
        <v>52</v>
      </c>
      <c r="F537" s="58">
        <v>92.780862158000005</v>
      </c>
      <c r="G537" s="13">
        <v>0.77809562576000002</v>
      </c>
      <c r="H537" s="13">
        <v>10.4107818604</v>
      </c>
      <c r="I537" s="58">
        <v>20</v>
      </c>
      <c r="J537" s="2"/>
      <c r="K537" s="7" t="s">
        <v>199</v>
      </c>
      <c r="L537" s="7" t="str">
        <f t="shared" si="118"/>
        <v>N</v>
      </c>
      <c r="M537" s="7" t="s">
        <v>216</v>
      </c>
      <c r="N537" s="7">
        <f t="shared" si="122"/>
        <v>0.77809562576000002</v>
      </c>
      <c r="O537" s="15">
        <f t="shared" si="123"/>
        <v>92.780862158000005</v>
      </c>
      <c r="P537" s="7">
        <f t="shared" si="119"/>
        <v>3.7</v>
      </c>
      <c r="Q537" s="7">
        <v>50</v>
      </c>
      <c r="R537" s="7">
        <f t="shared" si="124"/>
        <v>7.4</v>
      </c>
      <c r="S537" s="63">
        <f t="shared" si="125"/>
        <v>10.4107818604</v>
      </c>
      <c r="T537" s="7">
        <f t="shared" si="126"/>
        <v>12.6</v>
      </c>
      <c r="U537" s="7">
        <f t="shared" si="120"/>
        <v>20</v>
      </c>
      <c r="V537" s="18" t="str">
        <f t="shared" si="121"/>
        <v>T16N73.11-734</v>
      </c>
      <c r="W537" s="4"/>
      <c r="X537" s="8">
        <v>238</v>
      </c>
      <c r="Y537" s="9" t="s">
        <v>271</v>
      </c>
      <c r="Z537" s="9" t="s">
        <v>272</v>
      </c>
      <c r="AA537" s="10">
        <v>0.77809562600000004</v>
      </c>
      <c r="AB537" s="10">
        <v>92.781000000000006</v>
      </c>
      <c r="AC537" s="10">
        <v>3.7</v>
      </c>
      <c r="AD537" s="10">
        <v>50</v>
      </c>
      <c r="AE537" s="10">
        <v>7.4</v>
      </c>
      <c r="AF537" s="10">
        <v>10.4</v>
      </c>
      <c r="AG537" s="10">
        <v>12.6</v>
      </c>
      <c r="AH537" s="10">
        <v>20</v>
      </c>
      <c r="AI537" s="10">
        <v>9</v>
      </c>
      <c r="AJ537" s="10">
        <v>33</v>
      </c>
      <c r="AK537" s="10">
        <v>31</v>
      </c>
      <c r="AL537" s="10">
        <v>51</v>
      </c>
      <c r="AM537" s="11" t="s">
        <v>380</v>
      </c>
      <c r="AN537" s="21">
        <f t="shared" si="117"/>
        <v>31</v>
      </c>
      <c r="AO537" s="21">
        <f t="shared" si="127"/>
        <v>51</v>
      </c>
      <c r="AP537" s="14">
        <v>441</v>
      </c>
    </row>
    <row r="538" spans="1:42" ht="12" customHeight="1" x14ac:dyDescent="0.25">
      <c r="A538" s="14" t="s">
        <v>175</v>
      </c>
      <c r="B538" s="14">
        <v>734</v>
      </c>
      <c r="C538" s="14" t="s">
        <v>199</v>
      </c>
      <c r="D538" s="14" t="s">
        <v>53</v>
      </c>
      <c r="E538" s="14" t="s">
        <v>52</v>
      </c>
      <c r="F538" s="58">
        <v>92.177918632300006</v>
      </c>
      <c r="G538" s="13">
        <v>0.74663481254800002</v>
      </c>
      <c r="H538" s="13">
        <v>2.6212520599400002</v>
      </c>
      <c r="I538" s="58">
        <v>10</v>
      </c>
      <c r="J538" s="2"/>
      <c r="K538" s="7" t="s">
        <v>199</v>
      </c>
      <c r="L538" s="7" t="str">
        <f t="shared" si="118"/>
        <v>N</v>
      </c>
      <c r="M538" s="7" t="s">
        <v>216</v>
      </c>
      <c r="N538" s="7">
        <f t="shared" si="122"/>
        <v>0.74663481254800002</v>
      </c>
      <c r="O538" s="15">
        <f t="shared" si="123"/>
        <v>92.177918632300006</v>
      </c>
      <c r="P538" s="7">
        <f t="shared" si="119"/>
        <v>3.7</v>
      </c>
      <c r="Q538" s="7">
        <v>50</v>
      </c>
      <c r="R538" s="7">
        <f t="shared" si="124"/>
        <v>7.4</v>
      </c>
      <c r="S538" s="63">
        <f t="shared" si="125"/>
        <v>2.6212520599400002</v>
      </c>
      <c r="T538" s="7">
        <f t="shared" si="126"/>
        <v>2.5999999999999996</v>
      </c>
      <c r="U538" s="7">
        <f t="shared" si="120"/>
        <v>20</v>
      </c>
      <c r="V538" s="18" t="str">
        <f t="shared" si="121"/>
        <v>T16N73.11-734</v>
      </c>
      <c r="W538" s="4"/>
      <c r="X538" s="8">
        <v>239</v>
      </c>
      <c r="Y538" s="9" t="s">
        <v>271</v>
      </c>
      <c r="Z538" s="9" t="s">
        <v>272</v>
      </c>
      <c r="AA538" s="10">
        <v>0.74663481300000001</v>
      </c>
      <c r="AB538" s="10">
        <v>92.177999999999997</v>
      </c>
      <c r="AC538" s="10">
        <v>3.7</v>
      </c>
      <c r="AD538" s="10">
        <v>50</v>
      </c>
      <c r="AE538" s="10">
        <v>7.4</v>
      </c>
      <c r="AF538" s="10">
        <v>2.6</v>
      </c>
      <c r="AG538" s="10">
        <v>2.6</v>
      </c>
      <c r="AH538" s="10">
        <v>20</v>
      </c>
      <c r="AI538" s="10">
        <v>18</v>
      </c>
      <c r="AJ538" s="10">
        <v>73</v>
      </c>
      <c r="AK538" s="10">
        <v>31</v>
      </c>
      <c r="AL538" s="10">
        <v>69</v>
      </c>
      <c r="AM538" s="11" t="s">
        <v>380</v>
      </c>
      <c r="AN538" s="21">
        <f t="shared" si="117"/>
        <v>31</v>
      </c>
      <c r="AO538" s="21">
        <f t="shared" si="127"/>
        <v>69</v>
      </c>
      <c r="AP538" s="14">
        <v>446</v>
      </c>
    </row>
    <row r="539" spans="1:42" ht="12" customHeight="1" x14ac:dyDescent="0.25">
      <c r="A539" s="14" t="s">
        <v>175</v>
      </c>
      <c r="B539" s="14">
        <v>734</v>
      </c>
      <c r="C539" s="14" t="s">
        <v>199</v>
      </c>
      <c r="D539" s="14" t="s">
        <v>53</v>
      </c>
      <c r="E539" s="14" t="s">
        <v>52</v>
      </c>
      <c r="F539" s="58">
        <v>132.27686186</v>
      </c>
      <c r="G539" s="13">
        <v>2.0106826943099998</v>
      </c>
      <c r="H539" s="13">
        <v>3.4623565673800001</v>
      </c>
      <c r="I539" s="58">
        <v>94.852813720699999</v>
      </c>
      <c r="J539" s="2"/>
      <c r="K539" s="7" t="s">
        <v>199</v>
      </c>
      <c r="L539" s="7" t="str">
        <f t="shared" si="118"/>
        <v>N</v>
      </c>
      <c r="M539" s="7" t="s">
        <v>216</v>
      </c>
      <c r="N539" s="7">
        <f t="shared" si="122"/>
        <v>2.0106826943099998</v>
      </c>
      <c r="O539" s="15">
        <f t="shared" si="123"/>
        <v>132.27686186</v>
      </c>
      <c r="P539" s="7">
        <f t="shared" si="119"/>
        <v>3.7</v>
      </c>
      <c r="Q539" s="7">
        <v>50</v>
      </c>
      <c r="R539" s="7">
        <f t="shared" si="124"/>
        <v>7.4</v>
      </c>
      <c r="S539" s="63">
        <f t="shared" si="125"/>
        <v>3.4623565673800001</v>
      </c>
      <c r="T539" s="7">
        <f t="shared" si="126"/>
        <v>87.452813720699993</v>
      </c>
      <c r="U539" s="7">
        <f t="shared" si="120"/>
        <v>20</v>
      </c>
      <c r="V539" s="18" t="str">
        <f t="shared" si="121"/>
        <v>T16N73.11-734</v>
      </c>
      <c r="W539" s="4"/>
      <c r="X539" s="8">
        <v>240</v>
      </c>
      <c r="Y539" s="9" t="s">
        <v>271</v>
      </c>
      <c r="Z539" s="9" t="s">
        <v>272</v>
      </c>
      <c r="AA539" s="10">
        <v>2.0106826940000002</v>
      </c>
      <c r="AB539" s="10">
        <v>132.27699999999999</v>
      </c>
      <c r="AC539" s="10">
        <v>3.7</v>
      </c>
      <c r="AD539" s="10">
        <v>50</v>
      </c>
      <c r="AE539" s="10">
        <v>7.4</v>
      </c>
      <c r="AF539" s="10">
        <v>3.5</v>
      </c>
      <c r="AG539" s="10">
        <v>87.452813719999995</v>
      </c>
      <c r="AH539" s="10">
        <v>20</v>
      </c>
      <c r="AI539" s="10">
        <v>1</v>
      </c>
      <c r="AJ539" s="10">
        <v>7</v>
      </c>
      <c r="AK539" s="10">
        <v>126</v>
      </c>
      <c r="AL539" s="10">
        <v>5</v>
      </c>
      <c r="AM539" s="11" t="s">
        <v>380</v>
      </c>
      <c r="AN539" s="21">
        <f t="shared" si="117"/>
        <v>126</v>
      </c>
      <c r="AO539" s="21">
        <f t="shared" si="127"/>
        <v>5</v>
      </c>
      <c r="AP539" s="14">
        <v>447</v>
      </c>
    </row>
    <row r="540" spans="1:42" ht="12" customHeight="1" x14ac:dyDescent="0.25">
      <c r="A540" s="14" t="s">
        <v>175</v>
      </c>
      <c r="B540" s="14">
        <v>734</v>
      </c>
      <c r="C540" s="14" t="s">
        <v>199</v>
      </c>
      <c r="D540" s="14" t="s">
        <v>53</v>
      </c>
      <c r="E540" s="14" t="s">
        <v>52</v>
      </c>
      <c r="F540" s="58">
        <v>59.947997407599999</v>
      </c>
      <c r="G540" s="13">
        <v>2.3514846550100001</v>
      </c>
      <c r="H540" s="13">
        <v>15.0458850861</v>
      </c>
      <c r="I540" s="58">
        <v>0</v>
      </c>
      <c r="J540" s="2"/>
      <c r="K540" s="7" t="s">
        <v>199</v>
      </c>
      <c r="L540" s="7" t="str">
        <f t="shared" si="118"/>
        <v>N</v>
      </c>
      <c r="M540" s="7" t="s">
        <v>216</v>
      </c>
      <c r="N540" s="7">
        <f t="shared" si="122"/>
        <v>2.3514846550100001</v>
      </c>
      <c r="O540" s="15">
        <f t="shared" si="123"/>
        <v>59.947997407599999</v>
      </c>
      <c r="P540" s="7">
        <f t="shared" si="119"/>
        <v>3.7</v>
      </c>
      <c r="Q540" s="7">
        <v>50</v>
      </c>
      <c r="R540" s="7">
        <f t="shared" si="124"/>
        <v>0.3</v>
      </c>
      <c r="S540" s="63">
        <f t="shared" si="125"/>
        <v>15.0458850861</v>
      </c>
      <c r="T540" s="7">
        <f t="shared" si="126"/>
        <v>0.3</v>
      </c>
      <c r="U540" s="7">
        <f t="shared" si="120"/>
        <v>20</v>
      </c>
      <c r="V540" s="18" t="str">
        <f t="shared" si="121"/>
        <v>T16N73.11-734</v>
      </c>
      <c r="W540" s="4"/>
      <c r="X540" s="8">
        <v>241</v>
      </c>
      <c r="Y540" s="9" t="s">
        <v>271</v>
      </c>
      <c r="Z540" s="9" t="s">
        <v>272</v>
      </c>
      <c r="AA540" s="10">
        <v>2.3514846550000001</v>
      </c>
      <c r="AB540" s="10">
        <v>59.948</v>
      </c>
      <c r="AC540" s="10">
        <v>3.7</v>
      </c>
      <c r="AD540" s="10">
        <v>50</v>
      </c>
      <c r="AE540" s="10">
        <v>0.3</v>
      </c>
      <c r="AF540" s="10">
        <v>15</v>
      </c>
      <c r="AG540" s="10">
        <v>0.3</v>
      </c>
      <c r="AH540" s="10">
        <v>20</v>
      </c>
      <c r="AI540" s="10">
        <v>28</v>
      </c>
      <c r="AJ540" s="10">
        <v>153</v>
      </c>
      <c r="AK540" s="10">
        <v>35</v>
      </c>
      <c r="AL540" s="10">
        <v>35</v>
      </c>
      <c r="AM540" s="11" t="s">
        <v>380</v>
      </c>
      <c r="AN540" s="21">
        <f t="shared" si="117"/>
        <v>35</v>
      </c>
      <c r="AO540" s="21">
        <f t="shared" si="127"/>
        <v>35</v>
      </c>
      <c r="AP540" s="14">
        <v>449</v>
      </c>
    </row>
    <row r="541" spans="1:42" ht="12" customHeight="1" x14ac:dyDescent="0.25">
      <c r="A541" s="14" t="s">
        <v>175</v>
      </c>
      <c r="B541" s="14">
        <v>734</v>
      </c>
      <c r="C541" s="14" t="s">
        <v>199</v>
      </c>
      <c r="D541" s="14" t="s">
        <v>53</v>
      </c>
      <c r="E541" s="14" t="s">
        <v>52</v>
      </c>
      <c r="F541" s="58">
        <v>97.177156177599997</v>
      </c>
      <c r="G541" s="13">
        <v>2.3944972064600001</v>
      </c>
      <c r="H541" s="13">
        <v>3.5741205215499998</v>
      </c>
      <c r="I541" s="58">
        <v>58.284271240199999</v>
      </c>
      <c r="J541" s="2"/>
      <c r="K541" s="7" t="s">
        <v>199</v>
      </c>
      <c r="L541" s="7" t="str">
        <f t="shared" si="118"/>
        <v>N</v>
      </c>
      <c r="M541" s="7" t="s">
        <v>216</v>
      </c>
      <c r="N541" s="7">
        <f t="shared" si="122"/>
        <v>2.3944972064600001</v>
      </c>
      <c r="O541" s="15">
        <f t="shared" si="123"/>
        <v>97.177156177599997</v>
      </c>
      <c r="P541" s="7">
        <f t="shared" si="119"/>
        <v>3.7</v>
      </c>
      <c r="Q541" s="7">
        <v>50</v>
      </c>
      <c r="R541" s="7">
        <f t="shared" si="124"/>
        <v>7.4</v>
      </c>
      <c r="S541" s="63">
        <f t="shared" si="125"/>
        <v>3.5741205215499998</v>
      </c>
      <c r="T541" s="7">
        <f t="shared" si="126"/>
        <v>50.8842712402</v>
      </c>
      <c r="U541" s="7">
        <f t="shared" si="120"/>
        <v>20</v>
      </c>
      <c r="V541" s="18" t="str">
        <f t="shared" si="121"/>
        <v>T16N73.11-734</v>
      </c>
      <c r="W541" s="4"/>
      <c r="X541" s="8">
        <v>242</v>
      </c>
      <c r="Y541" s="9" t="s">
        <v>271</v>
      </c>
      <c r="Z541" s="9" t="s">
        <v>272</v>
      </c>
      <c r="AA541" s="10">
        <v>2.394497206</v>
      </c>
      <c r="AB541" s="10">
        <v>97.177000000000007</v>
      </c>
      <c r="AC541" s="10">
        <v>3.7</v>
      </c>
      <c r="AD541" s="10">
        <v>50</v>
      </c>
      <c r="AE541" s="10">
        <v>7.4</v>
      </c>
      <c r="AF541" s="10">
        <v>3.6</v>
      </c>
      <c r="AG541" s="10">
        <v>50.884271239999997</v>
      </c>
      <c r="AH541" s="10">
        <v>20</v>
      </c>
      <c r="AI541" s="10">
        <v>2</v>
      </c>
      <c r="AJ541" s="10">
        <v>8</v>
      </c>
      <c r="AK541" s="10">
        <v>72</v>
      </c>
      <c r="AL541" s="10">
        <v>5</v>
      </c>
      <c r="AM541" s="11" t="s">
        <v>380</v>
      </c>
      <c r="AN541" s="21">
        <f t="shared" si="117"/>
        <v>72</v>
      </c>
      <c r="AO541" s="21">
        <f t="shared" si="127"/>
        <v>5</v>
      </c>
      <c r="AP541" s="14">
        <v>445</v>
      </c>
    </row>
    <row r="542" spans="1:42" ht="12" customHeight="1" x14ac:dyDescent="0.25">
      <c r="A542" s="14" t="s">
        <v>164</v>
      </c>
      <c r="B542" s="14">
        <v>697</v>
      </c>
      <c r="C542" s="14" t="s">
        <v>199</v>
      </c>
      <c r="D542" s="14" t="s">
        <v>53</v>
      </c>
      <c r="E542" s="14" t="s">
        <v>52</v>
      </c>
      <c r="F542" s="58">
        <v>250.38790800800001</v>
      </c>
      <c r="G542" s="13">
        <v>15.420799154099999</v>
      </c>
      <c r="H542" s="13">
        <v>15.3313426971</v>
      </c>
      <c r="I542" s="58">
        <v>0</v>
      </c>
      <c r="J542" s="2"/>
      <c r="K542" s="7" t="s">
        <v>199</v>
      </c>
      <c r="L542" s="7" t="str">
        <f t="shared" si="118"/>
        <v>N</v>
      </c>
      <c r="M542" s="7" t="s">
        <v>216</v>
      </c>
      <c r="N542" s="7">
        <f t="shared" si="122"/>
        <v>15.420799154099999</v>
      </c>
      <c r="O542" s="15">
        <f t="shared" si="123"/>
        <v>140</v>
      </c>
      <c r="P542" s="7">
        <f t="shared" si="119"/>
        <v>3.7</v>
      </c>
      <c r="Q542" s="7">
        <v>50</v>
      </c>
      <c r="R542" s="7">
        <f t="shared" si="124"/>
        <v>0.3</v>
      </c>
      <c r="S542" s="63">
        <f t="shared" si="125"/>
        <v>15.3313426971</v>
      </c>
      <c r="T542" s="7">
        <f t="shared" si="126"/>
        <v>0.3</v>
      </c>
      <c r="U542" s="7">
        <f t="shared" si="120"/>
        <v>20</v>
      </c>
      <c r="V542" s="18" t="str">
        <f t="shared" si="121"/>
        <v>T16N73.2-697</v>
      </c>
      <c r="W542" s="4"/>
      <c r="X542" s="8">
        <v>243</v>
      </c>
      <c r="Y542" s="9" t="s">
        <v>271</v>
      </c>
      <c r="Z542" s="9" t="s">
        <v>272</v>
      </c>
      <c r="AA542" s="10">
        <v>15.420799150000001</v>
      </c>
      <c r="AB542" s="10">
        <v>140</v>
      </c>
      <c r="AC542" s="10">
        <v>3.7</v>
      </c>
      <c r="AD542" s="10">
        <v>50</v>
      </c>
      <c r="AE542" s="10">
        <v>0.3</v>
      </c>
      <c r="AF542" s="10">
        <v>15.3</v>
      </c>
      <c r="AG542" s="10">
        <v>0.3</v>
      </c>
      <c r="AH542" s="10">
        <v>20</v>
      </c>
      <c r="AI542" s="10">
        <v>35</v>
      </c>
      <c r="AJ542" s="10">
        <v>172</v>
      </c>
      <c r="AK542" s="12">
        <v>6727</v>
      </c>
      <c r="AL542" s="12">
        <v>5924</v>
      </c>
      <c r="AM542" s="11" t="s">
        <v>420</v>
      </c>
      <c r="AN542" s="21">
        <f t="shared" si="117"/>
        <v>12031.1389797844</v>
      </c>
      <c r="AO542" s="21">
        <f t="shared" si="127"/>
        <v>10594.985478852801</v>
      </c>
      <c r="AP542" s="14">
        <v>508</v>
      </c>
    </row>
    <row r="543" spans="1:42" ht="12" customHeight="1" x14ac:dyDescent="0.25">
      <c r="A543" s="14" t="s">
        <v>164</v>
      </c>
      <c r="B543" s="14">
        <v>697</v>
      </c>
      <c r="C543" s="14" t="s">
        <v>199</v>
      </c>
      <c r="D543" s="14" t="s">
        <v>53</v>
      </c>
      <c r="E543" s="14" t="s">
        <v>52</v>
      </c>
      <c r="F543" s="58">
        <v>481.81100729000002</v>
      </c>
      <c r="G543" s="13">
        <v>6.6548335810100001</v>
      </c>
      <c r="H543" s="13">
        <v>9.8385190963699998</v>
      </c>
      <c r="I543" s="58">
        <v>0</v>
      </c>
      <c r="J543" s="2"/>
      <c r="K543" s="7" t="s">
        <v>199</v>
      </c>
      <c r="L543" s="7" t="str">
        <f t="shared" si="118"/>
        <v>N</v>
      </c>
      <c r="M543" s="7" t="s">
        <v>216</v>
      </c>
      <c r="N543" s="7">
        <f t="shared" si="122"/>
        <v>6.6548335810100001</v>
      </c>
      <c r="O543" s="15">
        <f t="shared" si="123"/>
        <v>140</v>
      </c>
      <c r="P543" s="7">
        <f t="shared" si="119"/>
        <v>3.7</v>
      </c>
      <c r="Q543" s="7">
        <v>50</v>
      </c>
      <c r="R543" s="7">
        <f t="shared" si="124"/>
        <v>0.3</v>
      </c>
      <c r="S543" s="63">
        <f t="shared" si="125"/>
        <v>9.8385190963699998</v>
      </c>
      <c r="T543" s="7">
        <f t="shared" si="126"/>
        <v>0.3</v>
      </c>
      <c r="U543" s="7">
        <f t="shared" si="120"/>
        <v>20</v>
      </c>
      <c r="V543" s="18" t="str">
        <f t="shared" si="121"/>
        <v>T16N73.2-697</v>
      </c>
      <c r="W543" s="4"/>
      <c r="X543" s="8">
        <v>244</v>
      </c>
      <c r="Y543" s="9" t="s">
        <v>271</v>
      </c>
      <c r="Z543" s="9" t="s">
        <v>272</v>
      </c>
      <c r="AA543" s="10">
        <v>6.6548335810000001</v>
      </c>
      <c r="AB543" s="10">
        <v>140</v>
      </c>
      <c r="AC543" s="10">
        <v>3.7</v>
      </c>
      <c r="AD543" s="10">
        <v>50</v>
      </c>
      <c r="AE543" s="10">
        <v>0.3</v>
      </c>
      <c r="AF543" s="10">
        <v>9.8000000000000007</v>
      </c>
      <c r="AG543" s="10">
        <v>0.3</v>
      </c>
      <c r="AH543" s="10">
        <v>20</v>
      </c>
      <c r="AI543" s="10">
        <v>33</v>
      </c>
      <c r="AJ543" s="10">
        <v>171</v>
      </c>
      <c r="AK543" s="12">
        <v>2244</v>
      </c>
      <c r="AL543" s="12">
        <v>2111</v>
      </c>
      <c r="AM543" s="11" t="s">
        <v>420</v>
      </c>
      <c r="AN543" s="21">
        <f t="shared" si="117"/>
        <v>7722.7421454197147</v>
      </c>
      <c r="AO543" s="21">
        <f t="shared" si="127"/>
        <v>7265.0216884942147</v>
      </c>
      <c r="AP543" s="14">
        <v>507</v>
      </c>
    </row>
    <row r="544" spans="1:42" ht="12" customHeight="1" x14ac:dyDescent="0.25">
      <c r="A544" s="14" t="s">
        <v>164</v>
      </c>
      <c r="B544" s="14">
        <v>697</v>
      </c>
      <c r="C544" s="14" t="s">
        <v>199</v>
      </c>
      <c r="D544" s="14" t="s">
        <v>53</v>
      </c>
      <c r="E544" s="14" t="s">
        <v>52</v>
      </c>
      <c r="F544" s="58">
        <v>42.100716629499999</v>
      </c>
      <c r="G544" s="13">
        <v>0.80605627924199996</v>
      </c>
      <c r="H544" s="13">
        <v>13.505550384499999</v>
      </c>
      <c r="I544" s="58">
        <v>40</v>
      </c>
      <c r="J544" s="2"/>
      <c r="K544" s="7" t="s">
        <v>199</v>
      </c>
      <c r="L544" s="7" t="str">
        <f t="shared" si="118"/>
        <v>N</v>
      </c>
      <c r="M544" s="7" t="s">
        <v>216</v>
      </c>
      <c r="N544" s="7">
        <f t="shared" si="122"/>
        <v>0.80605627924199996</v>
      </c>
      <c r="O544" s="15">
        <f t="shared" si="123"/>
        <v>42.100716629499999</v>
      </c>
      <c r="P544" s="7">
        <f t="shared" si="119"/>
        <v>3.7</v>
      </c>
      <c r="Q544" s="7">
        <v>50</v>
      </c>
      <c r="R544" s="7">
        <f t="shared" si="124"/>
        <v>7.4</v>
      </c>
      <c r="S544" s="63">
        <f t="shared" si="125"/>
        <v>13.505550384499999</v>
      </c>
      <c r="T544" s="7">
        <f t="shared" si="126"/>
        <v>32.6</v>
      </c>
      <c r="U544" s="7">
        <f t="shared" si="120"/>
        <v>20</v>
      </c>
      <c r="V544" s="18" t="str">
        <f t="shared" si="121"/>
        <v>T16N73.2-697</v>
      </c>
      <c r="W544" s="4"/>
      <c r="X544" s="8">
        <v>245</v>
      </c>
      <c r="Y544" s="9" t="s">
        <v>271</v>
      </c>
      <c r="Z544" s="9" t="s">
        <v>272</v>
      </c>
      <c r="AA544" s="10">
        <v>0.80605627899999999</v>
      </c>
      <c r="AB544" s="10">
        <v>42.100999999999999</v>
      </c>
      <c r="AC544" s="10">
        <v>3.7</v>
      </c>
      <c r="AD544" s="10">
        <v>50</v>
      </c>
      <c r="AE544" s="10">
        <v>7.4</v>
      </c>
      <c r="AF544" s="10">
        <v>13.5</v>
      </c>
      <c r="AG544" s="10">
        <v>32.6</v>
      </c>
      <c r="AH544" s="10">
        <v>20</v>
      </c>
      <c r="AI544" s="10">
        <v>2</v>
      </c>
      <c r="AJ544" s="10">
        <v>5</v>
      </c>
      <c r="AK544" s="10">
        <v>17</v>
      </c>
      <c r="AL544" s="10">
        <v>4</v>
      </c>
      <c r="AM544" s="11" t="s">
        <v>420</v>
      </c>
      <c r="AN544" s="21">
        <f t="shared" si="117"/>
        <v>17</v>
      </c>
      <c r="AO544" s="21">
        <f t="shared" si="127"/>
        <v>4</v>
      </c>
      <c r="AP544" s="14">
        <v>506</v>
      </c>
    </row>
    <row r="545" spans="1:42" ht="12" customHeight="1" x14ac:dyDescent="0.25">
      <c r="A545" s="14" t="s">
        <v>165</v>
      </c>
      <c r="B545" s="14">
        <v>698</v>
      </c>
      <c r="C545" s="14" t="s">
        <v>199</v>
      </c>
      <c r="D545" s="14" t="s">
        <v>53</v>
      </c>
      <c r="E545" s="14" t="s">
        <v>52</v>
      </c>
      <c r="F545" s="58">
        <v>161.847340831</v>
      </c>
      <c r="G545" s="13">
        <v>9.4061680171800006</v>
      </c>
      <c r="H545" s="13">
        <v>17.5271892548</v>
      </c>
      <c r="I545" s="58">
        <v>425.56347656299999</v>
      </c>
      <c r="J545" s="2"/>
      <c r="K545" s="7" t="s">
        <v>199</v>
      </c>
      <c r="L545" s="7" t="str">
        <f t="shared" si="118"/>
        <v>N</v>
      </c>
      <c r="M545" s="7" t="s">
        <v>216</v>
      </c>
      <c r="N545" s="7">
        <f t="shared" si="122"/>
        <v>9.4061680171800006</v>
      </c>
      <c r="O545" s="15">
        <f t="shared" si="123"/>
        <v>140</v>
      </c>
      <c r="P545" s="7">
        <f t="shared" si="119"/>
        <v>3.7</v>
      </c>
      <c r="Q545" s="7">
        <v>50</v>
      </c>
      <c r="R545" s="7">
        <f t="shared" si="124"/>
        <v>7.4</v>
      </c>
      <c r="S545" s="63">
        <f t="shared" si="125"/>
        <v>17.5271892548</v>
      </c>
      <c r="T545" s="7">
        <f t="shared" si="126"/>
        <v>300</v>
      </c>
      <c r="U545" s="7">
        <f t="shared" si="120"/>
        <v>20</v>
      </c>
      <c r="V545" s="18" t="str">
        <f t="shared" si="121"/>
        <v>T16N73.3-698</v>
      </c>
      <c r="W545" s="4"/>
      <c r="X545" s="8">
        <v>246</v>
      </c>
      <c r="Y545" s="9" t="s">
        <v>271</v>
      </c>
      <c r="Z545" s="9" t="s">
        <v>272</v>
      </c>
      <c r="AA545" s="10">
        <v>9.4061680170000006</v>
      </c>
      <c r="AB545" s="10">
        <v>140</v>
      </c>
      <c r="AC545" s="10">
        <v>3.7</v>
      </c>
      <c r="AD545" s="10">
        <v>50</v>
      </c>
      <c r="AE545" s="10">
        <v>7.4</v>
      </c>
      <c r="AF545" s="10">
        <v>17.5</v>
      </c>
      <c r="AG545" s="10">
        <v>300</v>
      </c>
      <c r="AH545" s="10">
        <v>20</v>
      </c>
      <c r="AI545" s="10">
        <v>1</v>
      </c>
      <c r="AJ545" s="10">
        <v>4</v>
      </c>
      <c r="AK545" s="12">
        <v>3257</v>
      </c>
      <c r="AL545" s="10">
        <v>48</v>
      </c>
      <c r="AM545" s="11" t="s">
        <v>421</v>
      </c>
      <c r="AN545" s="21">
        <f t="shared" si="117"/>
        <v>3765.2627791897639</v>
      </c>
      <c r="AO545" s="21">
        <f t="shared" si="127"/>
        <v>55.49051685634285</v>
      </c>
      <c r="AP545" s="14">
        <v>904</v>
      </c>
    </row>
    <row r="546" spans="1:42" ht="12" customHeight="1" x14ac:dyDescent="0.25">
      <c r="A546" s="14" t="s">
        <v>165</v>
      </c>
      <c r="B546" s="14">
        <v>698</v>
      </c>
      <c r="C546" s="14" t="s">
        <v>199</v>
      </c>
      <c r="D546" s="14" t="s">
        <v>53</v>
      </c>
      <c r="E546" s="14" t="s">
        <v>52</v>
      </c>
      <c r="F546" s="58">
        <v>78.576751162999997</v>
      </c>
      <c r="G546" s="13">
        <v>4.9153275399899998</v>
      </c>
      <c r="H546" s="13">
        <v>10.563652038600001</v>
      </c>
      <c r="I546" s="58">
        <v>42.4264068604</v>
      </c>
      <c r="J546" s="2"/>
      <c r="K546" s="7" t="s">
        <v>199</v>
      </c>
      <c r="L546" s="7" t="str">
        <f t="shared" si="118"/>
        <v>N</v>
      </c>
      <c r="M546" s="7" t="s">
        <v>216</v>
      </c>
      <c r="N546" s="7">
        <f t="shared" si="122"/>
        <v>4.9153275399899998</v>
      </c>
      <c r="O546" s="15">
        <f t="shared" si="123"/>
        <v>78.576751162999997</v>
      </c>
      <c r="P546" s="7">
        <f t="shared" si="119"/>
        <v>3.7</v>
      </c>
      <c r="Q546" s="7">
        <v>50</v>
      </c>
      <c r="R546" s="7">
        <f t="shared" si="124"/>
        <v>7.4</v>
      </c>
      <c r="S546" s="63">
        <f t="shared" si="125"/>
        <v>10.563652038600001</v>
      </c>
      <c r="T546" s="7">
        <f t="shared" si="126"/>
        <v>35.026406860400002</v>
      </c>
      <c r="U546" s="7">
        <f t="shared" si="120"/>
        <v>20</v>
      </c>
      <c r="V546" s="18" t="str">
        <f t="shared" si="121"/>
        <v>T16N73.3-698</v>
      </c>
      <c r="W546" s="4"/>
      <c r="X546" s="8">
        <v>247</v>
      </c>
      <c r="Y546" s="9" t="s">
        <v>271</v>
      </c>
      <c r="Z546" s="9" t="s">
        <v>272</v>
      </c>
      <c r="AA546" s="10">
        <v>4.9153275399999998</v>
      </c>
      <c r="AB546" s="10">
        <v>78.576999999999998</v>
      </c>
      <c r="AC546" s="10">
        <v>3.7</v>
      </c>
      <c r="AD546" s="10">
        <v>50</v>
      </c>
      <c r="AE546" s="10">
        <v>7.4</v>
      </c>
      <c r="AF546" s="10">
        <v>10.6</v>
      </c>
      <c r="AG546" s="10">
        <v>35.026406860000002</v>
      </c>
      <c r="AH546" s="10">
        <v>20</v>
      </c>
      <c r="AI546" s="10">
        <v>3</v>
      </c>
      <c r="AJ546" s="10">
        <v>9</v>
      </c>
      <c r="AK546" s="10">
        <v>294</v>
      </c>
      <c r="AL546" s="10">
        <v>21</v>
      </c>
      <c r="AM546" s="11" t="s">
        <v>421</v>
      </c>
      <c r="AN546" s="21">
        <f t="shared" si="117"/>
        <v>294</v>
      </c>
      <c r="AO546" s="21">
        <f t="shared" si="127"/>
        <v>21</v>
      </c>
      <c r="AP546" s="14">
        <v>914</v>
      </c>
    </row>
    <row r="547" spans="1:42" ht="12" customHeight="1" x14ac:dyDescent="0.25">
      <c r="A547" s="14" t="s">
        <v>165</v>
      </c>
      <c r="B547" s="14">
        <v>698</v>
      </c>
      <c r="C547" s="14" t="s">
        <v>199</v>
      </c>
      <c r="D547" s="14" t="s">
        <v>53</v>
      </c>
      <c r="E547" s="14" t="s">
        <v>52</v>
      </c>
      <c r="F547" s="58">
        <v>233.17493380499999</v>
      </c>
      <c r="G547" s="13">
        <v>10.434573799600001</v>
      </c>
      <c r="H547" s="13">
        <v>12.572422981300001</v>
      </c>
      <c r="I547" s="58">
        <v>10</v>
      </c>
      <c r="J547" s="2"/>
      <c r="K547" s="7" t="s">
        <v>199</v>
      </c>
      <c r="L547" s="7" t="str">
        <f t="shared" si="118"/>
        <v>N</v>
      </c>
      <c r="M547" s="7" t="s">
        <v>216</v>
      </c>
      <c r="N547" s="7">
        <f t="shared" si="122"/>
        <v>10.434573799600001</v>
      </c>
      <c r="O547" s="15">
        <f t="shared" si="123"/>
        <v>140</v>
      </c>
      <c r="P547" s="7">
        <f t="shared" si="119"/>
        <v>3.7</v>
      </c>
      <c r="Q547" s="7">
        <v>50</v>
      </c>
      <c r="R547" s="7">
        <f t="shared" si="124"/>
        <v>7.4</v>
      </c>
      <c r="S547" s="63">
        <f t="shared" si="125"/>
        <v>12.572422981300001</v>
      </c>
      <c r="T547" s="7">
        <f t="shared" si="126"/>
        <v>2.5999999999999996</v>
      </c>
      <c r="U547" s="7">
        <f t="shared" si="120"/>
        <v>20</v>
      </c>
      <c r="V547" s="18" t="str">
        <f t="shared" si="121"/>
        <v>T16N73.3-698</v>
      </c>
      <c r="W547" s="4"/>
      <c r="X547" s="8">
        <v>248</v>
      </c>
      <c r="Y547" s="9" t="s">
        <v>271</v>
      </c>
      <c r="Z547" s="9" t="s">
        <v>272</v>
      </c>
      <c r="AA547" s="10">
        <v>10.434573800000001</v>
      </c>
      <c r="AB547" s="10">
        <v>140</v>
      </c>
      <c r="AC547" s="10">
        <v>3.7</v>
      </c>
      <c r="AD547" s="10">
        <v>50</v>
      </c>
      <c r="AE547" s="10">
        <v>7.4</v>
      </c>
      <c r="AF547" s="10">
        <v>12.6</v>
      </c>
      <c r="AG547" s="10">
        <v>2.6</v>
      </c>
      <c r="AH547" s="10">
        <v>20</v>
      </c>
      <c r="AI547" s="10">
        <v>22</v>
      </c>
      <c r="AJ547" s="10">
        <v>95</v>
      </c>
      <c r="AK547" s="12">
        <v>3622</v>
      </c>
      <c r="AL547" s="12">
        <v>1733</v>
      </c>
      <c r="AM547" s="11" t="s">
        <v>421</v>
      </c>
      <c r="AN547" s="21">
        <f t="shared" si="117"/>
        <v>6032.5686445836427</v>
      </c>
      <c r="AO547" s="21">
        <f t="shared" si="127"/>
        <v>2886.3725734576069</v>
      </c>
      <c r="AP547" s="14">
        <v>909</v>
      </c>
    </row>
    <row r="548" spans="1:42" ht="12" customHeight="1" x14ac:dyDescent="0.25">
      <c r="A548" s="14" t="s">
        <v>165</v>
      </c>
      <c r="B548" s="14">
        <v>698</v>
      </c>
      <c r="C548" s="14" t="s">
        <v>199</v>
      </c>
      <c r="D548" s="14" t="s">
        <v>53</v>
      </c>
      <c r="E548" s="14" t="s">
        <v>52</v>
      </c>
      <c r="F548" s="58">
        <v>359.02326788599999</v>
      </c>
      <c r="G548" s="13">
        <v>11.984351761699999</v>
      </c>
      <c r="H548" s="13">
        <v>15.6066446304</v>
      </c>
      <c r="I548" s="58">
        <v>20</v>
      </c>
      <c r="J548" s="2"/>
      <c r="K548" s="7" t="s">
        <v>199</v>
      </c>
      <c r="L548" s="7" t="str">
        <f t="shared" si="118"/>
        <v>N</v>
      </c>
      <c r="M548" s="7" t="s">
        <v>216</v>
      </c>
      <c r="N548" s="7">
        <f t="shared" si="122"/>
        <v>11.984351761699999</v>
      </c>
      <c r="O548" s="15">
        <f t="shared" si="123"/>
        <v>140</v>
      </c>
      <c r="P548" s="7">
        <f t="shared" si="119"/>
        <v>3.7</v>
      </c>
      <c r="Q548" s="7">
        <v>50</v>
      </c>
      <c r="R548" s="7">
        <f t="shared" si="124"/>
        <v>7.4</v>
      </c>
      <c r="S548" s="63">
        <f t="shared" si="125"/>
        <v>15.6066446304</v>
      </c>
      <c r="T548" s="7">
        <f t="shared" si="126"/>
        <v>12.6</v>
      </c>
      <c r="U548" s="7">
        <f t="shared" si="120"/>
        <v>20</v>
      </c>
      <c r="V548" s="18" t="str">
        <f t="shared" si="121"/>
        <v>T16N73.3-698</v>
      </c>
      <c r="W548" s="4"/>
      <c r="X548" s="8">
        <v>249</v>
      </c>
      <c r="Y548" s="9" t="s">
        <v>271</v>
      </c>
      <c r="Z548" s="9" t="s">
        <v>272</v>
      </c>
      <c r="AA548" s="10">
        <v>11.984351759999999</v>
      </c>
      <c r="AB548" s="10">
        <v>140</v>
      </c>
      <c r="AC548" s="10">
        <v>3.7</v>
      </c>
      <c r="AD548" s="10">
        <v>50</v>
      </c>
      <c r="AE548" s="10">
        <v>7.4</v>
      </c>
      <c r="AF548" s="10">
        <v>15.6</v>
      </c>
      <c r="AG548" s="10">
        <v>12.6</v>
      </c>
      <c r="AH548" s="10">
        <v>20</v>
      </c>
      <c r="AI548" s="10">
        <v>13</v>
      </c>
      <c r="AJ548" s="10">
        <v>50</v>
      </c>
      <c r="AK548" s="12">
        <v>4069</v>
      </c>
      <c r="AL548" s="10">
        <v>838</v>
      </c>
      <c r="AM548" s="11" t="s">
        <v>421</v>
      </c>
      <c r="AN548" s="21">
        <f t="shared" si="117"/>
        <v>10434.754835915242</v>
      </c>
      <c r="AO548" s="21">
        <f t="shared" si="127"/>
        <v>2149.0107034890571</v>
      </c>
      <c r="AP548" s="14">
        <v>902</v>
      </c>
    </row>
    <row r="549" spans="1:42" ht="12" customHeight="1" x14ac:dyDescent="0.25">
      <c r="A549" s="14" t="s">
        <v>165</v>
      </c>
      <c r="B549" s="14">
        <v>698</v>
      </c>
      <c r="C549" s="14" t="s">
        <v>199</v>
      </c>
      <c r="D549" s="14" t="s">
        <v>53</v>
      </c>
      <c r="E549" s="14" t="s">
        <v>52</v>
      </c>
      <c r="F549" s="58">
        <v>52.170472334499998</v>
      </c>
      <c r="G549" s="13">
        <v>1.3472771638300001</v>
      </c>
      <c r="H549" s="13">
        <v>19.070714950599999</v>
      </c>
      <c r="I549" s="58">
        <v>173.137084961</v>
      </c>
      <c r="J549" s="2"/>
      <c r="K549" s="7" t="s">
        <v>199</v>
      </c>
      <c r="L549" s="7" t="str">
        <f t="shared" si="118"/>
        <v>N</v>
      </c>
      <c r="M549" s="7" t="s">
        <v>216</v>
      </c>
      <c r="N549" s="7">
        <f t="shared" si="122"/>
        <v>1.3472771638300001</v>
      </c>
      <c r="O549" s="15">
        <f t="shared" si="123"/>
        <v>52.170472334499998</v>
      </c>
      <c r="P549" s="7">
        <f t="shared" si="119"/>
        <v>3.7</v>
      </c>
      <c r="Q549" s="7">
        <v>50</v>
      </c>
      <c r="R549" s="7">
        <f t="shared" si="124"/>
        <v>7.4</v>
      </c>
      <c r="S549" s="63">
        <f t="shared" si="125"/>
        <v>19.070714950599999</v>
      </c>
      <c r="T549" s="7">
        <f t="shared" si="126"/>
        <v>165.73708496099999</v>
      </c>
      <c r="U549" s="7">
        <f t="shared" si="120"/>
        <v>20</v>
      </c>
      <c r="V549" s="18" t="str">
        <f t="shared" si="121"/>
        <v>T16N73.3-698</v>
      </c>
      <c r="W549" s="4"/>
      <c r="X549" s="8">
        <v>250</v>
      </c>
      <c r="Y549" s="9" t="s">
        <v>271</v>
      </c>
      <c r="Z549" s="9" t="s">
        <v>272</v>
      </c>
      <c r="AA549" s="10">
        <v>1.3472771640000001</v>
      </c>
      <c r="AB549" s="10">
        <v>52.17</v>
      </c>
      <c r="AC549" s="10">
        <v>3.7</v>
      </c>
      <c r="AD549" s="10">
        <v>50</v>
      </c>
      <c r="AE549" s="10">
        <v>7.4</v>
      </c>
      <c r="AF549" s="10">
        <v>19.100000000000001</v>
      </c>
      <c r="AG549" s="10">
        <v>165.73708500000001</v>
      </c>
      <c r="AH549" s="10">
        <v>20</v>
      </c>
      <c r="AI549" s="10">
        <v>1</v>
      </c>
      <c r="AJ549" s="10">
        <v>4</v>
      </c>
      <c r="AK549" s="10">
        <v>20</v>
      </c>
      <c r="AL549" s="10">
        <v>3</v>
      </c>
      <c r="AM549" s="11" t="s">
        <v>421</v>
      </c>
      <c r="AN549" s="21">
        <f t="shared" si="117"/>
        <v>20</v>
      </c>
      <c r="AO549" s="21">
        <f t="shared" si="127"/>
        <v>3</v>
      </c>
      <c r="AP549" s="14">
        <v>906</v>
      </c>
    </row>
    <row r="550" spans="1:42" ht="12" customHeight="1" x14ac:dyDescent="0.25">
      <c r="A550" s="14" t="s">
        <v>165</v>
      </c>
      <c r="B550" s="14">
        <v>698</v>
      </c>
      <c r="C550" s="14" t="s">
        <v>199</v>
      </c>
      <c r="D550" s="14" t="s">
        <v>53</v>
      </c>
      <c r="E550" s="14" t="s">
        <v>52</v>
      </c>
      <c r="F550" s="58">
        <v>132.165780466</v>
      </c>
      <c r="G550" s="13">
        <v>6.5837132571800003</v>
      </c>
      <c r="H550" s="13">
        <v>17.5657901764</v>
      </c>
      <c r="I550" s="58">
        <v>1079.41137695</v>
      </c>
      <c r="J550" s="2"/>
      <c r="K550" s="7" t="s">
        <v>199</v>
      </c>
      <c r="L550" s="7" t="str">
        <f t="shared" si="118"/>
        <v>N</v>
      </c>
      <c r="M550" s="7" t="s">
        <v>216</v>
      </c>
      <c r="N550" s="7">
        <f t="shared" si="122"/>
        <v>6.5837132571800003</v>
      </c>
      <c r="O550" s="15">
        <f t="shared" si="123"/>
        <v>132.165780466</v>
      </c>
      <c r="P550" s="7">
        <f t="shared" si="119"/>
        <v>3.7</v>
      </c>
      <c r="Q550" s="7">
        <v>50</v>
      </c>
      <c r="R550" s="7">
        <f t="shared" si="124"/>
        <v>7.4</v>
      </c>
      <c r="S550" s="63">
        <f t="shared" si="125"/>
        <v>17.5657901764</v>
      </c>
      <c r="T550" s="7">
        <f t="shared" si="126"/>
        <v>300</v>
      </c>
      <c r="U550" s="7">
        <f t="shared" si="120"/>
        <v>20</v>
      </c>
      <c r="V550" s="18" t="str">
        <f t="shared" si="121"/>
        <v>T16N73.3-698</v>
      </c>
      <c r="W550" s="4"/>
      <c r="X550" s="8">
        <v>251</v>
      </c>
      <c r="Y550" s="9" t="s">
        <v>271</v>
      </c>
      <c r="Z550" s="9" t="s">
        <v>272</v>
      </c>
      <c r="AA550" s="10">
        <v>6.5837132570000003</v>
      </c>
      <c r="AB550" s="10">
        <v>132.166</v>
      </c>
      <c r="AC550" s="10">
        <v>3.7</v>
      </c>
      <c r="AD550" s="10">
        <v>50</v>
      </c>
      <c r="AE550" s="10">
        <v>7.4</v>
      </c>
      <c r="AF550" s="10">
        <v>17.600000000000001</v>
      </c>
      <c r="AG550" s="10">
        <v>300</v>
      </c>
      <c r="AH550" s="10">
        <v>20</v>
      </c>
      <c r="AI550" s="10">
        <v>1</v>
      </c>
      <c r="AJ550" s="10">
        <v>4</v>
      </c>
      <c r="AK550" s="12">
        <v>1985</v>
      </c>
      <c r="AL550" s="10">
        <v>16</v>
      </c>
      <c r="AM550" s="11" t="s">
        <v>421</v>
      </c>
      <c r="AN550" s="21">
        <f t="shared" si="117"/>
        <v>1985</v>
      </c>
      <c r="AO550" s="21">
        <f t="shared" si="127"/>
        <v>16</v>
      </c>
      <c r="AP550" s="14">
        <v>911</v>
      </c>
    </row>
    <row r="551" spans="1:42" ht="12" customHeight="1" x14ac:dyDescent="0.25">
      <c r="A551" s="14" t="s">
        <v>165</v>
      </c>
      <c r="B551" s="14">
        <v>698</v>
      </c>
      <c r="C551" s="14" t="s">
        <v>199</v>
      </c>
      <c r="D551" s="14" t="s">
        <v>53</v>
      </c>
      <c r="E551" s="14" t="s">
        <v>52</v>
      </c>
      <c r="F551" s="58">
        <v>74.403227688900003</v>
      </c>
      <c r="G551" s="13">
        <v>6.4087415131299998</v>
      </c>
      <c r="H551" s="13">
        <v>13.9665431976</v>
      </c>
      <c r="I551" s="58">
        <v>513.13714599599996</v>
      </c>
      <c r="J551" s="2"/>
      <c r="K551" s="7" t="s">
        <v>199</v>
      </c>
      <c r="L551" s="7" t="str">
        <f t="shared" si="118"/>
        <v>N</v>
      </c>
      <c r="M551" s="7" t="s">
        <v>216</v>
      </c>
      <c r="N551" s="7">
        <f t="shared" si="122"/>
        <v>6.4087415131299998</v>
      </c>
      <c r="O551" s="15">
        <f t="shared" si="123"/>
        <v>74.403227688900003</v>
      </c>
      <c r="P551" s="7">
        <f t="shared" si="119"/>
        <v>3.7</v>
      </c>
      <c r="Q551" s="7">
        <v>50</v>
      </c>
      <c r="R551" s="7">
        <f t="shared" si="124"/>
        <v>7.4</v>
      </c>
      <c r="S551" s="63">
        <f t="shared" si="125"/>
        <v>13.9665431976</v>
      </c>
      <c r="T551" s="7">
        <f t="shared" si="126"/>
        <v>300</v>
      </c>
      <c r="U551" s="7">
        <f t="shared" si="120"/>
        <v>20</v>
      </c>
      <c r="V551" s="18" t="str">
        <f t="shared" si="121"/>
        <v>T16N73.3-698</v>
      </c>
      <c r="W551" s="4"/>
      <c r="X551" s="8">
        <v>252</v>
      </c>
      <c r="Y551" s="9" t="s">
        <v>271</v>
      </c>
      <c r="Z551" s="9" t="s">
        <v>272</v>
      </c>
      <c r="AA551" s="10">
        <v>6.4087415129999998</v>
      </c>
      <c r="AB551" s="10">
        <v>74.403000000000006</v>
      </c>
      <c r="AC551" s="10">
        <v>3.7</v>
      </c>
      <c r="AD551" s="10">
        <v>50</v>
      </c>
      <c r="AE551" s="10">
        <v>7.4</v>
      </c>
      <c r="AF551" s="10">
        <v>14</v>
      </c>
      <c r="AG551" s="10">
        <v>300</v>
      </c>
      <c r="AH551" s="10">
        <v>20</v>
      </c>
      <c r="AI551" s="10">
        <v>0</v>
      </c>
      <c r="AJ551" s="10">
        <v>4</v>
      </c>
      <c r="AK551" s="10">
        <v>424</v>
      </c>
      <c r="AL551" s="10">
        <v>4</v>
      </c>
      <c r="AM551" s="11" t="s">
        <v>421</v>
      </c>
      <c r="AN551" s="21">
        <f t="shared" si="117"/>
        <v>424</v>
      </c>
      <c r="AO551" s="21">
        <f t="shared" si="127"/>
        <v>4</v>
      </c>
      <c r="AP551" s="14">
        <v>913</v>
      </c>
    </row>
    <row r="552" spans="1:42" ht="12" customHeight="1" x14ac:dyDescent="0.25">
      <c r="A552" s="14" t="s">
        <v>165</v>
      </c>
      <c r="B552" s="14">
        <v>698</v>
      </c>
      <c r="C552" s="14" t="s">
        <v>199</v>
      </c>
      <c r="D552" s="14" t="s">
        <v>53</v>
      </c>
      <c r="E552" s="14" t="s">
        <v>52</v>
      </c>
      <c r="F552" s="58">
        <v>152.59339445500001</v>
      </c>
      <c r="G552" s="13">
        <v>13.254881898600001</v>
      </c>
      <c r="H552" s="13">
        <v>21.368556976299999</v>
      </c>
      <c r="I552" s="58">
        <v>14.142135620099999</v>
      </c>
      <c r="J552" s="2"/>
      <c r="K552" s="7" t="s">
        <v>199</v>
      </c>
      <c r="L552" s="7" t="str">
        <f t="shared" si="118"/>
        <v>N</v>
      </c>
      <c r="M552" s="7" t="s">
        <v>216</v>
      </c>
      <c r="N552" s="7">
        <f t="shared" si="122"/>
        <v>13.254881898600001</v>
      </c>
      <c r="O552" s="15">
        <f t="shared" si="123"/>
        <v>140</v>
      </c>
      <c r="P552" s="7">
        <f t="shared" si="119"/>
        <v>3.7</v>
      </c>
      <c r="Q552" s="7">
        <v>50</v>
      </c>
      <c r="R552" s="7">
        <f t="shared" si="124"/>
        <v>7.4</v>
      </c>
      <c r="S552" s="63">
        <f t="shared" si="125"/>
        <v>21.368556976299999</v>
      </c>
      <c r="T552" s="7">
        <f t="shared" si="126"/>
        <v>6.7421356200999991</v>
      </c>
      <c r="U552" s="7">
        <f t="shared" si="120"/>
        <v>20</v>
      </c>
      <c r="V552" s="18" t="str">
        <f t="shared" si="121"/>
        <v>T16N73.3-698</v>
      </c>
      <c r="W552" s="4"/>
      <c r="X552" s="8">
        <v>253</v>
      </c>
      <c r="Y552" s="9" t="s">
        <v>271</v>
      </c>
      <c r="Z552" s="9" t="s">
        <v>272</v>
      </c>
      <c r="AA552" s="10">
        <v>13.254881900000001</v>
      </c>
      <c r="AB552" s="10">
        <v>140</v>
      </c>
      <c r="AC552" s="10">
        <v>3.7</v>
      </c>
      <c r="AD552" s="10">
        <v>50</v>
      </c>
      <c r="AE552" s="10">
        <v>7.4</v>
      </c>
      <c r="AF552" s="10">
        <v>21.4</v>
      </c>
      <c r="AG552" s="10">
        <v>6.74213562</v>
      </c>
      <c r="AH552" s="10">
        <v>20</v>
      </c>
      <c r="AI552" s="10">
        <v>18</v>
      </c>
      <c r="AJ552" s="10">
        <v>71</v>
      </c>
      <c r="AK552" s="12">
        <v>4809</v>
      </c>
      <c r="AL552" s="12">
        <v>1572</v>
      </c>
      <c r="AM552" s="11" t="s">
        <v>421</v>
      </c>
      <c r="AN552" s="21">
        <f t="shared" ref="AN552:AN613" si="128">F552/O552*AK552</f>
        <v>5241.5830995292499</v>
      </c>
      <c r="AO552" s="21">
        <f t="shared" si="127"/>
        <v>1713.4058291661429</v>
      </c>
      <c r="AP552" s="14">
        <v>910</v>
      </c>
    </row>
    <row r="553" spans="1:42" ht="12" customHeight="1" x14ac:dyDescent="0.25">
      <c r="A553" s="14" t="s">
        <v>165</v>
      </c>
      <c r="B553" s="14">
        <v>698</v>
      </c>
      <c r="C553" s="14" t="s">
        <v>199</v>
      </c>
      <c r="D553" s="14" t="s">
        <v>53</v>
      </c>
      <c r="E553" s="14" t="s">
        <v>52</v>
      </c>
      <c r="F553" s="58">
        <v>351.89069695299997</v>
      </c>
      <c r="G553" s="13">
        <v>8.4877707875299997</v>
      </c>
      <c r="H553" s="13">
        <v>7.2938575744599996</v>
      </c>
      <c r="I553" s="58">
        <v>0</v>
      </c>
      <c r="J553" s="2"/>
      <c r="K553" s="7" t="s">
        <v>199</v>
      </c>
      <c r="L553" s="7" t="str">
        <f t="shared" si="118"/>
        <v>N</v>
      </c>
      <c r="M553" s="7" t="s">
        <v>216</v>
      </c>
      <c r="N553" s="7">
        <f t="shared" si="122"/>
        <v>8.4877707875299997</v>
      </c>
      <c r="O553" s="15">
        <f t="shared" si="123"/>
        <v>140</v>
      </c>
      <c r="P553" s="7">
        <f t="shared" si="119"/>
        <v>3.7</v>
      </c>
      <c r="Q553" s="7">
        <v>50</v>
      </c>
      <c r="R553" s="7">
        <f t="shared" si="124"/>
        <v>0.3</v>
      </c>
      <c r="S553" s="63">
        <f t="shared" si="125"/>
        <v>7.2938575744599996</v>
      </c>
      <c r="T553" s="7">
        <f t="shared" si="126"/>
        <v>0.3</v>
      </c>
      <c r="U553" s="7">
        <f t="shared" si="120"/>
        <v>20</v>
      </c>
      <c r="V553" s="18" t="str">
        <f t="shared" si="121"/>
        <v>T16N73.3-698</v>
      </c>
      <c r="W553" s="4"/>
      <c r="X553" s="8">
        <v>254</v>
      </c>
      <c r="Y553" s="9" t="s">
        <v>271</v>
      </c>
      <c r="Z553" s="9" t="s">
        <v>272</v>
      </c>
      <c r="AA553" s="10">
        <v>8.4877707880000006</v>
      </c>
      <c r="AB553" s="10">
        <v>140</v>
      </c>
      <c r="AC553" s="10">
        <v>3.7</v>
      </c>
      <c r="AD553" s="10">
        <v>50</v>
      </c>
      <c r="AE553" s="10">
        <v>0.3</v>
      </c>
      <c r="AF553" s="10">
        <v>7.3</v>
      </c>
      <c r="AG553" s="10">
        <v>0.3</v>
      </c>
      <c r="AH553" s="10">
        <v>20</v>
      </c>
      <c r="AI553" s="10">
        <v>33</v>
      </c>
      <c r="AJ553" s="10">
        <v>172</v>
      </c>
      <c r="AK553" s="12">
        <v>2766</v>
      </c>
      <c r="AL553" s="12">
        <v>2505</v>
      </c>
      <c r="AM553" s="11" t="s">
        <v>421</v>
      </c>
      <c r="AN553" s="21">
        <f t="shared" si="128"/>
        <v>6952.3547697999848</v>
      </c>
      <c r="AO553" s="21">
        <f t="shared" si="127"/>
        <v>6296.3299704804631</v>
      </c>
      <c r="AP553" s="14">
        <v>915</v>
      </c>
    </row>
    <row r="554" spans="1:42" ht="12" customHeight="1" x14ac:dyDescent="0.25">
      <c r="A554" s="14" t="s">
        <v>165</v>
      </c>
      <c r="B554" s="14">
        <v>698</v>
      </c>
      <c r="C554" s="14" t="s">
        <v>199</v>
      </c>
      <c r="D554" s="14" t="s">
        <v>53</v>
      </c>
      <c r="E554" s="14" t="s">
        <v>52</v>
      </c>
      <c r="F554" s="58">
        <v>105.178156593</v>
      </c>
      <c r="G554" s="13">
        <v>1.2722553839699999</v>
      </c>
      <c r="H554" s="13">
        <v>7.8210620880099997</v>
      </c>
      <c r="I554" s="58">
        <v>20</v>
      </c>
      <c r="J554" s="2"/>
      <c r="K554" s="7" t="s">
        <v>199</v>
      </c>
      <c r="L554" s="7" t="str">
        <f t="shared" si="118"/>
        <v>N</v>
      </c>
      <c r="M554" s="7" t="s">
        <v>216</v>
      </c>
      <c r="N554" s="7">
        <f t="shared" si="122"/>
        <v>1.2722553839699999</v>
      </c>
      <c r="O554" s="15">
        <f t="shared" si="123"/>
        <v>105.178156593</v>
      </c>
      <c r="P554" s="7">
        <f t="shared" si="119"/>
        <v>3.7</v>
      </c>
      <c r="Q554" s="7">
        <v>50</v>
      </c>
      <c r="R554" s="7">
        <f t="shared" si="124"/>
        <v>7.4</v>
      </c>
      <c r="S554" s="63">
        <f t="shared" si="125"/>
        <v>7.8210620880099997</v>
      </c>
      <c r="T554" s="7">
        <f t="shared" si="126"/>
        <v>12.6</v>
      </c>
      <c r="U554" s="7">
        <f t="shared" si="120"/>
        <v>20</v>
      </c>
      <c r="V554" s="18" t="str">
        <f t="shared" si="121"/>
        <v>T16N73.3-698</v>
      </c>
      <c r="W554" s="4"/>
      <c r="X554" s="8">
        <v>255</v>
      </c>
      <c r="Y554" s="9" t="s">
        <v>271</v>
      </c>
      <c r="Z554" s="9" t="s">
        <v>272</v>
      </c>
      <c r="AA554" s="10">
        <v>1.2722553839999999</v>
      </c>
      <c r="AB554" s="10">
        <v>105.178</v>
      </c>
      <c r="AC554" s="10">
        <v>3.7</v>
      </c>
      <c r="AD554" s="10">
        <v>50</v>
      </c>
      <c r="AE554" s="10">
        <v>7.4</v>
      </c>
      <c r="AF554" s="10">
        <v>7.8</v>
      </c>
      <c r="AG554" s="10">
        <v>12.6</v>
      </c>
      <c r="AH554" s="10">
        <v>20</v>
      </c>
      <c r="AI554" s="10">
        <v>9</v>
      </c>
      <c r="AJ554" s="10">
        <v>37</v>
      </c>
      <c r="AK554" s="10">
        <v>35</v>
      </c>
      <c r="AL554" s="10">
        <v>63</v>
      </c>
      <c r="AM554" s="11" t="s">
        <v>421</v>
      </c>
      <c r="AN554" s="21">
        <f t="shared" si="128"/>
        <v>35</v>
      </c>
      <c r="AO554" s="21">
        <f t="shared" si="127"/>
        <v>63</v>
      </c>
      <c r="AP554" s="14">
        <v>903</v>
      </c>
    </row>
    <row r="555" spans="1:42" ht="12" customHeight="1" x14ac:dyDescent="0.25">
      <c r="A555" s="14" t="s">
        <v>165</v>
      </c>
      <c r="B555" s="14">
        <v>698</v>
      </c>
      <c r="C555" s="14" t="s">
        <v>199</v>
      </c>
      <c r="D555" s="14" t="s">
        <v>53</v>
      </c>
      <c r="E555" s="14" t="s">
        <v>52</v>
      </c>
      <c r="F555" s="58">
        <v>104.698219021</v>
      </c>
      <c r="G555" s="13">
        <v>6.1108481879700003</v>
      </c>
      <c r="H555" s="13">
        <v>14.757283210800001</v>
      </c>
      <c r="I555" s="58">
        <v>0</v>
      </c>
      <c r="J555" s="2"/>
      <c r="K555" s="7" t="s">
        <v>199</v>
      </c>
      <c r="L555" s="7" t="str">
        <f t="shared" si="118"/>
        <v>N</v>
      </c>
      <c r="M555" s="7" t="s">
        <v>216</v>
      </c>
      <c r="N555" s="7">
        <f t="shared" si="122"/>
        <v>6.1108481879700003</v>
      </c>
      <c r="O555" s="15">
        <f t="shared" si="123"/>
        <v>104.698219021</v>
      </c>
      <c r="P555" s="7">
        <f t="shared" si="119"/>
        <v>3.7</v>
      </c>
      <c r="Q555" s="7">
        <v>50</v>
      </c>
      <c r="R555" s="7">
        <f t="shared" si="124"/>
        <v>0.3</v>
      </c>
      <c r="S555" s="63">
        <f t="shared" si="125"/>
        <v>14.757283210800001</v>
      </c>
      <c r="T555" s="7">
        <f t="shared" si="126"/>
        <v>0.3</v>
      </c>
      <c r="U555" s="7">
        <f t="shared" si="120"/>
        <v>20</v>
      </c>
      <c r="V555" s="18" t="str">
        <f t="shared" si="121"/>
        <v>T16N73.3-698</v>
      </c>
      <c r="W555" s="4"/>
      <c r="X555" s="8">
        <v>256</v>
      </c>
      <c r="Y555" s="9" t="s">
        <v>271</v>
      </c>
      <c r="Z555" s="9" t="s">
        <v>272</v>
      </c>
      <c r="AA555" s="10">
        <v>6.1108481880000003</v>
      </c>
      <c r="AB555" s="10">
        <v>104.69799999999999</v>
      </c>
      <c r="AC555" s="10">
        <v>3.7</v>
      </c>
      <c r="AD555" s="10">
        <v>50</v>
      </c>
      <c r="AE555" s="10">
        <v>0.3</v>
      </c>
      <c r="AF555" s="10">
        <v>14.8</v>
      </c>
      <c r="AG555" s="10">
        <v>0.3</v>
      </c>
      <c r="AH555" s="10">
        <v>20</v>
      </c>
      <c r="AI555" s="10">
        <v>31</v>
      </c>
      <c r="AJ555" s="10">
        <v>166</v>
      </c>
      <c r="AK555" s="10">
        <v>885</v>
      </c>
      <c r="AL555" s="10">
        <v>880</v>
      </c>
      <c r="AM555" s="11" t="s">
        <v>421</v>
      </c>
      <c r="AN555" s="21">
        <f t="shared" si="128"/>
        <v>885</v>
      </c>
      <c r="AO555" s="21">
        <f t="shared" si="127"/>
        <v>880</v>
      </c>
      <c r="AP555" s="14">
        <v>907</v>
      </c>
    </row>
    <row r="556" spans="1:42" ht="12" customHeight="1" x14ac:dyDescent="0.25">
      <c r="A556" s="14" t="s">
        <v>165</v>
      </c>
      <c r="B556" s="14">
        <v>698</v>
      </c>
      <c r="C556" s="14" t="s">
        <v>199</v>
      </c>
      <c r="D556" s="14" t="s">
        <v>53</v>
      </c>
      <c r="E556" s="14" t="s">
        <v>52</v>
      </c>
      <c r="F556" s="58">
        <v>63.911930307600002</v>
      </c>
      <c r="G556" s="13">
        <v>4.7191709990800002</v>
      </c>
      <c r="H556" s="13">
        <v>14.671230316200001</v>
      </c>
      <c r="I556" s="58">
        <v>128.99494934099999</v>
      </c>
      <c r="J556" s="2"/>
      <c r="K556" s="7" t="s">
        <v>199</v>
      </c>
      <c r="L556" s="7" t="str">
        <f t="shared" si="118"/>
        <v>N</v>
      </c>
      <c r="M556" s="7" t="s">
        <v>216</v>
      </c>
      <c r="N556" s="7">
        <f t="shared" si="122"/>
        <v>4.7191709990800002</v>
      </c>
      <c r="O556" s="15">
        <f t="shared" si="123"/>
        <v>63.911930307600002</v>
      </c>
      <c r="P556" s="7">
        <f t="shared" si="119"/>
        <v>3.7</v>
      </c>
      <c r="Q556" s="7">
        <v>50</v>
      </c>
      <c r="R556" s="7">
        <f t="shared" si="124"/>
        <v>7.4</v>
      </c>
      <c r="S556" s="63">
        <f t="shared" si="125"/>
        <v>14.671230316200001</v>
      </c>
      <c r="T556" s="7">
        <f t="shared" si="126"/>
        <v>121.59494934099999</v>
      </c>
      <c r="U556" s="7">
        <f t="shared" si="120"/>
        <v>20</v>
      </c>
      <c r="V556" s="18" t="str">
        <f t="shared" si="121"/>
        <v>T16N73.3-698</v>
      </c>
      <c r="W556" s="4"/>
      <c r="X556" s="8">
        <v>257</v>
      </c>
      <c r="Y556" s="9" t="s">
        <v>271</v>
      </c>
      <c r="Z556" s="9" t="s">
        <v>272</v>
      </c>
      <c r="AA556" s="10">
        <v>4.7191709990000001</v>
      </c>
      <c r="AB556" s="10">
        <v>63.911999999999999</v>
      </c>
      <c r="AC556" s="10">
        <v>3.7</v>
      </c>
      <c r="AD556" s="10">
        <v>50</v>
      </c>
      <c r="AE556" s="10">
        <v>7.4</v>
      </c>
      <c r="AF556" s="10">
        <v>14.7</v>
      </c>
      <c r="AG556" s="10">
        <v>121.5949493</v>
      </c>
      <c r="AH556" s="10">
        <v>20</v>
      </c>
      <c r="AI556" s="10">
        <v>1</v>
      </c>
      <c r="AJ556" s="10">
        <v>4</v>
      </c>
      <c r="AK556" s="10">
        <v>200</v>
      </c>
      <c r="AL556" s="10">
        <v>7</v>
      </c>
      <c r="AM556" s="11" t="s">
        <v>421</v>
      </c>
      <c r="AN556" s="21">
        <f t="shared" si="128"/>
        <v>200</v>
      </c>
      <c r="AO556" s="21">
        <f t="shared" si="127"/>
        <v>7</v>
      </c>
      <c r="AP556" s="14">
        <v>912</v>
      </c>
    </row>
    <row r="557" spans="1:42" ht="12" customHeight="1" x14ac:dyDescent="0.25">
      <c r="A557" s="14" t="s">
        <v>165</v>
      </c>
      <c r="B557" s="14">
        <v>698</v>
      </c>
      <c r="C557" s="14" t="s">
        <v>199</v>
      </c>
      <c r="D557" s="14" t="s">
        <v>53</v>
      </c>
      <c r="E557" s="14" t="s">
        <v>52</v>
      </c>
      <c r="F557" s="58">
        <v>61.2300628805</v>
      </c>
      <c r="G557" s="13">
        <v>3.61166668131</v>
      </c>
      <c r="H557" s="13">
        <v>7.2938575744599996</v>
      </c>
      <c r="I557" s="58">
        <v>0</v>
      </c>
      <c r="J557" s="2"/>
      <c r="K557" s="7" t="s">
        <v>199</v>
      </c>
      <c r="L557" s="7" t="str">
        <f t="shared" si="118"/>
        <v>N</v>
      </c>
      <c r="M557" s="7" t="s">
        <v>216</v>
      </c>
      <c r="N557" s="7">
        <f t="shared" si="122"/>
        <v>3.61166668131</v>
      </c>
      <c r="O557" s="15">
        <f t="shared" si="123"/>
        <v>61.2300628805</v>
      </c>
      <c r="P557" s="7">
        <f t="shared" si="119"/>
        <v>3.7</v>
      </c>
      <c r="Q557" s="7">
        <v>50</v>
      </c>
      <c r="R557" s="7">
        <f t="shared" si="124"/>
        <v>0.3</v>
      </c>
      <c r="S557" s="63">
        <f t="shared" si="125"/>
        <v>7.2938575744599996</v>
      </c>
      <c r="T557" s="7">
        <f t="shared" si="126"/>
        <v>0.3</v>
      </c>
      <c r="U557" s="7">
        <f t="shared" si="120"/>
        <v>20</v>
      </c>
      <c r="V557" s="18" t="str">
        <f t="shared" si="121"/>
        <v>T16N73.3-698</v>
      </c>
      <c r="W557" s="4"/>
      <c r="X557" s="8">
        <v>258</v>
      </c>
      <c r="Y557" s="9" t="s">
        <v>271</v>
      </c>
      <c r="Z557" s="9" t="s">
        <v>272</v>
      </c>
      <c r="AA557" s="10">
        <v>3.611666681</v>
      </c>
      <c r="AB557" s="10">
        <v>61.23</v>
      </c>
      <c r="AC557" s="10">
        <v>3.7</v>
      </c>
      <c r="AD557" s="10">
        <v>50</v>
      </c>
      <c r="AE557" s="10">
        <v>0.3</v>
      </c>
      <c r="AF557" s="10">
        <v>7.3</v>
      </c>
      <c r="AG557" s="10">
        <v>0.3</v>
      </c>
      <c r="AH557" s="10">
        <v>20</v>
      </c>
      <c r="AI557" s="10">
        <v>30</v>
      </c>
      <c r="AJ557" s="10">
        <v>156</v>
      </c>
      <c r="AK557" s="10">
        <v>100</v>
      </c>
      <c r="AL557" s="10">
        <v>99</v>
      </c>
      <c r="AM557" s="11" t="s">
        <v>421</v>
      </c>
      <c r="AN557" s="21">
        <f t="shared" si="128"/>
        <v>100</v>
      </c>
      <c r="AO557" s="21">
        <f t="shared" si="127"/>
        <v>99</v>
      </c>
      <c r="AP557" s="14">
        <v>908</v>
      </c>
    </row>
    <row r="558" spans="1:42" ht="12" customHeight="1" x14ac:dyDescent="0.25">
      <c r="A558" s="14" t="s">
        <v>165</v>
      </c>
      <c r="B558" s="14">
        <v>698</v>
      </c>
      <c r="C558" s="14" t="s">
        <v>199</v>
      </c>
      <c r="D558" s="14" t="s">
        <v>53</v>
      </c>
      <c r="E558" s="14" t="s">
        <v>52</v>
      </c>
      <c r="F558" s="58">
        <v>144.64644005599999</v>
      </c>
      <c r="G558" s="13">
        <v>7.6859351917799996</v>
      </c>
      <c r="H558" s="13">
        <v>19.070714950599999</v>
      </c>
      <c r="I558" s="58">
        <v>173.137084961</v>
      </c>
      <c r="J558" s="2"/>
      <c r="K558" s="7" t="s">
        <v>199</v>
      </c>
      <c r="L558" s="7" t="str">
        <f t="shared" si="118"/>
        <v>N</v>
      </c>
      <c r="M558" s="7" t="s">
        <v>216</v>
      </c>
      <c r="N558" s="7">
        <f t="shared" si="122"/>
        <v>7.6859351917799996</v>
      </c>
      <c r="O558" s="15">
        <f t="shared" si="123"/>
        <v>140</v>
      </c>
      <c r="P558" s="7">
        <f t="shared" si="119"/>
        <v>3.7</v>
      </c>
      <c r="Q558" s="7">
        <v>50</v>
      </c>
      <c r="R558" s="7">
        <f t="shared" si="124"/>
        <v>7.4</v>
      </c>
      <c r="S558" s="63">
        <f t="shared" si="125"/>
        <v>19.070714950599999</v>
      </c>
      <c r="T558" s="7">
        <f t="shared" si="126"/>
        <v>165.73708496099999</v>
      </c>
      <c r="U558" s="7">
        <f t="shared" si="120"/>
        <v>20</v>
      </c>
      <c r="V558" s="18" t="str">
        <f t="shared" si="121"/>
        <v>T16N73.3-698</v>
      </c>
      <c r="W558" s="4"/>
      <c r="X558" s="8">
        <v>259</v>
      </c>
      <c r="Y558" s="9" t="s">
        <v>271</v>
      </c>
      <c r="Z558" s="9" t="s">
        <v>272</v>
      </c>
      <c r="AA558" s="10">
        <v>7.6859351919999996</v>
      </c>
      <c r="AB558" s="10">
        <v>140</v>
      </c>
      <c r="AC558" s="10">
        <v>3.7</v>
      </c>
      <c r="AD558" s="10">
        <v>50</v>
      </c>
      <c r="AE558" s="10">
        <v>7.4</v>
      </c>
      <c r="AF558" s="10">
        <v>19.100000000000001</v>
      </c>
      <c r="AG558" s="10">
        <v>165.73708500000001</v>
      </c>
      <c r="AH558" s="10">
        <v>20</v>
      </c>
      <c r="AI558" s="10">
        <v>1</v>
      </c>
      <c r="AJ558" s="10">
        <v>4</v>
      </c>
      <c r="AK558" s="12">
        <v>2666</v>
      </c>
      <c r="AL558" s="10">
        <v>47</v>
      </c>
      <c r="AM558" s="11" t="s">
        <v>421</v>
      </c>
      <c r="AN558" s="21">
        <f t="shared" si="128"/>
        <v>2754.4814942092571</v>
      </c>
      <c r="AO558" s="21">
        <f t="shared" si="127"/>
        <v>48.55987630451429</v>
      </c>
      <c r="AP558" s="14">
        <v>905</v>
      </c>
    </row>
    <row r="559" spans="1:42" ht="12" customHeight="1" x14ac:dyDescent="0.25">
      <c r="A559" s="14" t="s">
        <v>166</v>
      </c>
      <c r="B559" s="14">
        <v>699</v>
      </c>
      <c r="C559" s="14" t="s">
        <v>199</v>
      </c>
      <c r="D559" s="14" t="s">
        <v>53</v>
      </c>
      <c r="E559" s="14" t="s">
        <v>52</v>
      </c>
      <c r="F559" s="58">
        <v>82.033954858499996</v>
      </c>
      <c r="G559" s="13">
        <v>7.5063001175800004</v>
      </c>
      <c r="H559" s="13">
        <v>11.2737979889</v>
      </c>
      <c r="I559" s="58">
        <v>14.142135620099999</v>
      </c>
      <c r="J559" s="2"/>
      <c r="K559" s="7" t="s">
        <v>199</v>
      </c>
      <c r="L559" s="7" t="str">
        <f t="shared" si="118"/>
        <v>N</v>
      </c>
      <c r="M559" s="7" t="s">
        <v>216</v>
      </c>
      <c r="N559" s="7">
        <f t="shared" si="122"/>
        <v>7.5063001175800004</v>
      </c>
      <c r="O559" s="15">
        <f t="shared" si="123"/>
        <v>82.033954858499996</v>
      </c>
      <c r="P559" s="7">
        <f t="shared" si="119"/>
        <v>3.7</v>
      </c>
      <c r="Q559" s="7">
        <v>50</v>
      </c>
      <c r="R559" s="7">
        <f t="shared" si="124"/>
        <v>7.4</v>
      </c>
      <c r="S559" s="63">
        <f t="shared" si="125"/>
        <v>11.2737979889</v>
      </c>
      <c r="T559" s="7">
        <f t="shared" si="126"/>
        <v>6.7421356200999991</v>
      </c>
      <c r="U559" s="7">
        <f t="shared" si="120"/>
        <v>20</v>
      </c>
      <c r="V559" s="18" t="str">
        <f t="shared" si="121"/>
        <v>T16N73.4-699</v>
      </c>
      <c r="W559" s="4"/>
      <c r="X559" s="8">
        <v>260</v>
      </c>
      <c r="Y559" s="9" t="s">
        <v>271</v>
      </c>
      <c r="Z559" s="9" t="s">
        <v>272</v>
      </c>
      <c r="AA559" s="10">
        <v>7.5063001180000004</v>
      </c>
      <c r="AB559" s="10">
        <v>82.034000000000006</v>
      </c>
      <c r="AC559" s="10">
        <v>3.7</v>
      </c>
      <c r="AD559" s="10">
        <v>50</v>
      </c>
      <c r="AE559" s="10">
        <v>7.4</v>
      </c>
      <c r="AF559" s="10">
        <v>11.3</v>
      </c>
      <c r="AG559" s="10">
        <v>6.74213562</v>
      </c>
      <c r="AH559" s="10">
        <v>20</v>
      </c>
      <c r="AI559" s="10">
        <v>14</v>
      </c>
      <c r="AJ559" s="10">
        <v>46</v>
      </c>
      <c r="AK559" s="10">
        <v>785</v>
      </c>
      <c r="AL559" s="10">
        <v>296</v>
      </c>
      <c r="AM559" s="11" t="s">
        <v>422</v>
      </c>
      <c r="AN559" s="21">
        <f t="shared" si="128"/>
        <v>785</v>
      </c>
      <c r="AO559" s="21">
        <f t="shared" si="127"/>
        <v>296</v>
      </c>
      <c r="AP559" s="14">
        <v>774</v>
      </c>
    </row>
    <row r="560" spans="1:42" ht="12" customHeight="1" x14ac:dyDescent="0.25">
      <c r="A560" s="14" t="s">
        <v>167</v>
      </c>
      <c r="B560" s="14">
        <v>700</v>
      </c>
      <c r="C560" s="14" t="s">
        <v>199</v>
      </c>
      <c r="D560" s="14" t="s">
        <v>53</v>
      </c>
      <c r="E560" s="14" t="s">
        <v>52</v>
      </c>
      <c r="F560" s="58">
        <v>128.41483314000001</v>
      </c>
      <c r="G560" s="13">
        <v>21.692354760800001</v>
      </c>
      <c r="H560" s="13">
        <v>23.4024734497</v>
      </c>
      <c r="I560" s="58">
        <v>42.4264068604</v>
      </c>
      <c r="J560" s="2"/>
      <c r="K560" s="7" t="s">
        <v>199</v>
      </c>
      <c r="L560" s="7" t="str">
        <f t="shared" si="118"/>
        <v>N</v>
      </c>
      <c r="M560" s="7" t="s">
        <v>216</v>
      </c>
      <c r="N560" s="7">
        <f t="shared" si="122"/>
        <v>21.692354760800001</v>
      </c>
      <c r="O560" s="15">
        <f t="shared" si="123"/>
        <v>128.41483314000001</v>
      </c>
      <c r="P560" s="7">
        <f t="shared" si="119"/>
        <v>3.7</v>
      </c>
      <c r="Q560" s="7">
        <v>50</v>
      </c>
      <c r="R560" s="7">
        <f t="shared" si="124"/>
        <v>7.4</v>
      </c>
      <c r="S560" s="63">
        <f t="shared" si="125"/>
        <v>23.4024734497</v>
      </c>
      <c r="T560" s="7">
        <f t="shared" si="126"/>
        <v>35.026406860400002</v>
      </c>
      <c r="U560" s="7">
        <f t="shared" si="120"/>
        <v>20</v>
      </c>
      <c r="V560" s="18" t="str">
        <f t="shared" si="121"/>
        <v>T16N73.5-700</v>
      </c>
      <c r="W560" s="4"/>
      <c r="X560" s="8">
        <v>261</v>
      </c>
      <c r="Y560" s="9" t="s">
        <v>271</v>
      </c>
      <c r="Z560" s="9" t="s">
        <v>272</v>
      </c>
      <c r="AA560" s="10">
        <v>21.692354760000001</v>
      </c>
      <c r="AB560" s="10">
        <v>128.41499999999999</v>
      </c>
      <c r="AC560" s="10">
        <v>3.7</v>
      </c>
      <c r="AD560" s="10">
        <v>50</v>
      </c>
      <c r="AE560" s="10">
        <v>7.4</v>
      </c>
      <c r="AF560" s="10">
        <v>23.4</v>
      </c>
      <c r="AG560" s="10">
        <v>35.026406860000002</v>
      </c>
      <c r="AH560" s="10">
        <v>20</v>
      </c>
      <c r="AI560" s="10">
        <v>7</v>
      </c>
      <c r="AJ560" s="10">
        <v>19</v>
      </c>
      <c r="AK560" s="12">
        <v>7747</v>
      </c>
      <c r="AL560" s="10">
        <v>480</v>
      </c>
      <c r="AM560" s="11" t="s">
        <v>423</v>
      </c>
      <c r="AN560" s="21">
        <f t="shared" si="128"/>
        <v>7747</v>
      </c>
      <c r="AO560" s="21">
        <f t="shared" si="127"/>
        <v>480</v>
      </c>
      <c r="AP560" s="14">
        <v>1200</v>
      </c>
    </row>
    <row r="561" spans="1:42" ht="12" customHeight="1" x14ac:dyDescent="0.25">
      <c r="A561" s="14" t="s">
        <v>167</v>
      </c>
      <c r="B561" s="14">
        <v>700</v>
      </c>
      <c r="C561" s="14" t="s">
        <v>199</v>
      </c>
      <c r="D561" s="14" t="s">
        <v>53</v>
      </c>
      <c r="E561" s="14" t="s">
        <v>52</v>
      </c>
      <c r="F561" s="58">
        <v>482.785756263</v>
      </c>
      <c r="G561" s="13">
        <v>10.173803833799999</v>
      </c>
      <c r="H561" s="13">
        <v>11.626038551300001</v>
      </c>
      <c r="I561" s="58">
        <v>0</v>
      </c>
      <c r="J561" s="2"/>
      <c r="K561" s="7" t="s">
        <v>199</v>
      </c>
      <c r="L561" s="7" t="str">
        <f t="shared" si="118"/>
        <v>N</v>
      </c>
      <c r="M561" s="7" t="s">
        <v>216</v>
      </c>
      <c r="N561" s="7">
        <f t="shared" si="122"/>
        <v>10.173803833799999</v>
      </c>
      <c r="O561" s="15">
        <f t="shared" si="123"/>
        <v>140</v>
      </c>
      <c r="P561" s="7">
        <f t="shared" si="119"/>
        <v>3.7</v>
      </c>
      <c r="Q561" s="7">
        <v>50</v>
      </c>
      <c r="R561" s="7">
        <f t="shared" si="124"/>
        <v>0.3</v>
      </c>
      <c r="S561" s="63">
        <f t="shared" si="125"/>
        <v>11.626038551300001</v>
      </c>
      <c r="T561" s="7">
        <f t="shared" si="126"/>
        <v>0.3</v>
      </c>
      <c r="U561" s="7">
        <f t="shared" si="120"/>
        <v>20</v>
      </c>
      <c r="V561" s="18" t="str">
        <f t="shared" si="121"/>
        <v>T16N73.5-700</v>
      </c>
      <c r="W561" s="4"/>
      <c r="X561" s="8">
        <v>262</v>
      </c>
      <c r="Y561" s="9" t="s">
        <v>271</v>
      </c>
      <c r="Z561" s="9" t="s">
        <v>272</v>
      </c>
      <c r="AA561" s="10">
        <v>10.173803830000001</v>
      </c>
      <c r="AB561" s="10">
        <v>140</v>
      </c>
      <c r="AC561" s="10">
        <v>3.7</v>
      </c>
      <c r="AD561" s="10">
        <v>50</v>
      </c>
      <c r="AE561" s="10">
        <v>0.3</v>
      </c>
      <c r="AF561" s="10">
        <v>11.6</v>
      </c>
      <c r="AG561" s="10">
        <v>0.3</v>
      </c>
      <c r="AH561" s="10">
        <v>20</v>
      </c>
      <c r="AI561" s="10">
        <v>34</v>
      </c>
      <c r="AJ561" s="10">
        <v>173</v>
      </c>
      <c r="AK561" s="12">
        <v>3885</v>
      </c>
      <c r="AL561" s="12">
        <v>3533</v>
      </c>
      <c r="AM561" s="11" t="s">
        <v>423</v>
      </c>
      <c r="AN561" s="21">
        <f t="shared" si="128"/>
        <v>13397.304736298251</v>
      </c>
      <c r="AO561" s="21">
        <f t="shared" si="127"/>
        <v>12183.443406265564</v>
      </c>
      <c r="AP561" s="14">
        <v>1199</v>
      </c>
    </row>
    <row r="562" spans="1:42" ht="12" customHeight="1" x14ac:dyDescent="0.25">
      <c r="A562" s="14" t="s">
        <v>168</v>
      </c>
      <c r="B562" s="14">
        <v>701</v>
      </c>
      <c r="C562" s="14" t="s">
        <v>199</v>
      </c>
      <c r="D562" s="14" t="s">
        <v>53</v>
      </c>
      <c r="E562" s="14" t="s">
        <v>52</v>
      </c>
      <c r="F562" s="58">
        <v>129.453777379</v>
      </c>
      <c r="G562" s="13">
        <v>4.7974260278400003</v>
      </c>
      <c r="H562" s="13">
        <v>6.5796446800200004</v>
      </c>
      <c r="I562" s="58">
        <v>10</v>
      </c>
      <c r="J562" s="2"/>
      <c r="K562" s="7" t="s">
        <v>199</v>
      </c>
      <c r="L562" s="7" t="str">
        <f t="shared" si="118"/>
        <v>N</v>
      </c>
      <c r="M562" s="7" t="s">
        <v>216</v>
      </c>
      <c r="N562" s="7">
        <f t="shared" si="122"/>
        <v>4.7974260278400003</v>
      </c>
      <c r="O562" s="15">
        <f t="shared" si="123"/>
        <v>129.453777379</v>
      </c>
      <c r="P562" s="7">
        <f t="shared" si="119"/>
        <v>3.7</v>
      </c>
      <c r="Q562" s="7">
        <v>50</v>
      </c>
      <c r="R562" s="7">
        <f t="shared" si="124"/>
        <v>7.4</v>
      </c>
      <c r="S562" s="63">
        <f t="shared" si="125"/>
        <v>6.5796446800200004</v>
      </c>
      <c r="T562" s="7">
        <f t="shared" si="126"/>
        <v>2.5999999999999996</v>
      </c>
      <c r="U562" s="7">
        <f t="shared" si="120"/>
        <v>20</v>
      </c>
      <c r="V562" s="18" t="str">
        <f t="shared" si="121"/>
        <v>T16N73.6-701</v>
      </c>
      <c r="W562" s="4"/>
      <c r="X562" s="8">
        <v>263</v>
      </c>
      <c r="Y562" s="9" t="s">
        <v>271</v>
      </c>
      <c r="Z562" s="9" t="s">
        <v>272</v>
      </c>
      <c r="AA562" s="10">
        <v>4.7974260280000003</v>
      </c>
      <c r="AB562" s="10">
        <v>129.45400000000001</v>
      </c>
      <c r="AC562" s="10">
        <v>3.7</v>
      </c>
      <c r="AD562" s="10">
        <v>50</v>
      </c>
      <c r="AE562" s="10">
        <v>7.4</v>
      </c>
      <c r="AF562" s="10">
        <v>6.6</v>
      </c>
      <c r="AG562" s="10">
        <v>2.6</v>
      </c>
      <c r="AH562" s="10">
        <v>20</v>
      </c>
      <c r="AI562" s="10">
        <v>20</v>
      </c>
      <c r="AJ562" s="10">
        <v>89</v>
      </c>
      <c r="AK562" s="12">
        <v>1023</v>
      </c>
      <c r="AL562" s="10">
        <v>648</v>
      </c>
      <c r="AM562" s="11" t="s">
        <v>424</v>
      </c>
      <c r="AN562" s="21">
        <f t="shared" si="128"/>
        <v>1023</v>
      </c>
      <c r="AO562" s="21">
        <f t="shared" si="127"/>
        <v>648</v>
      </c>
      <c r="AP562" s="14">
        <v>120</v>
      </c>
    </row>
    <row r="563" spans="1:42" ht="12" customHeight="1" x14ac:dyDescent="0.25">
      <c r="A563" s="14" t="s">
        <v>168</v>
      </c>
      <c r="B563" s="14">
        <v>701</v>
      </c>
      <c r="C563" s="14" t="s">
        <v>199</v>
      </c>
      <c r="D563" s="14" t="s">
        <v>53</v>
      </c>
      <c r="E563" s="14" t="s">
        <v>52</v>
      </c>
      <c r="F563" s="58">
        <v>90.988719699599997</v>
      </c>
      <c r="G563" s="13">
        <v>6.3363688147100001</v>
      </c>
      <c r="H563" s="13">
        <v>4.1640744209299996</v>
      </c>
      <c r="I563" s="58">
        <v>14.142135620099999</v>
      </c>
      <c r="J563" s="2"/>
      <c r="K563" s="7" t="s">
        <v>199</v>
      </c>
      <c r="L563" s="7" t="str">
        <f t="shared" si="118"/>
        <v>N</v>
      </c>
      <c r="M563" s="7" t="s">
        <v>216</v>
      </c>
      <c r="N563" s="7">
        <f t="shared" si="122"/>
        <v>6.3363688147100001</v>
      </c>
      <c r="O563" s="15">
        <f t="shared" si="123"/>
        <v>90.988719699599997</v>
      </c>
      <c r="P563" s="7">
        <f t="shared" si="119"/>
        <v>3.7</v>
      </c>
      <c r="Q563" s="7">
        <v>50</v>
      </c>
      <c r="R563" s="7">
        <f t="shared" si="124"/>
        <v>7.4</v>
      </c>
      <c r="S563" s="63">
        <f t="shared" si="125"/>
        <v>4.1640744209299996</v>
      </c>
      <c r="T563" s="7">
        <f t="shared" si="126"/>
        <v>6.7421356200999991</v>
      </c>
      <c r="U563" s="7">
        <f t="shared" si="120"/>
        <v>20</v>
      </c>
      <c r="V563" s="18" t="str">
        <f t="shared" si="121"/>
        <v>T16N73.6-701</v>
      </c>
      <c r="W563" s="4"/>
      <c r="X563" s="8">
        <v>264</v>
      </c>
      <c r="Y563" s="9" t="s">
        <v>271</v>
      </c>
      <c r="Z563" s="9" t="s">
        <v>272</v>
      </c>
      <c r="AA563" s="10">
        <v>6.3363688150000002</v>
      </c>
      <c r="AB563" s="10">
        <v>90.989000000000004</v>
      </c>
      <c r="AC563" s="10">
        <v>3.7</v>
      </c>
      <c r="AD563" s="10">
        <v>50</v>
      </c>
      <c r="AE563" s="10">
        <v>7.4</v>
      </c>
      <c r="AF563" s="10">
        <v>4.2</v>
      </c>
      <c r="AG563" s="10">
        <v>6.74213562</v>
      </c>
      <c r="AH563" s="10">
        <v>20</v>
      </c>
      <c r="AI563" s="10">
        <v>12</v>
      </c>
      <c r="AJ563" s="10">
        <v>49</v>
      </c>
      <c r="AK563" s="10">
        <v>608</v>
      </c>
      <c r="AL563" s="10">
        <v>164</v>
      </c>
      <c r="AM563" s="11" t="s">
        <v>424</v>
      </c>
      <c r="AN563" s="21">
        <f t="shared" si="128"/>
        <v>608</v>
      </c>
      <c r="AO563" s="21">
        <f t="shared" si="127"/>
        <v>164</v>
      </c>
      <c r="AP563" s="14">
        <v>123</v>
      </c>
    </row>
    <row r="564" spans="1:42" ht="12" customHeight="1" x14ac:dyDescent="0.25">
      <c r="A564" s="14" t="s">
        <v>168</v>
      </c>
      <c r="B564" s="14">
        <v>701</v>
      </c>
      <c r="C564" s="14" t="s">
        <v>199</v>
      </c>
      <c r="D564" s="14" t="s">
        <v>53</v>
      </c>
      <c r="E564" s="14" t="s">
        <v>52</v>
      </c>
      <c r="F564" s="58">
        <v>75.030582495900006</v>
      </c>
      <c r="G564" s="13">
        <v>1.64939253946</v>
      </c>
      <c r="H564" s="13">
        <v>4.1640744209299996</v>
      </c>
      <c r="I564" s="58">
        <v>14.142135620099999</v>
      </c>
      <c r="J564" s="2"/>
      <c r="K564" s="7" t="s">
        <v>199</v>
      </c>
      <c r="L564" s="7" t="str">
        <f t="shared" si="118"/>
        <v>N</v>
      </c>
      <c r="M564" s="7" t="s">
        <v>216</v>
      </c>
      <c r="N564" s="7">
        <f t="shared" si="122"/>
        <v>1.64939253946</v>
      </c>
      <c r="O564" s="15">
        <f t="shared" si="123"/>
        <v>75.030582495900006</v>
      </c>
      <c r="P564" s="7">
        <f t="shared" si="119"/>
        <v>3.7</v>
      </c>
      <c r="Q564" s="7">
        <v>50</v>
      </c>
      <c r="R564" s="7">
        <f t="shared" si="124"/>
        <v>7.4</v>
      </c>
      <c r="S564" s="63">
        <f t="shared" si="125"/>
        <v>4.1640744209299996</v>
      </c>
      <c r="T564" s="7">
        <f t="shared" si="126"/>
        <v>6.7421356200999991</v>
      </c>
      <c r="U564" s="7">
        <f t="shared" si="120"/>
        <v>20</v>
      </c>
      <c r="V564" s="18" t="str">
        <f t="shared" si="121"/>
        <v>T16N73.6-701</v>
      </c>
      <c r="W564" s="4"/>
      <c r="X564" s="8">
        <v>265</v>
      </c>
      <c r="Y564" s="9" t="s">
        <v>271</v>
      </c>
      <c r="Z564" s="9" t="s">
        <v>272</v>
      </c>
      <c r="AA564" s="10">
        <v>1.6493925389999999</v>
      </c>
      <c r="AB564" s="10">
        <v>75.031000000000006</v>
      </c>
      <c r="AC564" s="10">
        <v>3.7</v>
      </c>
      <c r="AD564" s="10">
        <v>50</v>
      </c>
      <c r="AE564" s="10">
        <v>7.4</v>
      </c>
      <c r="AF564" s="10">
        <v>4.2</v>
      </c>
      <c r="AG564" s="10">
        <v>6.74213562</v>
      </c>
      <c r="AH564" s="10">
        <v>20</v>
      </c>
      <c r="AI564" s="10">
        <v>11</v>
      </c>
      <c r="AJ564" s="10">
        <v>42</v>
      </c>
      <c r="AK564" s="10">
        <v>52</v>
      </c>
      <c r="AL564" s="10">
        <v>52</v>
      </c>
      <c r="AM564" s="11" t="s">
        <v>424</v>
      </c>
      <c r="AN564" s="21">
        <f t="shared" si="128"/>
        <v>52</v>
      </c>
      <c r="AO564" s="21">
        <f t="shared" si="127"/>
        <v>52</v>
      </c>
      <c r="AP564" s="14">
        <v>122</v>
      </c>
    </row>
    <row r="565" spans="1:42" ht="12" customHeight="1" x14ac:dyDescent="0.25">
      <c r="A565" s="14" t="s">
        <v>168</v>
      </c>
      <c r="B565" s="14">
        <v>701</v>
      </c>
      <c r="C565" s="14" t="s">
        <v>199</v>
      </c>
      <c r="D565" s="14" t="s">
        <v>53</v>
      </c>
      <c r="E565" s="14" t="s">
        <v>52</v>
      </c>
      <c r="F565" s="58">
        <v>73.863679810899995</v>
      </c>
      <c r="G565" s="13">
        <v>1.5769522084400001</v>
      </c>
      <c r="H565" s="13">
        <v>5.0040740966800001</v>
      </c>
      <c r="I565" s="58">
        <v>0</v>
      </c>
      <c r="J565" s="2"/>
      <c r="K565" s="7" t="s">
        <v>199</v>
      </c>
      <c r="L565" s="7" t="str">
        <f t="shared" si="118"/>
        <v>N</v>
      </c>
      <c r="M565" s="7" t="s">
        <v>216</v>
      </c>
      <c r="N565" s="7">
        <f t="shared" si="122"/>
        <v>1.5769522084400001</v>
      </c>
      <c r="O565" s="15">
        <f t="shared" si="123"/>
        <v>73.863679810899995</v>
      </c>
      <c r="P565" s="7">
        <f t="shared" si="119"/>
        <v>3.7</v>
      </c>
      <c r="Q565" s="7">
        <v>50</v>
      </c>
      <c r="R565" s="7">
        <f t="shared" si="124"/>
        <v>0.3</v>
      </c>
      <c r="S565" s="63">
        <f t="shared" si="125"/>
        <v>5.0040740966800001</v>
      </c>
      <c r="T565" s="7">
        <f t="shared" si="126"/>
        <v>0.3</v>
      </c>
      <c r="U565" s="7">
        <f t="shared" si="120"/>
        <v>20</v>
      </c>
      <c r="V565" s="18" t="str">
        <f t="shared" si="121"/>
        <v>T16N73.6-701</v>
      </c>
      <c r="W565" s="4"/>
      <c r="X565" s="8">
        <v>266</v>
      </c>
      <c r="Y565" s="9" t="s">
        <v>271</v>
      </c>
      <c r="Z565" s="9" t="s">
        <v>272</v>
      </c>
      <c r="AA565" s="10">
        <v>1.576952208</v>
      </c>
      <c r="AB565" s="10">
        <v>73.864000000000004</v>
      </c>
      <c r="AC565" s="10">
        <v>3.7</v>
      </c>
      <c r="AD565" s="10">
        <v>50</v>
      </c>
      <c r="AE565" s="10">
        <v>0.3</v>
      </c>
      <c r="AF565" s="10">
        <v>5</v>
      </c>
      <c r="AG565" s="10">
        <v>0.3</v>
      </c>
      <c r="AH565" s="10">
        <v>20</v>
      </c>
      <c r="AI565" s="10">
        <v>29</v>
      </c>
      <c r="AJ565" s="10">
        <v>160</v>
      </c>
      <c r="AK565" s="10">
        <v>43</v>
      </c>
      <c r="AL565" s="10">
        <v>44</v>
      </c>
      <c r="AM565" s="11" t="s">
        <v>424</v>
      </c>
      <c r="AN565" s="21">
        <f t="shared" si="128"/>
        <v>43</v>
      </c>
      <c r="AO565" s="21">
        <f t="shared" si="127"/>
        <v>44</v>
      </c>
      <c r="AP565" s="14">
        <v>121</v>
      </c>
    </row>
    <row r="566" spans="1:42" ht="12" customHeight="1" x14ac:dyDescent="0.25">
      <c r="A566" s="14" t="s">
        <v>169</v>
      </c>
      <c r="B566" s="14">
        <v>702</v>
      </c>
      <c r="C566" s="14" t="s">
        <v>199</v>
      </c>
      <c r="D566" s="14" t="s">
        <v>53</v>
      </c>
      <c r="E566" s="14" t="s">
        <v>52</v>
      </c>
      <c r="F566" s="58">
        <v>439.31106007599999</v>
      </c>
      <c r="G566" s="13">
        <v>12.3335982756</v>
      </c>
      <c r="H566" s="13">
        <v>12.2662887573</v>
      </c>
      <c r="I566" s="58">
        <v>0</v>
      </c>
      <c r="J566" s="2"/>
      <c r="K566" s="7" t="s">
        <v>199</v>
      </c>
      <c r="L566" s="7" t="str">
        <f t="shared" si="118"/>
        <v>N</v>
      </c>
      <c r="M566" s="7" t="s">
        <v>216</v>
      </c>
      <c r="N566" s="7">
        <f t="shared" si="122"/>
        <v>12.3335982756</v>
      </c>
      <c r="O566" s="15">
        <f t="shared" si="123"/>
        <v>140</v>
      </c>
      <c r="P566" s="7">
        <f t="shared" si="119"/>
        <v>3.7</v>
      </c>
      <c r="Q566" s="7">
        <v>50</v>
      </c>
      <c r="R566" s="7">
        <f t="shared" si="124"/>
        <v>0.3</v>
      </c>
      <c r="S566" s="63">
        <f t="shared" si="125"/>
        <v>12.2662887573</v>
      </c>
      <c r="T566" s="7">
        <f t="shared" si="126"/>
        <v>0.3</v>
      </c>
      <c r="U566" s="7">
        <f t="shared" si="120"/>
        <v>20</v>
      </c>
      <c r="V566" s="18" t="str">
        <f t="shared" si="121"/>
        <v>T16N73.7-702</v>
      </c>
      <c r="W566" s="4"/>
      <c r="X566" s="8">
        <v>267</v>
      </c>
      <c r="Y566" s="9" t="s">
        <v>271</v>
      </c>
      <c r="Z566" s="9" t="s">
        <v>272</v>
      </c>
      <c r="AA566" s="10">
        <v>12.33359828</v>
      </c>
      <c r="AB566" s="10">
        <v>140</v>
      </c>
      <c r="AC566" s="10">
        <v>3.7</v>
      </c>
      <c r="AD566" s="10">
        <v>50</v>
      </c>
      <c r="AE566" s="10">
        <v>0.3</v>
      </c>
      <c r="AF566" s="10">
        <v>12.3</v>
      </c>
      <c r="AG566" s="10">
        <v>0.3</v>
      </c>
      <c r="AH566" s="10">
        <v>20</v>
      </c>
      <c r="AI566" s="10">
        <v>35</v>
      </c>
      <c r="AJ566" s="10">
        <v>174</v>
      </c>
      <c r="AK566" s="12">
        <v>5093</v>
      </c>
      <c r="AL566" s="12">
        <v>4522</v>
      </c>
      <c r="AM566" s="11" t="s">
        <v>425</v>
      </c>
      <c r="AN566" s="21">
        <f t="shared" si="128"/>
        <v>15981.508778336198</v>
      </c>
      <c r="AO566" s="21">
        <f t="shared" si="127"/>
        <v>14189.747240454799</v>
      </c>
      <c r="AP566" s="14">
        <v>435</v>
      </c>
    </row>
    <row r="567" spans="1:42" ht="12" customHeight="1" x14ac:dyDescent="0.25">
      <c r="A567" s="14" t="s">
        <v>170</v>
      </c>
      <c r="B567" s="14">
        <v>703</v>
      </c>
      <c r="C567" s="14" t="s">
        <v>199</v>
      </c>
      <c r="D567" s="14" t="s">
        <v>53</v>
      </c>
      <c r="E567" s="14" t="s">
        <v>52</v>
      </c>
      <c r="F567" s="58">
        <v>91.950591124499994</v>
      </c>
      <c r="G567" s="13">
        <v>0.38632118147400002</v>
      </c>
      <c r="H567" s="13">
        <v>10.5149431229</v>
      </c>
      <c r="I567" s="58">
        <v>132.42640685999999</v>
      </c>
      <c r="J567" s="2"/>
      <c r="K567" s="7" t="s">
        <v>199</v>
      </c>
      <c r="L567" s="7" t="str">
        <f t="shared" si="118"/>
        <v>N</v>
      </c>
      <c r="M567" s="7" t="s">
        <v>216</v>
      </c>
      <c r="N567" s="7">
        <f t="shared" si="122"/>
        <v>0.38632118147400002</v>
      </c>
      <c r="O567" s="15">
        <f t="shared" si="123"/>
        <v>91.950591124499994</v>
      </c>
      <c r="P567" s="7">
        <f t="shared" si="119"/>
        <v>3.7</v>
      </c>
      <c r="Q567" s="7">
        <v>50</v>
      </c>
      <c r="R567" s="7">
        <f t="shared" si="124"/>
        <v>7.4</v>
      </c>
      <c r="S567" s="63">
        <f t="shared" si="125"/>
        <v>10.5149431229</v>
      </c>
      <c r="T567" s="7">
        <f t="shared" si="126"/>
        <v>125.02640685999998</v>
      </c>
      <c r="U567" s="7">
        <f t="shared" si="120"/>
        <v>20</v>
      </c>
      <c r="V567" s="18" t="str">
        <f t="shared" si="121"/>
        <v>T16N73.8-703</v>
      </c>
      <c r="W567" s="4"/>
      <c r="X567" s="8">
        <v>268</v>
      </c>
      <c r="Y567" s="9" t="s">
        <v>271</v>
      </c>
      <c r="Z567" s="9" t="s">
        <v>272</v>
      </c>
      <c r="AA567" s="10">
        <v>0.38632118100000001</v>
      </c>
      <c r="AB567" s="10">
        <v>91.950999999999993</v>
      </c>
      <c r="AC567" s="10">
        <v>3.7</v>
      </c>
      <c r="AD567" s="10">
        <v>50</v>
      </c>
      <c r="AE567" s="10">
        <v>7.4</v>
      </c>
      <c r="AF567" s="10">
        <v>10.5</v>
      </c>
      <c r="AG567" s="10">
        <v>125.0264069</v>
      </c>
      <c r="AH567" s="10">
        <v>20</v>
      </c>
      <c r="AI567" s="10">
        <v>1</v>
      </c>
      <c r="AJ567" s="10">
        <v>4</v>
      </c>
      <c r="AK567" s="10">
        <v>40</v>
      </c>
      <c r="AL567" s="10">
        <v>2</v>
      </c>
      <c r="AM567" s="11" t="s">
        <v>426</v>
      </c>
      <c r="AN567" s="21">
        <f t="shared" si="128"/>
        <v>40</v>
      </c>
      <c r="AO567" s="21">
        <f t="shared" si="127"/>
        <v>2</v>
      </c>
      <c r="AP567" s="14">
        <v>31</v>
      </c>
    </row>
    <row r="568" spans="1:42" ht="12" customHeight="1" x14ac:dyDescent="0.25">
      <c r="A568" s="14" t="s">
        <v>170</v>
      </c>
      <c r="B568" s="14">
        <v>703</v>
      </c>
      <c r="C568" s="14" t="s">
        <v>199</v>
      </c>
      <c r="D568" s="14" t="s">
        <v>53</v>
      </c>
      <c r="E568" s="14" t="s">
        <v>52</v>
      </c>
      <c r="F568" s="58">
        <v>86.640630422200005</v>
      </c>
      <c r="G568" s="13">
        <v>5.9445442570699996</v>
      </c>
      <c r="H568" s="13">
        <v>29.560249328600001</v>
      </c>
      <c r="I568" s="58">
        <v>0</v>
      </c>
      <c r="J568" s="2"/>
      <c r="K568" s="7" t="s">
        <v>199</v>
      </c>
      <c r="L568" s="7" t="str">
        <f t="shared" si="118"/>
        <v>N</v>
      </c>
      <c r="M568" s="7" t="s">
        <v>216</v>
      </c>
      <c r="N568" s="7">
        <f t="shared" si="122"/>
        <v>5.9445442570699996</v>
      </c>
      <c r="O568" s="15">
        <f t="shared" si="123"/>
        <v>86.640630422200005</v>
      </c>
      <c r="P568" s="7">
        <f t="shared" si="119"/>
        <v>3.7</v>
      </c>
      <c r="Q568" s="7">
        <v>50</v>
      </c>
      <c r="R568" s="7">
        <f t="shared" si="124"/>
        <v>0.3</v>
      </c>
      <c r="S568" s="63">
        <f t="shared" si="125"/>
        <v>29.560249328600001</v>
      </c>
      <c r="T568" s="7">
        <f t="shared" si="126"/>
        <v>0.3</v>
      </c>
      <c r="U568" s="7">
        <f t="shared" si="120"/>
        <v>20</v>
      </c>
      <c r="V568" s="18" t="str">
        <f t="shared" si="121"/>
        <v>T16N73.8-703</v>
      </c>
      <c r="W568" s="4"/>
      <c r="X568" s="8">
        <v>269</v>
      </c>
      <c r="Y568" s="9" t="s">
        <v>271</v>
      </c>
      <c r="Z568" s="9" t="s">
        <v>272</v>
      </c>
      <c r="AA568" s="10">
        <v>5.9445442570000004</v>
      </c>
      <c r="AB568" s="10">
        <v>86.641000000000005</v>
      </c>
      <c r="AC568" s="10">
        <v>3.7</v>
      </c>
      <c r="AD568" s="10">
        <v>50</v>
      </c>
      <c r="AE568" s="10">
        <v>0.3</v>
      </c>
      <c r="AF568" s="10">
        <v>29.6</v>
      </c>
      <c r="AG568" s="10">
        <v>0.3</v>
      </c>
      <c r="AH568" s="10">
        <v>20</v>
      </c>
      <c r="AI568" s="10">
        <v>30</v>
      </c>
      <c r="AJ568" s="10">
        <v>161</v>
      </c>
      <c r="AK568" s="10">
        <v>575</v>
      </c>
      <c r="AL568" s="10">
        <v>575</v>
      </c>
      <c r="AM568" s="11" t="s">
        <v>426</v>
      </c>
      <c r="AN568" s="21">
        <f t="shared" si="128"/>
        <v>575</v>
      </c>
      <c r="AO568" s="21">
        <f t="shared" si="127"/>
        <v>575</v>
      </c>
      <c r="AP568" s="14">
        <v>30</v>
      </c>
    </row>
    <row r="569" spans="1:42" ht="12" customHeight="1" x14ac:dyDescent="0.25">
      <c r="A569" s="14" t="s">
        <v>170</v>
      </c>
      <c r="B569" s="14">
        <v>703</v>
      </c>
      <c r="C569" s="14" t="s">
        <v>199</v>
      </c>
      <c r="D569" s="14" t="s">
        <v>53</v>
      </c>
      <c r="E569" s="14" t="s">
        <v>52</v>
      </c>
      <c r="F569" s="58">
        <v>72.879457969699999</v>
      </c>
      <c r="G569" s="13">
        <v>0.96678798063799998</v>
      </c>
      <c r="H569" s="13">
        <v>40.506355285600002</v>
      </c>
      <c r="I569" s="58">
        <v>30</v>
      </c>
      <c r="J569" s="2"/>
      <c r="K569" s="7" t="s">
        <v>199</v>
      </c>
      <c r="L569" s="7" t="str">
        <f t="shared" si="118"/>
        <v>N</v>
      </c>
      <c r="M569" s="7" t="s">
        <v>216</v>
      </c>
      <c r="N569" s="7">
        <f t="shared" si="122"/>
        <v>0.96678798063799998</v>
      </c>
      <c r="O569" s="15">
        <f t="shared" si="123"/>
        <v>72.879457969699999</v>
      </c>
      <c r="P569" s="7">
        <f t="shared" si="119"/>
        <v>3.7</v>
      </c>
      <c r="Q569" s="7">
        <v>50</v>
      </c>
      <c r="R569" s="7">
        <f t="shared" si="124"/>
        <v>7.4</v>
      </c>
      <c r="S569" s="63">
        <f t="shared" si="125"/>
        <v>40.506355285600002</v>
      </c>
      <c r="T569" s="7">
        <f t="shared" si="126"/>
        <v>22.6</v>
      </c>
      <c r="U569" s="7">
        <f t="shared" si="120"/>
        <v>20</v>
      </c>
      <c r="V569" s="18" t="str">
        <f t="shared" si="121"/>
        <v>T16N73.8-703</v>
      </c>
      <c r="W569" s="4"/>
      <c r="X569" s="8">
        <v>270</v>
      </c>
      <c r="Y569" s="9" t="s">
        <v>271</v>
      </c>
      <c r="Z569" s="9" t="s">
        <v>272</v>
      </c>
      <c r="AA569" s="10">
        <v>0.96678798099999996</v>
      </c>
      <c r="AB569" s="10">
        <v>72.879000000000005</v>
      </c>
      <c r="AC569" s="10">
        <v>3.7</v>
      </c>
      <c r="AD569" s="10">
        <v>50</v>
      </c>
      <c r="AE569" s="10">
        <v>7.4</v>
      </c>
      <c r="AF569" s="10">
        <v>40.5</v>
      </c>
      <c r="AG569" s="10">
        <v>22.6</v>
      </c>
      <c r="AH569" s="10">
        <v>20</v>
      </c>
      <c r="AI569" s="10">
        <v>10</v>
      </c>
      <c r="AJ569" s="10">
        <v>16</v>
      </c>
      <c r="AK569" s="10">
        <v>27</v>
      </c>
      <c r="AL569" s="10">
        <v>58</v>
      </c>
      <c r="AM569" s="11" t="s">
        <v>426</v>
      </c>
      <c r="AN569" s="21">
        <f t="shared" si="128"/>
        <v>27</v>
      </c>
      <c r="AO569" s="21">
        <f t="shared" si="127"/>
        <v>58</v>
      </c>
      <c r="AP569" s="14">
        <v>25</v>
      </c>
    </row>
    <row r="570" spans="1:42" ht="12" customHeight="1" x14ac:dyDescent="0.25">
      <c r="A570" s="14" t="s">
        <v>170</v>
      </c>
      <c r="B570" s="14">
        <v>703</v>
      </c>
      <c r="C570" s="14" t="s">
        <v>199</v>
      </c>
      <c r="D570" s="14" t="s">
        <v>53</v>
      </c>
      <c r="E570" s="14" t="s">
        <v>52</v>
      </c>
      <c r="F570" s="58">
        <v>132.48503680600001</v>
      </c>
      <c r="G570" s="13">
        <v>4.35798772389</v>
      </c>
      <c r="H570" s="13">
        <v>29.560249328600001</v>
      </c>
      <c r="I570" s="58">
        <v>0</v>
      </c>
      <c r="J570" s="2"/>
      <c r="K570" s="7" t="s">
        <v>199</v>
      </c>
      <c r="L570" s="7" t="str">
        <f t="shared" si="118"/>
        <v>N</v>
      </c>
      <c r="M570" s="7" t="s">
        <v>216</v>
      </c>
      <c r="N570" s="7">
        <f t="shared" si="122"/>
        <v>4.35798772389</v>
      </c>
      <c r="O570" s="15">
        <f t="shared" si="123"/>
        <v>132.48503680600001</v>
      </c>
      <c r="P570" s="7">
        <f t="shared" si="119"/>
        <v>3.7</v>
      </c>
      <c r="Q570" s="7">
        <v>50</v>
      </c>
      <c r="R570" s="7">
        <f t="shared" si="124"/>
        <v>0.3</v>
      </c>
      <c r="S570" s="63">
        <f t="shared" si="125"/>
        <v>29.560249328600001</v>
      </c>
      <c r="T570" s="7">
        <f t="shared" si="126"/>
        <v>0.3</v>
      </c>
      <c r="U570" s="7">
        <f t="shared" si="120"/>
        <v>20</v>
      </c>
      <c r="V570" s="18" t="str">
        <f t="shared" si="121"/>
        <v>T16N73.8-703</v>
      </c>
      <c r="W570" s="4"/>
      <c r="X570" s="8">
        <v>271</v>
      </c>
      <c r="Y570" s="9" t="s">
        <v>271</v>
      </c>
      <c r="Z570" s="9" t="s">
        <v>272</v>
      </c>
      <c r="AA570" s="10">
        <v>4.357987724</v>
      </c>
      <c r="AB570" s="10">
        <v>132.48500000000001</v>
      </c>
      <c r="AC570" s="10">
        <v>3.7</v>
      </c>
      <c r="AD570" s="10">
        <v>50</v>
      </c>
      <c r="AE570" s="10">
        <v>0.3</v>
      </c>
      <c r="AF570" s="10">
        <v>29.6</v>
      </c>
      <c r="AG570" s="10">
        <v>0.3</v>
      </c>
      <c r="AH570" s="10">
        <v>20</v>
      </c>
      <c r="AI570" s="10">
        <v>29</v>
      </c>
      <c r="AJ570" s="10">
        <v>169</v>
      </c>
      <c r="AK570" s="10">
        <v>690</v>
      </c>
      <c r="AL570" s="10">
        <v>694</v>
      </c>
      <c r="AM570" s="11" t="s">
        <v>426</v>
      </c>
      <c r="AN570" s="21">
        <f t="shared" si="128"/>
        <v>690</v>
      </c>
      <c r="AO570" s="21">
        <f t="shared" si="127"/>
        <v>694</v>
      </c>
      <c r="AP570" s="14">
        <v>33</v>
      </c>
    </row>
    <row r="571" spans="1:42" ht="12" customHeight="1" x14ac:dyDescent="0.25">
      <c r="A571" s="14" t="s">
        <v>170</v>
      </c>
      <c r="B571" s="14">
        <v>703</v>
      </c>
      <c r="C571" s="14" t="s">
        <v>199</v>
      </c>
      <c r="D571" s="14" t="s">
        <v>53</v>
      </c>
      <c r="E571" s="14" t="s">
        <v>52</v>
      </c>
      <c r="F571" s="58">
        <v>97.676671897099993</v>
      </c>
      <c r="G571" s="13">
        <v>7.5926622150199998</v>
      </c>
      <c r="H571" s="13">
        <v>45.195823669399999</v>
      </c>
      <c r="I571" s="58">
        <v>0</v>
      </c>
      <c r="J571" s="2"/>
      <c r="K571" s="7" t="s">
        <v>199</v>
      </c>
      <c r="L571" s="7" t="str">
        <f t="shared" si="118"/>
        <v>N</v>
      </c>
      <c r="M571" s="7" t="s">
        <v>216</v>
      </c>
      <c r="N571" s="7">
        <f t="shared" si="122"/>
        <v>7.5926622150199998</v>
      </c>
      <c r="O571" s="15">
        <f t="shared" si="123"/>
        <v>97.676671897099993</v>
      </c>
      <c r="P571" s="7">
        <f t="shared" si="119"/>
        <v>3.7</v>
      </c>
      <c r="Q571" s="7">
        <v>50</v>
      </c>
      <c r="R571" s="7">
        <f t="shared" si="124"/>
        <v>0.3</v>
      </c>
      <c r="S571" s="63">
        <f t="shared" si="125"/>
        <v>45.195823669399999</v>
      </c>
      <c r="T571" s="7">
        <f t="shared" si="126"/>
        <v>0.3</v>
      </c>
      <c r="U571" s="7">
        <f t="shared" si="120"/>
        <v>20</v>
      </c>
      <c r="V571" s="18" t="str">
        <f t="shared" si="121"/>
        <v>T16N73.8-703</v>
      </c>
      <c r="W571" s="4"/>
      <c r="X571" s="8">
        <v>272</v>
      </c>
      <c r="Y571" s="9" t="s">
        <v>271</v>
      </c>
      <c r="Z571" s="9" t="s">
        <v>272</v>
      </c>
      <c r="AA571" s="10">
        <v>7.5926622149999998</v>
      </c>
      <c r="AB571" s="10">
        <v>97.677000000000007</v>
      </c>
      <c r="AC571" s="10">
        <v>3.7</v>
      </c>
      <c r="AD571" s="10">
        <v>50</v>
      </c>
      <c r="AE571" s="10">
        <v>0.3</v>
      </c>
      <c r="AF571" s="10">
        <v>45.2</v>
      </c>
      <c r="AG571" s="10">
        <v>0.3</v>
      </c>
      <c r="AH571" s="10">
        <v>20</v>
      </c>
      <c r="AI571" s="10">
        <v>31</v>
      </c>
      <c r="AJ571" s="10">
        <v>162</v>
      </c>
      <c r="AK571" s="12">
        <v>1311</v>
      </c>
      <c r="AL571" s="12">
        <v>1308</v>
      </c>
      <c r="AM571" s="11" t="s">
        <v>426</v>
      </c>
      <c r="AN571" s="21">
        <f t="shared" si="128"/>
        <v>1311</v>
      </c>
      <c r="AO571" s="21">
        <f t="shared" si="127"/>
        <v>1308</v>
      </c>
      <c r="AP571" s="14">
        <v>28</v>
      </c>
    </row>
    <row r="572" spans="1:42" ht="12" customHeight="1" x14ac:dyDescent="0.25">
      <c r="A572" s="14" t="s">
        <v>170</v>
      </c>
      <c r="B572" s="14">
        <v>703</v>
      </c>
      <c r="C572" s="14" t="s">
        <v>199</v>
      </c>
      <c r="D572" s="14" t="s">
        <v>53</v>
      </c>
      <c r="E572" s="14" t="s">
        <v>52</v>
      </c>
      <c r="F572" s="58">
        <v>77.358265333099993</v>
      </c>
      <c r="G572" s="13">
        <v>1.5385370197499999</v>
      </c>
      <c r="H572" s="13">
        <v>46.1135368347</v>
      </c>
      <c r="I572" s="58">
        <v>50</v>
      </c>
      <c r="J572" s="2"/>
      <c r="K572" s="7" t="s">
        <v>199</v>
      </c>
      <c r="L572" s="7" t="str">
        <f t="shared" si="118"/>
        <v>N</v>
      </c>
      <c r="M572" s="7" t="s">
        <v>216</v>
      </c>
      <c r="N572" s="7">
        <f t="shared" si="122"/>
        <v>1.5385370197499999</v>
      </c>
      <c r="O572" s="15">
        <f t="shared" si="123"/>
        <v>77.358265333099993</v>
      </c>
      <c r="P572" s="7">
        <f t="shared" si="119"/>
        <v>3.7</v>
      </c>
      <c r="Q572" s="7">
        <v>50</v>
      </c>
      <c r="R572" s="7">
        <f t="shared" si="124"/>
        <v>7.4</v>
      </c>
      <c r="S572" s="63">
        <f t="shared" si="125"/>
        <v>46.1135368347</v>
      </c>
      <c r="T572" s="7">
        <f t="shared" si="126"/>
        <v>42.6</v>
      </c>
      <c r="U572" s="7">
        <f t="shared" si="120"/>
        <v>20</v>
      </c>
      <c r="V572" s="18" t="str">
        <f t="shared" si="121"/>
        <v>T16N73.8-703</v>
      </c>
      <c r="W572" s="4"/>
      <c r="X572" s="8">
        <v>273</v>
      </c>
      <c r="Y572" s="9" t="s">
        <v>271</v>
      </c>
      <c r="Z572" s="9" t="s">
        <v>272</v>
      </c>
      <c r="AA572" s="10">
        <v>1.5385370199999999</v>
      </c>
      <c r="AB572" s="10">
        <v>77.358000000000004</v>
      </c>
      <c r="AC572" s="10">
        <v>3.7</v>
      </c>
      <c r="AD572" s="10">
        <v>50</v>
      </c>
      <c r="AE572" s="10">
        <v>7.4</v>
      </c>
      <c r="AF572" s="10">
        <v>46.1</v>
      </c>
      <c r="AG572" s="10">
        <v>42.6</v>
      </c>
      <c r="AH572" s="10">
        <v>20</v>
      </c>
      <c r="AI572" s="10">
        <v>6</v>
      </c>
      <c r="AJ572" s="10">
        <v>8</v>
      </c>
      <c r="AK572" s="10">
        <v>61</v>
      </c>
      <c r="AL572" s="10">
        <v>65</v>
      </c>
      <c r="AM572" s="11" t="s">
        <v>426</v>
      </c>
      <c r="AN572" s="21">
        <f t="shared" si="128"/>
        <v>61</v>
      </c>
      <c r="AO572" s="21">
        <f t="shared" si="127"/>
        <v>65</v>
      </c>
      <c r="AP572" s="14">
        <v>29</v>
      </c>
    </row>
    <row r="573" spans="1:42" ht="12" customHeight="1" x14ac:dyDescent="0.25">
      <c r="A573" s="14" t="s">
        <v>170</v>
      </c>
      <c r="B573" s="14">
        <v>703</v>
      </c>
      <c r="C573" s="14" t="s">
        <v>199</v>
      </c>
      <c r="D573" s="14" t="s">
        <v>53</v>
      </c>
      <c r="E573" s="14" t="s">
        <v>52</v>
      </c>
      <c r="F573" s="58">
        <v>81.245235325699994</v>
      </c>
      <c r="G573" s="13">
        <v>1.3083699932999999</v>
      </c>
      <c r="H573" s="13">
        <v>40.506355285600002</v>
      </c>
      <c r="I573" s="58">
        <v>30</v>
      </c>
      <c r="J573" s="2"/>
      <c r="K573" s="7" t="s">
        <v>199</v>
      </c>
      <c r="L573" s="7" t="str">
        <f t="shared" si="118"/>
        <v>N</v>
      </c>
      <c r="M573" s="7" t="s">
        <v>216</v>
      </c>
      <c r="N573" s="7">
        <f t="shared" si="122"/>
        <v>1.3083699932999999</v>
      </c>
      <c r="O573" s="15">
        <f t="shared" si="123"/>
        <v>81.245235325699994</v>
      </c>
      <c r="P573" s="7">
        <f t="shared" si="119"/>
        <v>3.7</v>
      </c>
      <c r="Q573" s="7">
        <v>50</v>
      </c>
      <c r="R573" s="7">
        <f t="shared" si="124"/>
        <v>7.4</v>
      </c>
      <c r="S573" s="63">
        <f t="shared" si="125"/>
        <v>40.506355285600002</v>
      </c>
      <c r="T573" s="7">
        <f t="shared" si="126"/>
        <v>22.6</v>
      </c>
      <c r="U573" s="7">
        <f t="shared" si="120"/>
        <v>20</v>
      </c>
      <c r="V573" s="18" t="str">
        <f t="shared" si="121"/>
        <v>T16N73.8-703</v>
      </c>
      <c r="W573" s="4"/>
      <c r="X573" s="8">
        <v>274</v>
      </c>
      <c r="Y573" s="9" t="s">
        <v>271</v>
      </c>
      <c r="Z573" s="9" t="s">
        <v>272</v>
      </c>
      <c r="AA573" s="10">
        <v>1.3083699929999999</v>
      </c>
      <c r="AB573" s="10">
        <v>81.245000000000005</v>
      </c>
      <c r="AC573" s="10">
        <v>3.7</v>
      </c>
      <c r="AD573" s="10">
        <v>50</v>
      </c>
      <c r="AE573" s="10">
        <v>7.4</v>
      </c>
      <c r="AF573" s="10">
        <v>40.5</v>
      </c>
      <c r="AG573" s="10">
        <v>22.6</v>
      </c>
      <c r="AH573" s="10">
        <v>20</v>
      </c>
      <c r="AI573" s="10">
        <v>10</v>
      </c>
      <c r="AJ573" s="10">
        <v>18</v>
      </c>
      <c r="AK573" s="10">
        <v>30</v>
      </c>
      <c r="AL573" s="10">
        <v>67</v>
      </c>
      <c r="AM573" s="11" t="s">
        <v>426</v>
      </c>
      <c r="AN573" s="21">
        <f t="shared" si="128"/>
        <v>30</v>
      </c>
      <c r="AO573" s="21">
        <f t="shared" si="127"/>
        <v>67</v>
      </c>
      <c r="AP573" s="14">
        <v>24</v>
      </c>
    </row>
    <row r="574" spans="1:42" ht="12" customHeight="1" x14ac:dyDescent="0.25">
      <c r="A574" s="14" t="s">
        <v>170</v>
      </c>
      <c r="B574" s="14">
        <v>703</v>
      </c>
      <c r="C574" s="14" t="s">
        <v>199</v>
      </c>
      <c r="D574" s="14" t="s">
        <v>53</v>
      </c>
      <c r="E574" s="14" t="s">
        <v>52</v>
      </c>
      <c r="F574" s="58">
        <v>66.388089480000005</v>
      </c>
      <c r="G574" s="13">
        <v>4.1309091156699997</v>
      </c>
      <c r="H574" s="13">
        <v>53.733829498299997</v>
      </c>
      <c r="I574" s="58">
        <v>60</v>
      </c>
      <c r="J574" s="2"/>
      <c r="K574" s="7" t="s">
        <v>199</v>
      </c>
      <c r="L574" s="7" t="str">
        <f t="shared" si="118"/>
        <v>N</v>
      </c>
      <c r="M574" s="7" t="s">
        <v>216</v>
      </c>
      <c r="N574" s="7">
        <f t="shared" si="122"/>
        <v>4.1309091156699997</v>
      </c>
      <c r="O574" s="15">
        <f t="shared" si="123"/>
        <v>66.388089480000005</v>
      </c>
      <c r="P574" s="7">
        <f t="shared" si="119"/>
        <v>3.7</v>
      </c>
      <c r="Q574" s="7">
        <v>50</v>
      </c>
      <c r="R574" s="7">
        <f t="shared" si="124"/>
        <v>7.4</v>
      </c>
      <c r="S574" s="63">
        <f t="shared" si="125"/>
        <v>53.733829498299997</v>
      </c>
      <c r="T574" s="7">
        <f t="shared" si="126"/>
        <v>52.6</v>
      </c>
      <c r="U574" s="7">
        <f t="shared" si="120"/>
        <v>20</v>
      </c>
      <c r="V574" s="18" t="str">
        <f t="shared" si="121"/>
        <v>T16N73.8-703</v>
      </c>
      <c r="W574" s="4"/>
      <c r="X574" s="8">
        <v>275</v>
      </c>
      <c r="Y574" s="9" t="s">
        <v>271</v>
      </c>
      <c r="Z574" s="9" t="s">
        <v>272</v>
      </c>
      <c r="AA574" s="10">
        <v>4.1309091159999998</v>
      </c>
      <c r="AB574" s="10">
        <v>66.388000000000005</v>
      </c>
      <c r="AC574" s="10">
        <v>3.7</v>
      </c>
      <c r="AD574" s="10">
        <v>50</v>
      </c>
      <c r="AE574" s="10">
        <v>7.4</v>
      </c>
      <c r="AF574" s="10">
        <v>53.7</v>
      </c>
      <c r="AG574" s="10">
        <v>52.6</v>
      </c>
      <c r="AH574" s="10">
        <v>20</v>
      </c>
      <c r="AI574" s="10">
        <v>5</v>
      </c>
      <c r="AJ574" s="10">
        <v>5</v>
      </c>
      <c r="AK574" s="10">
        <v>131</v>
      </c>
      <c r="AL574" s="10">
        <v>54</v>
      </c>
      <c r="AM574" s="11" t="s">
        <v>426</v>
      </c>
      <c r="AN574" s="21">
        <f t="shared" si="128"/>
        <v>131</v>
      </c>
      <c r="AO574" s="21">
        <f t="shared" si="127"/>
        <v>54</v>
      </c>
      <c r="AP574" s="14">
        <v>26</v>
      </c>
    </row>
    <row r="575" spans="1:42" ht="12" customHeight="1" x14ac:dyDescent="0.25">
      <c r="A575" s="14" t="s">
        <v>170</v>
      </c>
      <c r="B575" s="14">
        <v>703</v>
      </c>
      <c r="C575" s="14" t="s">
        <v>199</v>
      </c>
      <c r="D575" s="14" t="s">
        <v>53</v>
      </c>
      <c r="E575" s="14" t="s">
        <v>52</v>
      </c>
      <c r="F575" s="58">
        <v>113.58027335600001</v>
      </c>
      <c r="G575" s="13">
        <v>7.7874180424599997</v>
      </c>
      <c r="H575" s="13">
        <v>4.7913537025500004</v>
      </c>
      <c r="I575" s="58">
        <v>0</v>
      </c>
      <c r="J575" s="2"/>
      <c r="K575" s="7" t="s">
        <v>199</v>
      </c>
      <c r="L575" s="7" t="str">
        <f t="shared" si="118"/>
        <v>N</v>
      </c>
      <c r="M575" s="7" t="s">
        <v>216</v>
      </c>
      <c r="N575" s="7">
        <f t="shared" si="122"/>
        <v>7.7874180424599997</v>
      </c>
      <c r="O575" s="15">
        <f t="shared" si="123"/>
        <v>113.58027335600001</v>
      </c>
      <c r="P575" s="7">
        <f t="shared" si="119"/>
        <v>3.7</v>
      </c>
      <c r="Q575" s="7">
        <v>50</v>
      </c>
      <c r="R575" s="7">
        <f t="shared" si="124"/>
        <v>0.3</v>
      </c>
      <c r="S575" s="63">
        <f t="shared" si="125"/>
        <v>4.7913537025500004</v>
      </c>
      <c r="T575" s="7">
        <f t="shared" si="126"/>
        <v>0.3</v>
      </c>
      <c r="U575" s="7">
        <f t="shared" si="120"/>
        <v>20</v>
      </c>
      <c r="V575" s="18" t="str">
        <f t="shared" si="121"/>
        <v>T16N73.8-703</v>
      </c>
      <c r="W575" s="4"/>
      <c r="X575" s="8">
        <v>276</v>
      </c>
      <c r="Y575" s="9" t="s">
        <v>271</v>
      </c>
      <c r="Z575" s="9" t="s">
        <v>272</v>
      </c>
      <c r="AA575" s="10">
        <v>7.7874180419999997</v>
      </c>
      <c r="AB575" s="10">
        <v>113.58</v>
      </c>
      <c r="AC575" s="10">
        <v>3.7</v>
      </c>
      <c r="AD575" s="10">
        <v>50</v>
      </c>
      <c r="AE575" s="10">
        <v>0.3</v>
      </c>
      <c r="AF575" s="10">
        <v>4.8</v>
      </c>
      <c r="AG575" s="10">
        <v>0.3</v>
      </c>
      <c r="AH575" s="10">
        <v>20</v>
      </c>
      <c r="AI575" s="10">
        <v>33</v>
      </c>
      <c r="AJ575" s="10">
        <v>169</v>
      </c>
      <c r="AK575" s="12">
        <v>1743</v>
      </c>
      <c r="AL575" s="12">
        <v>1549</v>
      </c>
      <c r="AM575" s="11" t="s">
        <v>426</v>
      </c>
      <c r="AN575" s="21">
        <f t="shared" si="128"/>
        <v>1743</v>
      </c>
      <c r="AO575" s="21">
        <f t="shared" si="127"/>
        <v>1549</v>
      </c>
      <c r="AP575" s="14">
        <v>23</v>
      </c>
    </row>
    <row r="576" spans="1:42" ht="12" customHeight="1" x14ac:dyDescent="0.25">
      <c r="A576" s="14" t="s">
        <v>170</v>
      </c>
      <c r="B576" s="14">
        <v>703</v>
      </c>
      <c r="C576" s="14" t="s">
        <v>199</v>
      </c>
      <c r="D576" s="14" t="s">
        <v>53</v>
      </c>
      <c r="E576" s="14" t="s">
        <v>52</v>
      </c>
      <c r="F576" s="58">
        <v>117.778058852</v>
      </c>
      <c r="G576" s="13">
        <v>7.3631024525099997</v>
      </c>
      <c r="H576" s="13">
        <v>53.694805145300002</v>
      </c>
      <c r="I576" s="58">
        <v>150</v>
      </c>
      <c r="J576" s="2"/>
      <c r="K576" s="7" t="s">
        <v>199</v>
      </c>
      <c r="L576" s="7" t="str">
        <f t="shared" si="118"/>
        <v>N</v>
      </c>
      <c r="M576" s="7" t="s">
        <v>216</v>
      </c>
      <c r="N576" s="7">
        <f t="shared" si="122"/>
        <v>7.3631024525099997</v>
      </c>
      <c r="O576" s="15">
        <f t="shared" si="123"/>
        <v>117.778058852</v>
      </c>
      <c r="P576" s="7">
        <f t="shared" si="119"/>
        <v>3.7</v>
      </c>
      <c r="Q576" s="7">
        <v>50</v>
      </c>
      <c r="R576" s="7">
        <f t="shared" si="124"/>
        <v>7.4</v>
      </c>
      <c r="S576" s="63">
        <f t="shared" si="125"/>
        <v>53.694805145300002</v>
      </c>
      <c r="T576" s="7">
        <f t="shared" si="126"/>
        <v>142.6</v>
      </c>
      <c r="U576" s="7">
        <f t="shared" si="120"/>
        <v>20</v>
      </c>
      <c r="V576" s="18" t="str">
        <f t="shared" si="121"/>
        <v>T16N73.8-703</v>
      </c>
      <c r="W576" s="4"/>
      <c r="X576" s="8">
        <v>277</v>
      </c>
      <c r="Y576" s="9" t="s">
        <v>271</v>
      </c>
      <c r="Z576" s="9" t="s">
        <v>272</v>
      </c>
      <c r="AA576" s="10">
        <v>7.3631024529999998</v>
      </c>
      <c r="AB576" s="10">
        <v>117.77800000000001</v>
      </c>
      <c r="AC576" s="10">
        <v>3.7</v>
      </c>
      <c r="AD576" s="10">
        <v>50</v>
      </c>
      <c r="AE576" s="10">
        <v>7.4</v>
      </c>
      <c r="AF576" s="10">
        <v>53.7</v>
      </c>
      <c r="AG576" s="10">
        <v>142.6</v>
      </c>
      <c r="AH576" s="10">
        <v>20</v>
      </c>
      <c r="AI576" s="10">
        <v>3</v>
      </c>
      <c r="AJ576" s="10">
        <v>4</v>
      </c>
      <c r="AK576" s="12">
        <v>1475</v>
      </c>
      <c r="AL576" s="10">
        <v>117</v>
      </c>
      <c r="AM576" s="11" t="s">
        <v>426</v>
      </c>
      <c r="AN576" s="21">
        <f t="shared" si="128"/>
        <v>1475</v>
      </c>
      <c r="AO576" s="21">
        <f t="shared" si="127"/>
        <v>117</v>
      </c>
      <c r="AP576" s="14">
        <v>27</v>
      </c>
    </row>
    <row r="577" spans="1:42" ht="12" customHeight="1" x14ac:dyDescent="0.25">
      <c r="A577" s="14" t="s">
        <v>170</v>
      </c>
      <c r="B577" s="14">
        <v>703</v>
      </c>
      <c r="C577" s="14" t="s">
        <v>199</v>
      </c>
      <c r="D577" s="14" t="s">
        <v>53</v>
      </c>
      <c r="E577" s="14" t="s">
        <v>52</v>
      </c>
      <c r="F577" s="58">
        <v>115.285787059</v>
      </c>
      <c r="G577" s="13">
        <v>7.3185568449599998</v>
      </c>
      <c r="H577" s="13">
        <v>46.1135368347</v>
      </c>
      <c r="I577" s="58">
        <v>50</v>
      </c>
      <c r="J577" s="2"/>
      <c r="K577" s="7" t="s">
        <v>199</v>
      </c>
      <c r="L577" s="7" t="str">
        <f t="shared" si="118"/>
        <v>N</v>
      </c>
      <c r="M577" s="7" t="s">
        <v>216</v>
      </c>
      <c r="N577" s="7">
        <f t="shared" si="122"/>
        <v>7.3185568449599998</v>
      </c>
      <c r="O577" s="15">
        <f t="shared" si="123"/>
        <v>115.285787059</v>
      </c>
      <c r="P577" s="7">
        <f t="shared" si="119"/>
        <v>3.7</v>
      </c>
      <c r="Q577" s="7">
        <v>50</v>
      </c>
      <c r="R577" s="7">
        <f t="shared" si="124"/>
        <v>7.4</v>
      </c>
      <c r="S577" s="63">
        <f t="shared" si="125"/>
        <v>46.1135368347</v>
      </c>
      <c r="T577" s="7">
        <f t="shared" si="126"/>
        <v>42.6</v>
      </c>
      <c r="U577" s="7">
        <f t="shared" si="120"/>
        <v>20</v>
      </c>
      <c r="V577" s="18" t="str">
        <f t="shared" si="121"/>
        <v>T16N73.8-703</v>
      </c>
      <c r="W577" s="4"/>
      <c r="X577" s="8">
        <v>278</v>
      </c>
      <c r="Y577" s="9" t="s">
        <v>271</v>
      </c>
      <c r="Z577" s="9" t="s">
        <v>272</v>
      </c>
      <c r="AA577" s="10">
        <v>7.3185568449999998</v>
      </c>
      <c r="AB577" s="10">
        <v>115.286</v>
      </c>
      <c r="AC577" s="10">
        <v>3.7</v>
      </c>
      <c r="AD577" s="10">
        <v>50</v>
      </c>
      <c r="AE577" s="10">
        <v>7.4</v>
      </c>
      <c r="AF577" s="10">
        <v>46.1</v>
      </c>
      <c r="AG577" s="10">
        <v>42.6</v>
      </c>
      <c r="AH577" s="10">
        <v>20</v>
      </c>
      <c r="AI577" s="10">
        <v>9</v>
      </c>
      <c r="AJ577" s="10">
        <v>14</v>
      </c>
      <c r="AK577" s="12">
        <v>1271</v>
      </c>
      <c r="AL577" s="10">
        <v>439</v>
      </c>
      <c r="AM577" s="11" t="s">
        <v>426</v>
      </c>
      <c r="AN577" s="21">
        <f t="shared" si="128"/>
        <v>1271</v>
      </c>
      <c r="AO577" s="21">
        <f t="shared" si="127"/>
        <v>439</v>
      </c>
      <c r="AP577" s="14">
        <v>32</v>
      </c>
    </row>
    <row r="578" spans="1:42" ht="12" customHeight="1" x14ac:dyDescent="0.25">
      <c r="A578" s="14" t="s">
        <v>172</v>
      </c>
      <c r="B578" s="14">
        <v>705</v>
      </c>
      <c r="C578" s="14" t="s">
        <v>199</v>
      </c>
      <c r="D578" s="14" t="s">
        <v>53</v>
      </c>
      <c r="E578" s="14" t="s">
        <v>52</v>
      </c>
      <c r="F578" s="58">
        <v>83.791720762300002</v>
      </c>
      <c r="G578" s="13">
        <v>8.5055576673399997</v>
      </c>
      <c r="H578" s="13">
        <v>37.863063812299998</v>
      </c>
      <c r="I578" s="58">
        <v>50</v>
      </c>
      <c r="J578" s="2"/>
      <c r="K578" s="7" t="s">
        <v>199</v>
      </c>
      <c r="L578" s="7" t="str">
        <f t="shared" si="118"/>
        <v>N</v>
      </c>
      <c r="M578" s="7" t="s">
        <v>216</v>
      </c>
      <c r="N578" s="7">
        <f t="shared" si="122"/>
        <v>8.5055576673399997</v>
      </c>
      <c r="O578" s="15">
        <f t="shared" si="123"/>
        <v>83.791720762300002</v>
      </c>
      <c r="P578" s="7">
        <f t="shared" si="119"/>
        <v>3.7</v>
      </c>
      <c r="Q578" s="7">
        <v>50</v>
      </c>
      <c r="R578" s="7">
        <f t="shared" si="124"/>
        <v>7.4</v>
      </c>
      <c r="S578" s="63">
        <f t="shared" si="125"/>
        <v>37.863063812299998</v>
      </c>
      <c r="T578" s="7">
        <f t="shared" si="126"/>
        <v>42.6</v>
      </c>
      <c r="U578" s="7">
        <f t="shared" si="120"/>
        <v>20</v>
      </c>
      <c r="V578" s="18" t="str">
        <f t="shared" si="121"/>
        <v>T16N73.9-705</v>
      </c>
      <c r="W578" s="4"/>
      <c r="X578" s="8">
        <v>279</v>
      </c>
      <c r="Y578" s="9" t="s">
        <v>271</v>
      </c>
      <c r="Z578" s="9" t="s">
        <v>272</v>
      </c>
      <c r="AA578" s="10">
        <v>8.5055576669999997</v>
      </c>
      <c r="AB578" s="10">
        <v>83.792000000000002</v>
      </c>
      <c r="AC578" s="10">
        <v>3.7</v>
      </c>
      <c r="AD578" s="10">
        <v>50</v>
      </c>
      <c r="AE578" s="10">
        <v>7.4</v>
      </c>
      <c r="AF578" s="10">
        <v>37.9</v>
      </c>
      <c r="AG578" s="10">
        <v>42.6</v>
      </c>
      <c r="AH578" s="10">
        <v>20</v>
      </c>
      <c r="AI578" s="10">
        <v>7</v>
      </c>
      <c r="AJ578" s="10">
        <v>9</v>
      </c>
      <c r="AK578" s="10">
        <v>957</v>
      </c>
      <c r="AL578" s="10">
        <v>230</v>
      </c>
      <c r="AM578" s="11" t="s">
        <v>427</v>
      </c>
      <c r="AN578" s="21">
        <f t="shared" si="128"/>
        <v>957</v>
      </c>
      <c r="AO578" s="21">
        <f t="shared" si="127"/>
        <v>230</v>
      </c>
      <c r="AP578" s="14">
        <v>464</v>
      </c>
    </row>
    <row r="579" spans="1:42" ht="12" customHeight="1" x14ac:dyDescent="0.25">
      <c r="A579" s="14" t="s">
        <v>172</v>
      </c>
      <c r="B579" s="14">
        <v>705</v>
      </c>
      <c r="C579" s="14" t="s">
        <v>199</v>
      </c>
      <c r="D579" s="14" t="s">
        <v>53</v>
      </c>
      <c r="E579" s="14" t="s">
        <v>52</v>
      </c>
      <c r="F579" s="58">
        <v>451.71992048200002</v>
      </c>
      <c r="G579" s="13">
        <v>28.987299499599999</v>
      </c>
      <c r="H579" s="13">
        <v>6.0910263061499998</v>
      </c>
      <c r="I579" s="58">
        <v>24.142135620099999</v>
      </c>
      <c r="J579" s="2"/>
      <c r="K579" s="7" t="s">
        <v>199</v>
      </c>
      <c r="L579" s="7" t="str">
        <f t="shared" si="118"/>
        <v>N</v>
      </c>
      <c r="M579" s="7" t="s">
        <v>216</v>
      </c>
      <c r="N579" s="7">
        <f t="shared" si="122"/>
        <v>28.987299499599999</v>
      </c>
      <c r="O579" s="15">
        <f t="shared" si="123"/>
        <v>140</v>
      </c>
      <c r="P579" s="7">
        <f t="shared" si="119"/>
        <v>3.7</v>
      </c>
      <c r="Q579" s="7">
        <v>50</v>
      </c>
      <c r="R579" s="7">
        <f t="shared" si="124"/>
        <v>7.4</v>
      </c>
      <c r="S579" s="63">
        <f t="shared" si="125"/>
        <v>6.0910263061499998</v>
      </c>
      <c r="T579" s="7">
        <f t="shared" si="126"/>
        <v>16.742135620100001</v>
      </c>
      <c r="U579" s="7">
        <f t="shared" si="120"/>
        <v>20</v>
      </c>
      <c r="V579" s="18" t="str">
        <f t="shared" si="121"/>
        <v>T16N73.9-705</v>
      </c>
      <c r="W579" s="4"/>
      <c r="X579" s="8">
        <v>280</v>
      </c>
      <c r="Y579" s="9" t="s">
        <v>271</v>
      </c>
      <c r="Z579" s="9" t="s">
        <v>272</v>
      </c>
      <c r="AA579" s="10">
        <v>28.987299499999999</v>
      </c>
      <c r="AB579" s="10">
        <v>140</v>
      </c>
      <c r="AC579" s="10">
        <v>3.7</v>
      </c>
      <c r="AD579" s="10">
        <v>50</v>
      </c>
      <c r="AE579" s="10">
        <v>7.4</v>
      </c>
      <c r="AF579" s="10">
        <v>6.1</v>
      </c>
      <c r="AG579" s="10">
        <v>16.742135619999999</v>
      </c>
      <c r="AH579" s="10">
        <v>20</v>
      </c>
      <c r="AI579" s="10">
        <v>10</v>
      </c>
      <c r="AJ579" s="10">
        <v>41</v>
      </c>
      <c r="AK579" s="12">
        <v>11730</v>
      </c>
      <c r="AL579" s="10">
        <v>447</v>
      </c>
      <c r="AM579" s="11" t="s">
        <v>427</v>
      </c>
      <c r="AN579" s="21">
        <f t="shared" si="128"/>
        <v>37847.676194670428</v>
      </c>
      <c r="AO579" s="21">
        <f t="shared" si="127"/>
        <v>1442.2771746818144</v>
      </c>
      <c r="AP579" s="14">
        <v>461</v>
      </c>
    </row>
    <row r="580" spans="1:42" ht="12" customHeight="1" x14ac:dyDescent="0.25">
      <c r="A580" s="14" t="s">
        <v>172</v>
      </c>
      <c r="B580" s="14">
        <v>705</v>
      </c>
      <c r="C580" s="14" t="s">
        <v>199</v>
      </c>
      <c r="D580" s="14" t="s">
        <v>53</v>
      </c>
      <c r="E580" s="14" t="s">
        <v>52</v>
      </c>
      <c r="F580" s="58">
        <v>55.200288299500002</v>
      </c>
      <c r="G580" s="13">
        <v>2.12206630819</v>
      </c>
      <c r="H580" s="13">
        <v>42.593719482399997</v>
      </c>
      <c r="I580" s="58">
        <v>50</v>
      </c>
      <c r="J580" s="2"/>
      <c r="K580" s="7" t="s">
        <v>199</v>
      </c>
      <c r="L580" s="7" t="str">
        <f t="shared" ref="L580:L613" si="129">IF(E580="AC - Asphalt","P",IF(E580="BST - bituminous surface","P",IF(E580="P - paved","P","N")))</f>
        <v>N</v>
      </c>
      <c r="M580" s="7" t="s">
        <v>216</v>
      </c>
      <c r="N580" s="7">
        <f t="shared" si="122"/>
        <v>2.12206630819</v>
      </c>
      <c r="O580" s="15">
        <f t="shared" si="123"/>
        <v>55.200288299500002</v>
      </c>
      <c r="P580" s="7">
        <f t="shared" ref="P580:P613" si="130">IF(D580="0 - not maintained",3.7,IF(D580="1 - Basic custodial care (closed)",3.7,IF(D580="2 - High clearance vehicles",3.7,IF(D580="3 - Suitable for passenger cars",5.5,IF(D580="4 - Moderate degree of user comfort",7.3,7.3)))))</f>
        <v>3.7</v>
      </c>
      <c r="Q580" s="7">
        <v>50</v>
      </c>
      <c r="R580" s="7">
        <f t="shared" si="124"/>
        <v>7.4</v>
      </c>
      <c r="S580" s="63">
        <f t="shared" si="125"/>
        <v>42.593719482399997</v>
      </c>
      <c r="T580" s="7">
        <f t="shared" si="126"/>
        <v>42.6</v>
      </c>
      <c r="U580" s="7">
        <f t="shared" ref="U580:U613" si="131">IF(L580="g",50,20)</f>
        <v>20</v>
      </c>
      <c r="V580" s="18" t="str">
        <f t="shared" ref="V580:V613" si="132">A580&amp;"-"&amp;B580</f>
        <v>T16N73.9-705</v>
      </c>
      <c r="W580" s="4"/>
      <c r="X580" s="8">
        <v>281</v>
      </c>
      <c r="Y580" s="9" t="s">
        <v>271</v>
      </c>
      <c r="Z580" s="9" t="s">
        <v>272</v>
      </c>
      <c r="AA580" s="10">
        <v>2.122066308</v>
      </c>
      <c r="AB580" s="10">
        <v>55.2</v>
      </c>
      <c r="AC580" s="10">
        <v>3.7</v>
      </c>
      <c r="AD580" s="10">
        <v>50</v>
      </c>
      <c r="AE580" s="10">
        <v>7.4</v>
      </c>
      <c r="AF580" s="10">
        <v>42.6</v>
      </c>
      <c r="AG580" s="10">
        <v>42.6</v>
      </c>
      <c r="AH580" s="10">
        <v>20</v>
      </c>
      <c r="AI580" s="10">
        <v>5</v>
      </c>
      <c r="AJ580" s="10">
        <v>5</v>
      </c>
      <c r="AK580" s="10">
        <v>35</v>
      </c>
      <c r="AL580" s="10">
        <v>30</v>
      </c>
      <c r="AM580" s="11" t="s">
        <v>427</v>
      </c>
      <c r="AN580" s="21">
        <f t="shared" si="128"/>
        <v>35</v>
      </c>
      <c r="AO580" s="21">
        <f t="shared" si="127"/>
        <v>30</v>
      </c>
      <c r="AP580" s="14">
        <v>462</v>
      </c>
    </row>
    <row r="581" spans="1:42" ht="12" customHeight="1" x14ac:dyDescent="0.25">
      <c r="A581" s="14" t="s">
        <v>172</v>
      </c>
      <c r="B581" s="14">
        <v>705</v>
      </c>
      <c r="C581" s="14" t="s">
        <v>199</v>
      </c>
      <c r="D581" s="14" t="s">
        <v>53</v>
      </c>
      <c r="E581" s="14" t="s">
        <v>52</v>
      </c>
      <c r="F581" s="58">
        <v>55.201104672200003</v>
      </c>
      <c r="G581" s="13">
        <v>12.1028523789</v>
      </c>
      <c r="H581" s="13">
        <v>42.593719482399997</v>
      </c>
      <c r="I581" s="58">
        <v>50</v>
      </c>
      <c r="J581" s="2"/>
      <c r="K581" s="7" t="s">
        <v>199</v>
      </c>
      <c r="L581" s="7" t="str">
        <f t="shared" si="129"/>
        <v>N</v>
      </c>
      <c r="M581" s="7" t="s">
        <v>216</v>
      </c>
      <c r="N581" s="7">
        <f t="shared" ref="N581:N613" si="133">IF(G581&lt;0.3,0.3,G581)</f>
        <v>12.1028523789</v>
      </c>
      <c r="O581" s="15">
        <f t="shared" ref="O581:O613" si="134">IF(F581&gt;140,140,F581)</f>
        <v>55.201104672200003</v>
      </c>
      <c r="P581" s="7">
        <f t="shared" si="130"/>
        <v>3.7</v>
      </c>
      <c r="Q581" s="7">
        <v>50</v>
      </c>
      <c r="R581" s="7">
        <f t="shared" ref="R581:R613" si="135">IF(I581&lt;0.3,0.3,(IF((I581-0.3)&lt;P581*2,(I581-0.3),P581*2)))</f>
        <v>7.4</v>
      </c>
      <c r="S581" s="63">
        <f t="shared" ref="S581:S613" si="136">H581</f>
        <v>42.593719482399997</v>
      </c>
      <c r="T581" s="7">
        <f t="shared" ref="T581:T613" si="137">IF((I581-R581)&lt;0.3,0.3,IF(I581&gt;300,300,I581-R581))</f>
        <v>42.6</v>
      </c>
      <c r="U581" s="7">
        <f t="shared" si="131"/>
        <v>20</v>
      </c>
      <c r="V581" s="18" t="str">
        <f t="shared" si="132"/>
        <v>T16N73.9-705</v>
      </c>
      <c r="W581" s="4"/>
      <c r="X581" s="8">
        <v>282</v>
      </c>
      <c r="Y581" s="9" t="s">
        <v>271</v>
      </c>
      <c r="Z581" s="9" t="s">
        <v>272</v>
      </c>
      <c r="AA581" s="10">
        <v>12.10285238</v>
      </c>
      <c r="AB581" s="10">
        <v>55.201000000000001</v>
      </c>
      <c r="AC581" s="10">
        <v>3.7</v>
      </c>
      <c r="AD581" s="10">
        <v>50</v>
      </c>
      <c r="AE581" s="10">
        <v>7.4</v>
      </c>
      <c r="AF581" s="10">
        <v>42.6</v>
      </c>
      <c r="AG581" s="10">
        <v>42.6</v>
      </c>
      <c r="AH581" s="10">
        <v>20</v>
      </c>
      <c r="AI581" s="10">
        <v>6</v>
      </c>
      <c r="AJ581" s="10">
        <v>5</v>
      </c>
      <c r="AK581" s="10">
        <v>647</v>
      </c>
      <c r="AL581" s="10">
        <v>101</v>
      </c>
      <c r="AM581" s="11" t="s">
        <v>427</v>
      </c>
      <c r="AN581" s="21">
        <f t="shared" si="128"/>
        <v>647</v>
      </c>
      <c r="AO581" s="21">
        <f t="shared" si="127"/>
        <v>101</v>
      </c>
      <c r="AP581" s="14">
        <v>463</v>
      </c>
    </row>
    <row r="582" spans="1:42" ht="12" customHeight="1" x14ac:dyDescent="0.25">
      <c r="A582" s="14" t="s">
        <v>159</v>
      </c>
      <c r="B582" s="14">
        <v>638</v>
      </c>
      <c r="C582" s="14" t="s">
        <v>199</v>
      </c>
      <c r="D582" s="14" t="s">
        <v>53</v>
      </c>
      <c r="E582" s="14" t="s">
        <v>52</v>
      </c>
      <c r="F582" s="58">
        <v>45.112851793300003</v>
      </c>
      <c r="G582" s="13">
        <v>12.802637232</v>
      </c>
      <c r="H582" s="13">
        <v>25.613771438600001</v>
      </c>
      <c r="I582" s="58">
        <v>28.284271240199999</v>
      </c>
      <c r="J582" s="2"/>
      <c r="K582" s="7" t="s">
        <v>199</v>
      </c>
      <c r="L582" s="7" t="str">
        <f t="shared" si="129"/>
        <v>N</v>
      </c>
      <c r="M582" s="7" t="s">
        <v>216</v>
      </c>
      <c r="N582" s="7">
        <f t="shared" si="133"/>
        <v>12.802637232</v>
      </c>
      <c r="O582" s="15">
        <f t="shared" si="134"/>
        <v>45.112851793300003</v>
      </c>
      <c r="P582" s="7">
        <f t="shared" si="130"/>
        <v>3.7</v>
      </c>
      <c r="Q582" s="7">
        <v>50</v>
      </c>
      <c r="R582" s="7">
        <f t="shared" si="135"/>
        <v>7.4</v>
      </c>
      <c r="S582" s="63">
        <f t="shared" si="136"/>
        <v>25.613771438600001</v>
      </c>
      <c r="T582" s="7">
        <f t="shared" si="137"/>
        <v>20.8842712402</v>
      </c>
      <c r="U582" s="7">
        <f t="shared" si="131"/>
        <v>20</v>
      </c>
      <c r="V582" s="18" t="str">
        <f t="shared" si="132"/>
        <v>T16N73I.1-638</v>
      </c>
      <c r="W582" s="4"/>
      <c r="X582" s="8">
        <v>283</v>
      </c>
      <c r="Y582" s="9" t="s">
        <v>271</v>
      </c>
      <c r="Z582" s="9" t="s">
        <v>272</v>
      </c>
      <c r="AA582" s="10">
        <v>12.80263723</v>
      </c>
      <c r="AB582" s="10">
        <v>45.113</v>
      </c>
      <c r="AC582" s="10">
        <v>3.7</v>
      </c>
      <c r="AD582" s="10">
        <v>50</v>
      </c>
      <c r="AE582" s="10">
        <v>7.4</v>
      </c>
      <c r="AF582" s="10">
        <v>25.6</v>
      </c>
      <c r="AG582" s="10">
        <v>20.88427124</v>
      </c>
      <c r="AH582" s="10">
        <v>20</v>
      </c>
      <c r="AI582" s="10">
        <v>6</v>
      </c>
      <c r="AJ582" s="10">
        <v>8</v>
      </c>
      <c r="AK582" s="10">
        <v>455</v>
      </c>
      <c r="AL582" s="10">
        <v>71</v>
      </c>
      <c r="AM582" s="11" t="s">
        <v>381</v>
      </c>
      <c r="AN582" s="21">
        <f t="shared" si="128"/>
        <v>455</v>
      </c>
      <c r="AO582" s="21">
        <f t="shared" ref="AO582:AO613" si="138">F582/O582*AL582</f>
        <v>71</v>
      </c>
      <c r="AP582" s="14">
        <v>634</v>
      </c>
    </row>
    <row r="583" spans="1:42" ht="12" customHeight="1" x14ac:dyDescent="0.25">
      <c r="A583" s="14" t="s">
        <v>159</v>
      </c>
      <c r="B583" s="14">
        <v>638</v>
      </c>
      <c r="C583" s="14" t="s">
        <v>199</v>
      </c>
      <c r="D583" s="14" t="s">
        <v>53</v>
      </c>
      <c r="E583" s="14" t="s">
        <v>52</v>
      </c>
      <c r="F583" s="58">
        <v>117.344286711</v>
      </c>
      <c r="G583" s="13">
        <v>12.2214140671</v>
      </c>
      <c r="H583" s="13">
        <v>26.613994598400001</v>
      </c>
      <c r="I583" s="58">
        <v>56.5685424805</v>
      </c>
      <c r="J583" s="2"/>
      <c r="K583" s="7" t="s">
        <v>199</v>
      </c>
      <c r="L583" s="7" t="str">
        <f t="shared" si="129"/>
        <v>N</v>
      </c>
      <c r="M583" s="7" t="s">
        <v>216</v>
      </c>
      <c r="N583" s="7">
        <f t="shared" si="133"/>
        <v>12.2214140671</v>
      </c>
      <c r="O583" s="15">
        <f t="shared" si="134"/>
        <v>117.344286711</v>
      </c>
      <c r="P583" s="7">
        <f t="shared" si="130"/>
        <v>3.7</v>
      </c>
      <c r="Q583" s="7">
        <v>50</v>
      </c>
      <c r="R583" s="7">
        <f t="shared" si="135"/>
        <v>7.4</v>
      </c>
      <c r="S583" s="63">
        <f t="shared" si="136"/>
        <v>26.613994598400001</v>
      </c>
      <c r="T583" s="7">
        <f t="shared" si="137"/>
        <v>49.168542480500001</v>
      </c>
      <c r="U583" s="7">
        <f t="shared" si="131"/>
        <v>20</v>
      </c>
      <c r="V583" s="18" t="str">
        <f t="shared" si="132"/>
        <v>T16N73I.1-638</v>
      </c>
      <c r="W583" s="4"/>
      <c r="X583" s="8">
        <v>284</v>
      </c>
      <c r="Y583" s="9" t="s">
        <v>271</v>
      </c>
      <c r="Z583" s="9" t="s">
        <v>272</v>
      </c>
      <c r="AA583" s="10">
        <v>12.22141407</v>
      </c>
      <c r="AB583" s="10">
        <v>117.34399999999999</v>
      </c>
      <c r="AC583" s="10">
        <v>3.7</v>
      </c>
      <c r="AD583" s="10">
        <v>50</v>
      </c>
      <c r="AE583" s="10">
        <v>7.4</v>
      </c>
      <c r="AF583" s="10">
        <v>26.6</v>
      </c>
      <c r="AG583" s="10">
        <v>49.168542479999999</v>
      </c>
      <c r="AH583" s="10">
        <v>20</v>
      </c>
      <c r="AI583" s="10">
        <v>6</v>
      </c>
      <c r="AJ583" s="10">
        <v>11</v>
      </c>
      <c r="AK583" s="12">
        <v>3212</v>
      </c>
      <c r="AL583" s="10">
        <v>258</v>
      </c>
      <c r="AM583" s="11" t="s">
        <v>381</v>
      </c>
      <c r="AN583" s="21">
        <f t="shared" si="128"/>
        <v>3212</v>
      </c>
      <c r="AO583" s="21">
        <f t="shared" si="138"/>
        <v>258</v>
      </c>
      <c r="AP583" s="14">
        <v>636</v>
      </c>
    </row>
    <row r="584" spans="1:42" ht="12" customHeight="1" x14ac:dyDescent="0.25">
      <c r="A584" s="14" t="s">
        <v>160</v>
      </c>
      <c r="B584" s="14">
        <v>639</v>
      </c>
      <c r="C584" s="14" t="s">
        <v>199</v>
      </c>
      <c r="D584" s="14" t="s">
        <v>53</v>
      </c>
      <c r="E584" s="14" t="s">
        <v>52</v>
      </c>
      <c r="F584" s="58">
        <v>117.21362666500001</v>
      </c>
      <c r="G584" s="13">
        <v>5.68456597541</v>
      </c>
      <c r="H584" s="13">
        <v>29.291809082</v>
      </c>
      <c r="I584" s="58">
        <v>14.142135620099999</v>
      </c>
      <c r="J584" s="2"/>
      <c r="K584" s="7" t="s">
        <v>199</v>
      </c>
      <c r="L584" s="7" t="str">
        <f t="shared" si="129"/>
        <v>N</v>
      </c>
      <c r="M584" s="7" t="s">
        <v>216</v>
      </c>
      <c r="N584" s="7">
        <f t="shared" si="133"/>
        <v>5.68456597541</v>
      </c>
      <c r="O584" s="15">
        <f t="shared" si="134"/>
        <v>117.21362666500001</v>
      </c>
      <c r="P584" s="7">
        <f t="shared" si="130"/>
        <v>3.7</v>
      </c>
      <c r="Q584" s="7">
        <v>50</v>
      </c>
      <c r="R584" s="7">
        <f t="shared" si="135"/>
        <v>7.4</v>
      </c>
      <c r="S584" s="63">
        <f t="shared" si="136"/>
        <v>29.291809082</v>
      </c>
      <c r="T584" s="7">
        <f t="shared" si="137"/>
        <v>6.7421356200999991</v>
      </c>
      <c r="U584" s="7">
        <f t="shared" si="131"/>
        <v>20</v>
      </c>
      <c r="V584" s="18" t="str">
        <f t="shared" si="132"/>
        <v>T16N73I.2-639</v>
      </c>
      <c r="W584" s="4"/>
      <c r="X584" s="8">
        <v>285</v>
      </c>
      <c r="Y584" s="9" t="s">
        <v>271</v>
      </c>
      <c r="Z584" s="9" t="s">
        <v>272</v>
      </c>
      <c r="AA584" s="10">
        <v>5.6845659749999999</v>
      </c>
      <c r="AB584" s="10">
        <v>117.214</v>
      </c>
      <c r="AC584" s="10">
        <v>3.7</v>
      </c>
      <c r="AD584" s="10">
        <v>50</v>
      </c>
      <c r="AE584" s="10">
        <v>7.4</v>
      </c>
      <c r="AF584" s="10">
        <v>29.3</v>
      </c>
      <c r="AG584" s="10">
        <v>6.74213562</v>
      </c>
      <c r="AH584" s="10">
        <v>20</v>
      </c>
      <c r="AI584" s="10">
        <v>17</v>
      </c>
      <c r="AJ584" s="10">
        <v>62</v>
      </c>
      <c r="AK584" s="12">
        <v>1146</v>
      </c>
      <c r="AL584" s="10">
        <v>985</v>
      </c>
      <c r="AM584" s="11" t="s">
        <v>428</v>
      </c>
      <c r="AN584" s="21">
        <f t="shared" si="128"/>
        <v>1146</v>
      </c>
      <c r="AO584" s="21">
        <f t="shared" si="138"/>
        <v>985</v>
      </c>
      <c r="AP584" s="14">
        <v>137</v>
      </c>
    </row>
    <row r="585" spans="1:42" ht="12" customHeight="1" x14ac:dyDescent="0.25">
      <c r="A585" s="14" t="s">
        <v>160</v>
      </c>
      <c r="B585" s="14">
        <v>639</v>
      </c>
      <c r="C585" s="14" t="s">
        <v>199</v>
      </c>
      <c r="D585" s="14" t="s">
        <v>53</v>
      </c>
      <c r="E585" s="14" t="s">
        <v>52</v>
      </c>
      <c r="F585" s="58">
        <v>69.1265444788</v>
      </c>
      <c r="G585" s="13">
        <v>1.4914760570900001</v>
      </c>
      <c r="H585" s="13">
        <v>25.650150299100002</v>
      </c>
      <c r="I585" s="58">
        <v>30</v>
      </c>
      <c r="J585" s="2"/>
      <c r="K585" s="7" t="s">
        <v>199</v>
      </c>
      <c r="L585" s="7" t="str">
        <f t="shared" si="129"/>
        <v>N</v>
      </c>
      <c r="M585" s="7" t="s">
        <v>216</v>
      </c>
      <c r="N585" s="7">
        <f t="shared" si="133"/>
        <v>1.4914760570900001</v>
      </c>
      <c r="O585" s="15">
        <f t="shared" si="134"/>
        <v>69.1265444788</v>
      </c>
      <c r="P585" s="7">
        <f t="shared" si="130"/>
        <v>3.7</v>
      </c>
      <c r="Q585" s="7">
        <v>50</v>
      </c>
      <c r="R585" s="7">
        <f t="shared" si="135"/>
        <v>7.4</v>
      </c>
      <c r="S585" s="63">
        <f t="shared" si="136"/>
        <v>25.650150299100002</v>
      </c>
      <c r="T585" s="7">
        <f t="shared" si="137"/>
        <v>22.6</v>
      </c>
      <c r="U585" s="7">
        <f t="shared" si="131"/>
        <v>20</v>
      </c>
      <c r="V585" s="18" t="str">
        <f t="shared" si="132"/>
        <v>T16N73I.2-639</v>
      </c>
      <c r="W585" s="4"/>
      <c r="X585" s="8">
        <v>286</v>
      </c>
      <c r="Y585" s="9" t="s">
        <v>271</v>
      </c>
      <c r="Z585" s="9" t="s">
        <v>272</v>
      </c>
      <c r="AA585" s="10">
        <v>1.4914760570000001</v>
      </c>
      <c r="AB585" s="10">
        <v>69.126999999999995</v>
      </c>
      <c r="AC585" s="10">
        <v>3.7</v>
      </c>
      <c r="AD585" s="10">
        <v>50</v>
      </c>
      <c r="AE585" s="10">
        <v>7.4</v>
      </c>
      <c r="AF585" s="10">
        <v>25.7</v>
      </c>
      <c r="AG585" s="10">
        <v>22.6</v>
      </c>
      <c r="AH585" s="10">
        <v>20</v>
      </c>
      <c r="AI585" s="10">
        <v>7</v>
      </c>
      <c r="AJ585" s="10">
        <v>13</v>
      </c>
      <c r="AK585" s="10">
        <v>26</v>
      </c>
      <c r="AL585" s="10">
        <v>40</v>
      </c>
      <c r="AM585" s="11" t="s">
        <v>428</v>
      </c>
      <c r="AN585" s="21">
        <f t="shared" si="128"/>
        <v>26</v>
      </c>
      <c r="AO585" s="21">
        <f t="shared" si="138"/>
        <v>40</v>
      </c>
      <c r="AP585" s="14">
        <v>135</v>
      </c>
    </row>
    <row r="586" spans="1:42" ht="12" customHeight="1" x14ac:dyDescent="0.25">
      <c r="A586" s="14" t="s">
        <v>160</v>
      </c>
      <c r="B586" s="14">
        <v>639</v>
      </c>
      <c r="C586" s="14" t="s">
        <v>199</v>
      </c>
      <c r="D586" s="14" t="s">
        <v>53</v>
      </c>
      <c r="E586" s="14" t="s">
        <v>52</v>
      </c>
      <c r="F586" s="58">
        <v>39.148311404600001</v>
      </c>
      <c r="G586" s="13">
        <v>3.7392856229600002</v>
      </c>
      <c r="H586" s="13">
        <v>25.696109771700002</v>
      </c>
      <c r="I586" s="58">
        <v>127.279220581</v>
      </c>
      <c r="J586" s="2"/>
      <c r="K586" s="7" t="s">
        <v>199</v>
      </c>
      <c r="L586" s="7" t="str">
        <f t="shared" si="129"/>
        <v>N</v>
      </c>
      <c r="M586" s="7" t="s">
        <v>216</v>
      </c>
      <c r="N586" s="7">
        <f t="shared" si="133"/>
        <v>3.7392856229600002</v>
      </c>
      <c r="O586" s="15">
        <f t="shared" si="134"/>
        <v>39.148311404600001</v>
      </c>
      <c r="P586" s="7">
        <f t="shared" si="130"/>
        <v>3.7</v>
      </c>
      <c r="Q586" s="7">
        <v>50</v>
      </c>
      <c r="R586" s="7">
        <f t="shared" si="135"/>
        <v>7.4</v>
      </c>
      <c r="S586" s="63">
        <f t="shared" si="136"/>
        <v>25.696109771700002</v>
      </c>
      <c r="T586" s="7">
        <f t="shared" si="137"/>
        <v>119.879220581</v>
      </c>
      <c r="U586" s="7">
        <f t="shared" si="131"/>
        <v>20</v>
      </c>
      <c r="V586" s="18" t="str">
        <f t="shared" si="132"/>
        <v>T16N73I.2-639</v>
      </c>
      <c r="W586" s="4"/>
      <c r="X586" s="8">
        <v>287</v>
      </c>
      <c r="Y586" s="9" t="s">
        <v>271</v>
      </c>
      <c r="Z586" s="9" t="s">
        <v>272</v>
      </c>
      <c r="AA586" s="10">
        <v>3.7392856229999998</v>
      </c>
      <c r="AB586" s="10">
        <v>39.148000000000003</v>
      </c>
      <c r="AC586" s="10">
        <v>3.7</v>
      </c>
      <c r="AD586" s="10">
        <v>50</v>
      </c>
      <c r="AE586" s="10">
        <v>7.4</v>
      </c>
      <c r="AF586" s="10">
        <v>25.7</v>
      </c>
      <c r="AG586" s="10">
        <v>119.8792206</v>
      </c>
      <c r="AH586" s="10">
        <v>20</v>
      </c>
      <c r="AI586" s="10">
        <v>1</v>
      </c>
      <c r="AJ586" s="10">
        <v>4</v>
      </c>
      <c r="AK586" s="10">
        <v>43</v>
      </c>
      <c r="AL586" s="10">
        <v>5</v>
      </c>
      <c r="AM586" s="11" t="s">
        <v>428</v>
      </c>
      <c r="AN586" s="21">
        <f t="shared" si="128"/>
        <v>43</v>
      </c>
      <c r="AO586" s="21">
        <f t="shared" si="138"/>
        <v>5</v>
      </c>
      <c r="AP586" s="14">
        <v>138</v>
      </c>
    </row>
    <row r="587" spans="1:42" ht="12" customHeight="1" x14ac:dyDescent="0.25">
      <c r="A587" s="14" t="s">
        <v>160</v>
      </c>
      <c r="B587" s="14">
        <v>639</v>
      </c>
      <c r="C587" s="14" t="s">
        <v>199</v>
      </c>
      <c r="D587" s="14" t="s">
        <v>53</v>
      </c>
      <c r="E587" s="14" t="s">
        <v>52</v>
      </c>
      <c r="F587" s="58">
        <v>99.844305781800003</v>
      </c>
      <c r="G587" s="13">
        <v>3.0305973649000002</v>
      </c>
      <c r="H587" s="13">
        <v>27.635076522799999</v>
      </c>
      <c r="I587" s="58">
        <v>14.142135620099999</v>
      </c>
      <c r="J587" s="2"/>
      <c r="K587" s="7" t="s">
        <v>199</v>
      </c>
      <c r="L587" s="7" t="str">
        <f t="shared" si="129"/>
        <v>N</v>
      </c>
      <c r="M587" s="7" t="s">
        <v>216</v>
      </c>
      <c r="N587" s="7">
        <f t="shared" si="133"/>
        <v>3.0305973649000002</v>
      </c>
      <c r="O587" s="15">
        <f t="shared" si="134"/>
        <v>99.844305781800003</v>
      </c>
      <c r="P587" s="7">
        <f t="shared" si="130"/>
        <v>3.7</v>
      </c>
      <c r="Q587" s="7">
        <v>50</v>
      </c>
      <c r="R587" s="7">
        <f t="shared" si="135"/>
        <v>7.4</v>
      </c>
      <c r="S587" s="63">
        <f t="shared" si="136"/>
        <v>27.635076522799999</v>
      </c>
      <c r="T587" s="7">
        <f t="shared" si="137"/>
        <v>6.7421356200999991</v>
      </c>
      <c r="U587" s="7">
        <f t="shared" si="131"/>
        <v>20</v>
      </c>
      <c r="V587" s="18" t="str">
        <f t="shared" si="132"/>
        <v>T16N73I.2-639</v>
      </c>
      <c r="W587" s="4"/>
      <c r="X587" s="8">
        <v>288</v>
      </c>
      <c r="Y587" s="9" t="s">
        <v>271</v>
      </c>
      <c r="Z587" s="9" t="s">
        <v>272</v>
      </c>
      <c r="AA587" s="10">
        <v>3.0305973650000002</v>
      </c>
      <c r="AB587" s="10">
        <v>99.843999999999994</v>
      </c>
      <c r="AC587" s="10">
        <v>3.7</v>
      </c>
      <c r="AD587" s="10">
        <v>50</v>
      </c>
      <c r="AE587" s="10">
        <v>7.4</v>
      </c>
      <c r="AF587" s="10">
        <v>27.6</v>
      </c>
      <c r="AG587" s="10">
        <v>6.74213562</v>
      </c>
      <c r="AH587" s="10">
        <v>20</v>
      </c>
      <c r="AI587" s="10">
        <v>16</v>
      </c>
      <c r="AJ587" s="10">
        <v>54</v>
      </c>
      <c r="AK587" s="10">
        <v>219</v>
      </c>
      <c r="AL587" s="10">
        <v>259</v>
      </c>
      <c r="AM587" s="11" t="s">
        <v>428</v>
      </c>
      <c r="AN587" s="21">
        <f t="shared" si="128"/>
        <v>219</v>
      </c>
      <c r="AO587" s="21">
        <f t="shared" si="138"/>
        <v>259</v>
      </c>
      <c r="AP587" s="14">
        <v>141</v>
      </c>
    </row>
    <row r="588" spans="1:42" ht="12" customHeight="1" x14ac:dyDescent="0.25">
      <c r="A588" s="14" t="s">
        <v>160</v>
      </c>
      <c r="B588" s="14">
        <v>639</v>
      </c>
      <c r="C588" s="14" t="s">
        <v>199</v>
      </c>
      <c r="D588" s="14" t="s">
        <v>53</v>
      </c>
      <c r="E588" s="14" t="s">
        <v>52</v>
      </c>
      <c r="F588" s="58">
        <v>55.076669447599997</v>
      </c>
      <c r="G588" s="13">
        <v>1.97389969464</v>
      </c>
      <c r="H588" s="13">
        <v>23.282991409299999</v>
      </c>
      <c r="I588" s="58">
        <v>52.4264068604</v>
      </c>
      <c r="J588" s="2"/>
      <c r="K588" s="7" t="s">
        <v>199</v>
      </c>
      <c r="L588" s="7" t="str">
        <f t="shared" si="129"/>
        <v>N</v>
      </c>
      <c r="M588" s="7" t="s">
        <v>216</v>
      </c>
      <c r="N588" s="7">
        <f t="shared" si="133"/>
        <v>1.97389969464</v>
      </c>
      <c r="O588" s="15">
        <f t="shared" si="134"/>
        <v>55.076669447599997</v>
      </c>
      <c r="P588" s="7">
        <f t="shared" si="130"/>
        <v>3.7</v>
      </c>
      <c r="Q588" s="7">
        <v>50</v>
      </c>
      <c r="R588" s="7">
        <f t="shared" si="135"/>
        <v>7.4</v>
      </c>
      <c r="S588" s="63">
        <f t="shared" si="136"/>
        <v>23.282991409299999</v>
      </c>
      <c r="T588" s="7">
        <f t="shared" si="137"/>
        <v>45.026406860400002</v>
      </c>
      <c r="U588" s="7">
        <f t="shared" si="131"/>
        <v>20</v>
      </c>
      <c r="V588" s="18" t="str">
        <f t="shared" si="132"/>
        <v>T16N73I.2-639</v>
      </c>
      <c r="W588" s="4"/>
      <c r="X588" s="8">
        <v>289</v>
      </c>
      <c r="Y588" s="9" t="s">
        <v>271</v>
      </c>
      <c r="Z588" s="9" t="s">
        <v>272</v>
      </c>
      <c r="AA588" s="10">
        <v>1.9738996950000001</v>
      </c>
      <c r="AB588" s="10">
        <v>55.076999999999998</v>
      </c>
      <c r="AC588" s="10">
        <v>3.7</v>
      </c>
      <c r="AD588" s="10">
        <v>50</v>
      </c>
      <c r="AE588" s="10">
        <v>7.4</v>
      </c>
      <c r="AF588" s="10">
        <v>23.3</v>
      </c>
      <c r="AG588" s="10">
        <v>45.026406860000002</v>
      </c>
      <c r="AH588" s="10">
        <v>20</v>
      </c>
      <c r="AI588" s="10">
        <v>3</v>
      </c>
      <c r="AJ588" s="10">
        <v>5</v>
      </c>
      <c r="AK588" s="10">
        <v>32</v>
      </c>
      <c r="AL588" s="10">
        <v>11</v>
      </c>
      <c r="AM588" s="11" t="s">
        <v>428</v>
      </c>
      <c r="AN588" s="21">
        <f t="shared" si="128"/>
        <v>32</v>
      </c>
      <c r="AO588" s="21">
        <f t="shared" si="138"/>
        <v>11</v>
      </c>
      <c r="AP588" s="14">
        <v>139</v>
      </c>
    </row>
    <row r="589" spans="1:42" ht="12" customHeight="1" x14ac:dyDescent="0.25">
      <c r="A589" s="14" t="s">
        <v>160</v>
      </c>
      <c r="B589" s="14">
        <v>639</v>
      </c>
      <c r="C589" s="14" t="s">
        <v>199</v>
      </c>
      <c r="D589" s="14" t="s">
        <v>53</v>
      </c>
      <c r="E589" s="14" t="s">
        <v>52</v>
      </c>
      <c r="F589" s="58">
        <v>213.25335995200001</v>
      </c>
      <c r="G589" s="13">
        <v>8.4332227469800003</v>
      </c>
      <c r="H589" s="13">
        <v>25.650150299100002</v>
      </c>
      <c r="I589" s="58">
        <v>30</v>
      </c>
      <c r="J589" s="2"/>
      <c r="K589" s="7" t="s">
        <v>199</v>
      </c>
      <c r="L589" s="7" t="str">
        <f t="shared" si="129"/>
        <v>N</v>
      </c>
      <c r="M589" s="7" t="s">
        <v>216</v>
      </c>
      <c r="N589" s="7">
        <f t="shared" si="133"/>
        <v>8.4332227469800003</v>
      </c>
      <c r="O589" s="15">
        <f t="shared" si="134"/>
        <v>140</v>
      </c>
      <c r="P589" s="7">
        <f t="shared" si="130"/>
        <v>3.7</v>
      </c>
      <c r="Q589" s="7">
        <v>50</v>
      </c>
      <c r="R589" s="7">
        <f t="shared" si="135"/>
        <v>7.4</v>
      </c>
      <c r="S589" s="63">
        <f t="shared" si="136"/>
        <v>25.650150299100002</v>
      </c>
      <c r="T589" s="7">
        <f t="shared" si="137"/>
        <v>22.6</v>
      </c>
      <c r="U589" s="7">
        <f t="shared" si="131"/>
        <v>20</v>
      </c>
      <c r="V589" s="18" t="str">
        <f t="shared" si="132"/>
        <v>T16N73I.2-639</v>
      </c>
      <c r="W589" s="4"/>
      <c r="X589" s="8">
        <v>290</v>
      </c>
      <c r="Y589" s="9" t="s">
        <v>271</v>
      </c>
      <c r="Z589" s="9" t="s">
        <v>272</v>
      </c>
      <c r="AA589" s="10">
        <v>8.4332227470000003</v>
      </c>
      <c r="AB589" s="10">
        <v>140</v>
      </c>
      <c r="AC589" s="10">
        <v>3.7</v>
      </c>
      <c r="AD589" s="10">
        <v>50</v>
      </c>
      <c r="AE589" s="10">
        <v>7.4</v>
      </c>
      <c r="AF589" s="10">
        <v>25.7</v>
      </c>
      <c r="AG589" s="10">
        <v>22.6</v>
      </c>
      <c r="AH589" s="10">
        <v>20</v>
      </c>
      <c r="AI589" s="10">
        <v>11</v>
      </c>
      <c r="AJ589" s="10">
        <v>33</v>
      </c>
      <c r="AK589" s="12">
        <v>2247</v>
      </c>
      <c r="AL589" s="10">
        <v>728</v>
      </c>
      <c r="AM589" s="11" t="s">
        <v>428</v>
      </c>
      <c r="AN589" s="21">
        <f t="shared" si="128"/>
        <v>3422.7164272296</v>
      </c>
      <c r="AO589" s="21">
        <f t="shared" si="138"/>
        <v>1108.9174717504</v>
      </c>
      <c r="AP589" s="14">
        <v>136</v>
      </c>
    </row>
    <row r="590" spans="1:42" ht="12" customHeight="1" x14ac:dyDescent="0.25">
      <c r="A590" s="14" t="s">
        <v>160</v>
      </c>
      <c r="B590" s="14">
        <v>639</v>
      </c>
      <c r="C590" s="14" t="s">
        <v>199</v>
      </c>
      <c r="D590" s="14" t="s">
        <v>53</v>
      </c>
      <c r="E590" s="14" t="s">
        <v>52</v>
      </c>
      <c r="F590" s="58">
        <v>266.52127833700001</v>
      </c>
      <c r="G590" s="13">
        <v>19.4371719749</v>
      </c>
      <c r="H590" s="13">
        <v>28.602952957199999</v>
      </c>
      <c r="I590" s="58">
        <v>10</v>
      </c>
      <c r="J590" s="2"/>
      <c r="K590" s="7" t="s">
        <v>199</v>
      </c>
      <c r="L590" s="7" t="str">
        <f t="shared" si="129"/>
        <v>N</v>
      </c>
      <c r="M590" s="7" t="s">
        <v>216</v>
      </c>
      <c r="N590" s="7">
        <f t="shared" si="133"/>
        <v>19.4371719749</v>
      </c>
      <c r="O590" s="15">
        <f t="shared" si="134"/>
        <v>140</v>
      </c>
      <c r="P590" s="7">
        <f t="shared" si="130"/>
        <v>3.7</v>
      </c>
      <c r="Q590" s="7">
        <v>50</v>
      </c>
      <c r="R590" s="7">
        <f t="shared" si="135"/>
        <v>7.4</v>
      </c>
      <c r="S590" s="63">
        <f t="shared" si="136"/>
        <v>28.602952957199999</v>
      </c>
      <c r="T590" s="7">
        <f t="shared" si="137"/>
        <v>2.5999999999999996</v>
      </c>
      <c r="U590" s="7">
        <f t="shared" si="131"/>
        <v>20</v>
      </c>
      <c r="V590" s="18" t="str">
        <f t="shared" si="132"/>
        <v>T16N73I.2-639</v>
      </c>
      <c r="W590" s="4"/>
      <c r="X590" s="8">
        <v>291</v>
      </c>
      <c r="Y590" s="9" t="s">
        <v>271</v>
      </c>
      <c r="Z590" s="9" t="s">
        <v>272</v>
      </c>
      <c r="AA590" s="10">
        <v>19.437171970000001</v>
      </c>
      <c r="AB590" s="10">
        <v>140</v>
      </c>
      <c r="AC590" s="10">
        <v>3.7</v>
      </c>
      <c r="AD590" s="10">
        <v>50</v>
      </c>
      <c r="AE590" s="10">
        <v>7.4</v>
      </c>
      <c r="AF590" s="10">
        <v>28.6</v>
      </c>
      <c r="AG590" s="10">
        <v>2.6</v>
      </c>
      <c r="AH590" s="10">
        <v>20</v>
      </c>
      <c r="AI590" s="10">
        <v>23</v>
      </c>
      <c r="AJ590" s="10">
        <v>95</v>
      </c>
      <c r="AK590" s="12">
        <v>7791</v>
      </c>
      <c r="AL590" s="12">
        <v>3338</v>
      </c>
      <c r="AM590" s="11" t="s">
        <v>428</v>
      </c>
      <c r="AN590" s="21">
        <f t="shared" si="128"/>
        <v>14831.90913945405</v>
      </c>
      <c r="AO590" s="21">
        <f t="shared" si="138"/>
        <v>6354.628764920757</v>
      </c>
      <c r="AP590" s="14">
        <v>140</v>
      </c>
    </row>
    <row r="591" spans="1:42" ht="12" customHeight="1" x14ac:dyDescent="0.25">
      <c r="A591" s="14" t="s">
        <v>160</v>
      </c>
      <c r="B591" s="14">
        <v>639</v>
      </c>
      <c r="C591" s="14" t="s">
        <v>199</v>
      </c>
      <c r="D591" s="14" t="s">
        <v>53</v>
      </c>
      <c r="E591" s="14" t="s">
        <v>52</v>
      </c>
      <c r="F591" s="58">
        <v>104.25355000099999</v>
      </c>
      <c r="G591" s="13">
        <v>4.2276456771699999</v>
      </c>
      <c r="H591" s="13">
        <v>13.6386423111</v>
      </c>
      <c r="I591" s="58">
        <v>14.142135620099999</v>
      </c>
      <c r="J591" s="2"/>
      <c r="K591" s="7" t="s">
        <v>199</v>
      </c>
      <c r="L591" s="7" t="str">
        <f t="shared" si="129"/>
        <v>N</v>
      </c>
      <c r="M591" s="7" t="s">
        <v>216</v>
      </c>
      <c r="N591" s="7">
        <f t="shared" si="133"/>
        <v>4.2276456771699999</v>
      </c>
      <c r="O591" s="15">
        <f t="shared" si="134"/>
        <v>104.25355000099999</v>
      </c>
      <c r="P591" s="7">
        <f t="shared" si="130"/>
        <v>3.7</v>
      </c>
      <c r="Q591" s="7">
        <v>50</v>
      </c>
      <c r="R591" s="7">
        <f t="shared" si="135"/>
        <v>7.4</v>
      </c>
      <c r="S591" s="63">
        <f t="shared" si="136"/>
        <v>13.6386423111</v>
      </c>
      <c r="T591" s="7">
        <f t="shared" si="137"/>
        <v>6.7421356200999991</v>
      </c>
      <c r="U591" s="7">
        <f t="shared" si="131"/>
        <v>20</v>
      </c>
      <c r="V591" s="18" t="str">
        <f t="shared" si="132"/>
        <v>T16N73I.2-639</v>
      </c>
      <c r="W591" s="4"/>
      <c r="X591" s="8">
        <v>292</v>
      </c>
      <c r="Y591" s="9" t="s">
        <v>271</v>
      </c>
      <c r="Z591" s="9" t="s">
        <v>272</v>
      </c>
      <c r="AA591" s="10">
        <v>4.2276456769999999</v>
      </c>
      <c r="AB591" s="10">
        <v>104.254</v>
      </c>
      <c r="AC591" s="10">
        <v>3.7</v>
      </c>
      <c r="AD591" s="10">
        <v>50</v>
      </c>
      <c r="AE591" s="10">
        <v>7.4</v>
      </c>
      <c r="AF591" s="10">
        <v>13.6</v>
      </c>
      <c r="AG591" s="10">
        <v>6.74213562</v>
      </c>
      <c r="AH591" s="10">
        <v>20</v>
      </c>
      <c r="AI591" s="10">
        <v>14</v>
      </c>
      <c r="AJ591" s="10">
        <v>55</v>
      </c>
      <c r="AK591" s="10">
        <v>424</v>
      </c>
      <c r="AL591" s="10">
        <v>371</v>
      </c>
      <c r="AM591" s="11" t="s">
        <v>428</v>
      </c>
      <c r="AN591" s="21">
        <f t="shared" si="128"/>
        <v>424</v>
      </c>
      <c r="AO591" s="21">
        <f t="shared" si="138"/>
        <v>371</v>
      </c>
      <c r="AP591" s="14">
        <v>142</v>
      </c>
    </row>
    <row r="592" spans="1:42" ht="12" customHeight="1" x14ac:dyDescent="0.25">
      <c r="A592" s="14" t="s">
        <v>160</v>
      </c>
      <c r="B592" s="14">
        <v>639</v>
      </c>
      <c r="C592" s="14" t="s">
        <v>199</v>
      </c>
      <c r="D592" s="14" t="s">
        <v>53</v>
      </c>
      <c r="E592" s="14" t="s">
        <v>52</v>
      </c>
      <c r="F592" s="58">
        <v>63.323518888599999</v>
      </c>
      <c r="G592" s="13">
        <v>10.1101006147</v>
      </c>
      <c r="H592" s="13">
        <v>23.9136295319</v>
      </c>
      <c r="I592" s="58">
        <v>341.421386719</v>
      </c>
      <c r="J592" s="2"/>
      <c r="K592" s="7" t="s">
        <v>199</v>
      </c>
      <c r="L592" s="7" t="str">
        <f t="shared" si="129"/>
        <v>N</v>
      </c>
      <c r="M592" s="7" t="s">
        <v>216</v>
      </c>
      <c r="N592" s="7">
        <f t="shared" si="133"/>
        <v>10.1101006147</v>
      </c>
      <c r="O592" s="15">
        <f t="shared" si="134"/>
        <v>63.323518888599999</v>
      </c>
      <c r="P592" s="7">
        <f t="shared" si="130"/>
        <v>3.7</v>
      </c>
      <c r="Q592" s="7">
        <v>50</v>
      </c>
      <c r="R592" s="7">
        <f t="shared" si="135"/>
        <v>7.4</v>
      </c>
      <c r="S592" s="63">
        <f t="shared" si="136"/>
        <v>23.9136295319</v>
      </c>
      <c r="T592" s="7">
        <f t="shared" si="137"/>
        <v>300</v>
      </c>
      <c r="U592" s="7">
        <f t="shared" si="131"/>
        <v>20</v>
      </c>
      <c r="V592" s="18" t="str">
        <f t="shared" si="132"/>
        <v>T16N73I.2-639</v>
      </c>
      <c r="W592" s="4"/>
      <c r="X592" s="8">
        <v>293</v>
      </c>
      <c r="Y592" s="9" t="s">
        <v>271</v>
      </c>
      <c r="Z592" s="9" t="s">
        <v>272</v>
      </c>
      <c r="AA592" s="10">
        <v>10.11010061</v>
      </c>
      <c r="AB592" s="10">
        <v>63.323999999999998</v>
      </c>
      <c r="AC592" s="10">
        <v>3.7</v>
      </c>
      <c r="AD592" s="10">
        <v>50</v>
      </c>
      <c r="AE592" s="10">
        <v>7.4</v>
      </c>
      <c r="AF592" s="10">
        <v>23.9</v>
      </c>
      <c r="AG592" s="10">
        <v>300</v>
      </c>
      <c r="AH592" s="10">
        <v>20</v>
      </c>
      <c r="AI592" s="10">
        <v>1</v>
      </c>
      <c r="AJ592" s="10">
        <v>4</v>
      </c>
      <c r="AK592" s="10">
        <v>716</v>
      </c>
      <c r="AL592" s="10">
        <v>14</v>
      </c>
      <c r="AM592" s="11" t="s">
        <v>428</v>
      </c>
      <c r="AN592" s="21">
        <f t="shared" si="128"/>
        <v>716</v>
      </c>
      <c r="AO592" s="21">
        <f t="shared" si="138"/>
        <v>14</v>
      </c>
      <c r="AP592" s="14">
        <v>134</v>
      </c>
    </row>
    <row r="593" spans="1:42" ht="12" customHeight="1" x14ac:dyDescent="0.25">
      <c r="A593" s="14" t="s">
        <v>160</v>
      </c>
      <c r="B593" s="14">
        <v>639</v>
      </c>
      <c r="C593" s="14" t="s">
        <v>199</v>
      </c>
      <c r="D593" s="14" t="s">
        <v>53</v>
      </c>
      <c r="E593" s="14" t="s">
        <v>52</v>
      </c>
      <c r="F593" s="58">
        <v>129.060210627</v>
      </c>
      <c r="G593" s="13">
        <v>15.7030252169</v>
      </c>
      <c r="H593" s="13">
        <v>23.282991409299999</v>
      </c>
      <c r="I593" s="58">
        <v>52.4264068604</v>
      </c>
      <c r="J593" s="2"/>
      <c r="K593" s="7" t="s">
        <v>199</v>
      </c>
      <c r="L593" s="7" t="str">
        <f t="shared" si="129"/>
        <v>N</v>
      </c>
      <c r="M593" s="7" t="s">
        <v>216</v>
      </c>
      <c r="N593" s="7">
        <f t="shared" si="133"/>
        <v>15.7030252169</v>
      </c>
      <c r="O593" s="15">
        <f t="shared" si="134"/>
        <v>129.060210627</v>
      </c>
      <c r="P593" s="7">
        <f t="shared" si="130"/>
        <v>3.7</v>
      </c>
      <c r="Q593" s="7">
        <v>50</v>
      </c>
      <c r="R593" s="7">
        <f t="shared" si="135"/>
        <v>7.4</v>
      </c>
      <c r="S593" s="63">
        <f t="shared" si="136"/>
        <v>23.282991409299999</v>
      </c>
      <c r="T593" s="7">
        <f t="shared" si="137"/>
        <v>45.026406860400002</v>
      </c>
      <c r="U593" s="7">
        <f t="shared" si="131"/>
        <v>20</v>
      </c>
      <c r="V593" s="18" t="str">
        <f t="shared" si="132"/>
        <v>T16N73I.2-639</v>
      </c>
      <c r="W593" s="4"/>
      <c r="X593" s="8">
        <v>294</v>
      </c>
      <c r="Y593" s="9" t="s">
        <v>271</v>
      </c>
      <c r="Z593" s="9" t="s">
        <v>272</v>
      </c>
      <c r="AA593" s="10">
        <v>15.703025220000001</v>
      </c>
      <c r="AB593" s="10">
        <v>129.06</v>
      </c>
      <c r="AC593" s="10">
        <v>3.7</v>
      </c>
      <c r="AD593" s="10">
        <v>50</v>
      </c>
      <c r="AE593" s="10">
        <v>7.4</v>
      </c>
      <c r="AF593" s="10">
        <v>23.3</v>
      </c>
      <c r="AG593" s="10">
        <v>45.026406860000002</v>
      </c>
      <c r="AH593" s="10">
        <v>20</v>
      </c>
      <c r="AI593" s="10">
        <v>6</v>
      </c>
      <c r="AJ593" s="10">
        <v>14</v>
      </c>
      <c r="AK593" s="12">
        <v>5509</v>
      </c>
      <c r="AL593" s="10">
        <v>352</v>
      </c>
      <c r="AM593" s="11" t="s">
        <v>428</v>
      </c>
      <c r="AN593" s="21">
        <f t="shared" si="128"/>
        <v>5509</v>
      </c>
      <c r="AO593" s="21">
        <f t="shared" si="138"/>
        <v>352</v>
      </c>
      <c r="AP593" s="14">
        <v>143</v>
      </c>
    </row>
    <row r="594" spans="1:42" ht="12" customHeight="1" x14ac:dyDescent="0.25">
      <c r="A594" s="14" t="s">
        <v>160</v>
      </c>
      <c r="B594" s="14">
        <v>639</v>
      </c>
      <c r="C594" s="14" t="s">
        <v>199</v>
      </c>
      <c r="D594" s="14" t="s">
        <v>53</v>
      </c>
      <c r="E594" s="14" t="s">
        <v>52</v>
      </c>
      <c r="F594" s="58">
        <v>199.916780407</v>
      </c>
      <c r="G594" s="13">
        <v>14.139306191499999</v>
      </c>
      <c r="H594" s="13">
        <v>13.7363481522</v>
      </c>
      <c r="I594" s="58">
        <v>24.142135620099999</v>
      </c>
      <c r="J594" s="2"/>
      <c r="K594" s="7" t="s">
        <v>199</v>
      </c>
      <c r="L594" s="7" t="str">
        <f t="shared" si="129"/>
        <v>N</v>
      </c>
      <c r="M594" s="7" t="s">
        <v>216</v>
      </c>
      <c r="N594" s="7">
        <f t="shared" si="133"/>
        <v>14.139306191499999</v>
      </c>
      <c r="O594" s="15">
        <f t="shared" si="134"/>
        <v>140</v>
      </c>
      <c r="P594" s="7">
        <f t="shared" si="130"/>
        <v>3.7</v>
      </c>
      <c r="Q594" s="7">
        <v>50</v>
      </c>
      <c r="R594" s="7">
        <f t="shared" si="135"/>
        <v>7.4</v>
      </c>
      <c r="S594" s="63">
        <f t="shared" si="136"/>
        <v>13.7363481522</v>
      </c>
      <c r="T594" s="7">
        <f t="shared" si="137"/>
        <v>16.742135620100001</v>
      </c>
      <c r="U594" s="7">
        <f t="shared" si="131"/>
        <v>20</v>
      </c>
      <c r="V594" s="18" t="str">
        <f t="shared" si="132"/>
        <v>T16N73I.2-639</v>
      </c>
      <c r="W594" s="4"/>
      <c r="X594" s="8">
        <v>295</v>
      </c>
      <c r="Y594" s="9" t="s">
        <v>271</v>
      </c>
      <c r="Z594" s="9" t="s">
        <v>272</v>
      </c>
      <c r="AA594" s="10">
        <v>14.139306189999999</v>
      </c>
      <c r="AB594" s="10">
        <v>140</v>
      </c>
      <c r="AC594" s="10">
        <v>3.7</v>
      </c>
      <c r="AD594" s="10">
        <v>50</v>
      </c>
      <c r="AE594" s="10">
        <v>7.4</v>
      </c>
      <c r="AF594" s="10">
        <v>13.7</v>
      </c>
      <c r="AG594" s="10">
        <v>16.742135619999999</v>
      </c>
      <c r="AH594" s="10">
        <v>20</v>
      </c>
      <c r="AI594" s="10">
        <v>11</v>
      </c>
      <c r="AJ594" s="10">
        <v>41</v>
      </c>
      <c r="AK594" s="12">
        <v>4991</v>
      </c>
      <c r="AL594" s="10">
        <v>604</v>
      </c>
      <c r="AM594" s="11" t="s">
        <v>428</v>
      </c>
      <c r="AN594" s="21">
        <f t="shared" si="128"/>
        <v>7127.0332215095495</v>
      </c>
      <c r="AO594" s="21">
        <f t="shared" si="138"/>
        <v>862.49810975591424</v>
      </c>
      <c r="AP594" s="14">
        <v>144</v>
      </c>
    </row>
    <row r="595" spans="1:42" ht="12" customHeight="1" x14ac:dyDescent="0.25">
      <c r="A595" s="14" t="s">
        <v>70</v>
      </c>
      <c r="B595" s="14">
        <v>201</v>
      </c>
      <c r="C595" s="14" t="s">
        <v>199</v>
      </c>
      <c r="D595" s="14" t="s">
        <v>53</v>
      </c>
      <c r="E595" s="14" t="s">
        <v>52</v>
      </c>
      <c r="F595" s="58">
        <v>167.85834457999999</v>
      </c>
      <c r="G595" s="13">
        <v>7.2546230933000002</v>
      </c>
      <c r="H595" s="13">
        <v>24.247308731099999</v>
      </c>
      <c r="I595" s="58">
        <v>0</v>
      </c>
      <c r="J595" s="2"/>
      <c r="K595" s="7" t="s">
        <v>199</v>
      </c>
      <c r="L595" s="7" t="str">
        <f t="shared" si="129"/>
        <v>N</v>
      </c>
      <c r="M595" s="7" t="s">
        <v>216</v>
      </c>
      <c r="N595" s="7">
        <f t="shared" si="133"/>
        <v>7.2546230933000002</v>
      </c>
      <c r="O595" s="15">
        <f t="shared" si="134"/>
        <v>140</v>
      </c>
      <c r="P595" s="7">
        <f t="shared" si="130"/>
        <v>3.7</v>
      </c>
      <c r="Q595" s="7">
        <v>50</v>
      </c>
      <c r="R595" s="7">
        <f t="shared" si="135"/>
        <v>0.3</v>
      </c>
      <c r="S595" s="63">
        <f t="shared" si="136"/>
        <v>24.247308731099999</v>
      </c>
      <c r="T595" s="7">
        <f t="shared" si="137"/>
        <v>0.3</v>
      </c>
      <c r="U595" s="7">
        <f t="shared" si="131"/>
        <v>20</v>
      </c>
      <c r="V595" s="18" t="str">
        <f t="shared" si="132"/>
        <v>T16N73J-201</v>
      </c>
      <c r="W595" s="4"/>
      <c r="X595" s="8">
        <v>296</v>
      </c>
      <c r="Y595" s="9" t="s">
        <v>271</v>
      </c>
      <c r="Z595" s="9" t="s">
        <v>272</v>
      </c>
      <c r="AA595" s="10">
        <v>7.2546230930000002</v>
      </c>
      <c r="AB595" s="10">
        <v>140</v>
      </c>
      <c r="AC595" s="10">
        <v>3.7</v>
      </c>
      <c r="AD595" s="10">
        <v>50</v>
      </c>
      <c r="AE595" s="10">
        <v>0.3</v>
      </c>
      <c r="AF595" s="10">
        <v>24.2</v>
      </c>
      <c r="AG595" s="10">
        <v>0.3</v>
      </c>
      <c r="AH595" s="10">
        <v>20</v>
      </c>
      <c r="AI595" s="10">
        <v>32</v>
      </c>
      <c r="AJ595" s="10">
        <v>172</v>
      </c>
      <c r="AK595" s="12">
        <v>2301</v>
      </c>
      <c r="AL595" s="12">
        <v>2293</v>
      </c>
      <c r="AM595" s="11" t="s">
        <v>429</v>
      </c>
      <c r="AN595" s="21">
        <f t="shared" si="128"/>
        <v>2758.8717919898568</v>
      </c>
      <c r="AO595" s="21">
        <f t="shared" si="138"/>
        <v>2749.2798865852856</v>
      </c>
      <c r="AP595" s="14">
        <v>476</v>
      </c>
    </row>
    <row r="596" spans="1:42" ht="12" customHeight="1" x14ac:dyDescent="0.25">
      <c r="A596" s="14" t="s">
        <v>70</v>
      </c>
      <c r="B596" s="14">
        <v>201</v>
      </c>
      <c r="C596" s="14" t="s">
        <v>199</v>
      </c>
      <c r="D596" s="14" t="s">
        <v>53</v>
      </c>
      <c r="E596" s="14" t="s">
        <v>52</v>
      </c>
      <c r="F596" s="58">
        <v>147.41489065900001</v>
      </c>
      <c r="G596" s="13">
        <v>2.6490059942699999</v>
      </c>
      <c r="H596" s="13">
        <v>20.249275207499998</v>
      </c>
      <c r="I596" s="58">
        <v>76.5685424805</v>
      </c>
      <c r="J596" s="2"/>
      <c r="K596" s="7" t="s">
        <v>199</v>
      </c>
      <c r="L596" s="7" t="str">
        <f t="shared" si="129"/>
        <v>N</v>
      </c>
      <c r="M596" s="7" t="s">
        <v>216</v>
      </c>
      <c r="N596" s="7">
        <f t="shared" si="133"/>
        <v>2.6490059942699999</v>
      </c>
      <c r="O596" s="15">
        <f t="shared" si="134"/>
        <v>140</v>
      </c>
      <c r="P596" s="7">
        <f t="shared" si="130"/>
        <v>3.7</v>
      </c>
      <c r="Q596" s="7">
        <v>50</v>
      </c>
      <c r="R596" s="7">
        <f t="shared" si="135"/>
        <v>7.4</v>
      </c>
      <c r="S596" s="63">
        <f t="shared" si="136"/>
        <v>20.249275207499998</v>
      </c>
      <c r="T596" s="7">
        <f t="shared" si="137"/>
        <v>69.168542480499994</v>
      </c>
      <c r="U596" s="7">
        <f t="shared" si="131"/>
        <v>20</v>
      </c>
      <c r="V596" s="18" t="str">
        <f t="shared" si="132"/>
        <v>T16N73J-201</v>
      </c>
      <c r="W596" s="4"/>
      <c r="X596" s="8">
        <v>297</v>
      </c>
      <c r="Y596" s="9" t="s">
        <v>271</v>
      </c>
      <c r="Z596" s="9" t="s">
        <v>272</v>
      </c>
      <c r="AA596" s="10">
        <v>2.6490059939999999</v>
      </c>
      <c r="AB596" s="10">
        <v>140</v>
      </c>
      <c r="AC596" s="10">
        <v>3.7</v>
      </c>
      <c r="AD596" s="10">
        <v>50</v>
      </c>
      <c r="AE596" s="10">
        <v>7.4</v>
      </c>
      <c r="AF596" s="10">
        <v>20.2</v>
      </c>
      <c r="AG596" s="10">
        <v>69.168542479999999</v>
      </c>
      <c r="AH596" s="10">
        <v>20</v>
      </c>
      <c r="AI596" s="10">
        <v>3</v>
      </c>
      <c r="AJ596" s="10">
        <v>9</v>
      </c>
      <c r="AK596" s="10">
        <v>355</v>
      </c>
      <c r="AL596" s="10">
        <v>61</v>
      </c>
      <c r="AM596" s="11" t="s">
        <v>429</v>
      </c>
      <c r="AN596" s="21">
        <f t="shared" si="128"/>
        <v>373.80204417103573</v>
      </c>
      <c r="AO596" s="21">
        <f t="shared" si="138"/>
        <v>64.230773787135718</v>
      </c>
      <c r="AP596" s="14">
        <v>475</v>
      </c>
    </row>
    <row r="597" spans="1:42" ht="12" customHeight="1" x14ac:dyDescent="0.25">
      <c r="A597" s="14" t="s">
        <v>70</v>
      </c>
      <c r="B597" s="14">
        <v>201</v>
      </c>
      <c r="C597" s="14" t="s">
        <v>199</v>
      </c>
      <c r="D597" s="14" t="s">
        <v>53</v>
      </c>
      <c r="E597" s="14" t="s">
        <v>52</v>
      </c>
      <c r="F597" s="58">
        <v>30.036187188700001</v>
      </c>
      <c r="G597" s="13">
        <v>4.1608338708900003</v>
      </c>
      <c r="H597" s="13">
        <v>5.1889348030100004</v>
      </c>
      <c r="I597" s="58">
        <v>0</v>
      </c>
      <c r="J597" s="2"/>
      <c r="K597" s="7" t="s">
        <v>199</v>
      </c>
      <c r="L597" s="7" t="str">
        <f t="shared" si="129"/>
        <v>N</v>
      </c>
      <c r="M597" s="7" t="s">
        <v>216</v>
      </c>
      <c r="N597" s="7">
        <f t="shared" si="133"/>
        <v>4.1608338708900003</v>
      </c>
      <c r="O597" s="15">
        <f t="shared" si="134"/>
        <v>30.036187188700001</v>
      </c>
      <c r="P597" s="7">
        <f t="shared" si="130"/>
        <v>3.7</v>
      </c>
      <c r="Q597" s="7">
        <v>50</v>
      </c>
      <c r="R597" s="7">
        <f t="shared" si="135"/>
        <v>0.3</v>
      </c>
      <c r="S597" s="63">
        <f t="shared" si="136"/>
        <v>5.1889348030100004</v>
      </c>
      <c r="T597" s="7">
        <f t="shared" si="137"/>
        <v>0.3</v>
      </c>
      <c r="U597" s="7">
        <f t="shared" si="131"/>
        <v>20</v>
      </c>
      <c r="V597" s="18" t="str">
        <f t="shared" si="132"/>
        <v>T16N73J-201</v>
      </c>
      <c r="W597" s="4"/>
      <c r="X597" s="8">
        <v>298</v>
      </c>
      <c r="Y597" s="9" t="s">
        <v>271</v>
      </c>
      <c r="Z597" s="9" t="s">
        <v>272</v>
      </c>
      <c r="AA597" s="10">
        <v>4.1608338710000004</v>
      </c>
      <c r="AB597" s="10">
        <v>30.036000000000001</v>
      </c>
      <c r="AC597" s="10">
        <v>3.7</v>
      </c>
      <c r="AD597" s="10">
        <v>50</v>
      </c>
      <c r="AE597" s="10">
        <v>0.3</v>
      </c>
      <c r="AF597" s="10">
        <v>5.2</v>
      </c>
      <c r="AG597" s="10">
        <v>0.3</v>
      </c>
      <c r="AH597" s="10">
        <v>20</v>
      </c>
      <c r="AI597" s="10">
        <v>27</v>
      </c>
      <c r="AJ597" s="10">
        <v>135</v>
      </c>
      <c r="AK597" s="10">
        <v>26</v>
      </c>
      <c r="AL597" s="10">
        <v>23</v>
      </c>
      <c r="AM597" s="11" t="s">
        <v>429</v>
      </c>
      <c r="AN597" s="21">
        <f t="shared" si="128"/>
        <v>26</v>
      </c>
      <c r="AO597" s="21">
        <f t="shared" si="138"/>
        <v>23</v>
      </c>
      <c r="AP597" s="14">
        <v>470</v>
      </c>
    </row>
    <row r="598" spans="1:42" ht="12" customHeight="1" x14ac:dyDescent="0.25">
      <c r="A598" s="14" t="s">
        <v>70</v>
      </c>
      <c r="B598" s="14">
        <v>201</v>
      </c>
      <c r="C598" s="14" t="s">
        <v>199</v>
      </c>
      <c r="D598" s="14" t="s">
        <v>53</v>
      </c>
      <c r="E598" s="14" t="s">
        <v>52</v>
      </c>
      <c r="F598" s="58">
        <v>102.277163335</v>
      </c>
      <c r="G598" s="13">
        <v>3.4600278738400001</v>
      </c>
      <c r="H598" s="13">
        <v>23.334821700999999</v>
      </c>
      <c r="I598" s="58">
        <v>10</v>
      </c>
      <c r="J598" s="2"/>
      <c r="K598" s="7" t="s">
        <v>199</v>
      </c>
      <c r="L598" s="7" t="str">
        <f t="shared" si="129"/>
        <v>N</v>
      </c>
      <c r="M598" s="7" t="s">
        <v>216</v>
      </c>
      <c r="N598" s="7">
        <f t="shared" si="133"/>
        <v>3.4600278738400001</v>
      </c>
      <c r="O598" s="15">
        <f t="shared" si="134"/>
        <v>102.277163335</v>
      </c>
      <c r="P598" s="7">
        <f t="shared" si="130"/>
        <v>3.7</v>
      </c>
      <c r="Q598" s="7">
        <v>50</v>
      </c>
      <c r="R598" s="7">
        <f t="shared" si="135"/>
        <v>7.4</v>
      </c>
      <c r="S598" s="63">
        <f t="shared" si="136"/>
        <v>23.334821700999999</v>
      </c>
      <c r="T598" s="7">
        <f t="shared" si="137"/>
        <v>2.5999999999999996</v>
      </c>
      <c r="U598" s="7">
        <f t="shared" si="131"/>
        <v>20</v>
      </c>
      <c r="V598" s="18" t="str">
        <f t="shared" si="132"/>
        <v>T16N73J-201</v>
      </c>
      <c r="W598" s="4"/>
      <c r="X598" s="8">
        <v>299</v>
      </c>
      <c r="Y598" s="9" t="s">
        <v>271</v>
      </c>
      <c r="Z598" s="9" t="s">
        <v>272</v>
      </c>
      <c r="AA598" s="10">
        <v>3.4600278740000001</v>
      </c>
      <c r="AB598" s="10">
        <v>102.277</v>
      </c>
      <c r="AC598" s="10">
        <v>3.7</v>
      </c>
      <c r="AD598" s="10">
        <v>50</v>
      </c>
      <c r="AE598" s="10">
        <v>7.4</v>
      </c>
      <c r="AF598" s="10">
        <v>23.3</v>
      </c>
      <c r="AG598" s="10">
        <v>2.6</v>
      </c>
      <c r="AH598" s="10">
        <v>20</v>
      </c>
      <c r="AI598" s="10">
        <v>20</v>
      </c>
      <c r="AJ598" s="10">
        <v>78</v>
      </c>
      <c r="AK598" s="10">
        <v>205</v>
      </c>
      <c r="AL598" s="10">
        <v>259</v>
      </c>
      <c r="AM598" s="11" t="s">
        <v>429</v>
      </c>
      <c r="AN598" s="21">
        <f t="shared" si="128"/>
        <v>205</v>
      </c>
      <c r="AO598" s="21">
        <f t="shared" si="138"/>
        <v>259</v>
      </c>
      <c r="AP598" s="14">
        <v>478</v>
      </c>
    </row>
    <row r="599" spans="1:42" ht="12" customHeight="1" x14ac:dyDescent="0.25">
      <c r="A599" s="14" t="s">
        <v>70</v>
      </c>
      <c r="B599" s="14">
        <v>201</v>
      </c>
      <c r="C599" s="14" t="s">
        <v>199</v>
      </c>
      <c r="D599" s="14" t="s">
        <v>53</v>
      </c>
      <c r="E599" s="14" t="s">
        <v>52</v>
      </c>
      <c r="F599" s="58">
        <v>53.530274642499997</v>
      </c>
      <c r="G599" s="13">
        <v>5.4086471615700003</v>
      </c>
      <c r="H599" s="13">
        <v>19.289558410600002</v>
      </c>
      <c r="I599" s="58">
        <v>127.279220581</v>
      </c>
      <c r="J599" s="2"/>
      <c r="K599" s="7" t="s">
        <v>199</v>
      </c>
      <c r="L599" s="7" t="str">
        <f t="shared" si="129"/>
        <v>N</v>
      </c>
      <c r="M599" s="7" t="s">
        <v>216</v>
      </c>
      <c r="N599" s="7">
        <f t="shared" si="133"/>
        <v>5.4086471615700003</v>
      </c>
      <c r="O599" s="15">
        <f t="shared" si="134"/>
        <v>53.530274642499997</v>
      </c>
      <c r="P599" s="7">
        <f t="shared" si="130"/>
        <v>3.7</v>
      </c>
      <c r="Q599" s="7">
        <v>50</v>
      </c>
      <c r="R599" s="7">
        <f t="shared" si="135"/>
        <v>7.4</v>
      </c>
      <c r="S599" s="63">
        <f t="shared" si="136"/>
        <v>19.289558410600002</v>
      </c>
      <c r="T599" s="7">
        <f t="shared" si="137"/>
        <v>119.879220581</v>
      </c>
      <c r="U599" s="7">
        <f t="shared" si="131"/>
        <v>20</v>
      </c>
      <c r="V599" s="18" t="str">
        <f t="shared" si="132"/>
        <v>T16N73J-201</v>
      </c>
      <c r="W599" s="4"/>
      <c r="X599" s="8">
        <v>300</v>
      </c>
      <c r="Y599" s="9" t="s">
        <v>271</v>
      </c>
      <c r="Z599" s="9" t="s">
        <v>272</v>
      </c>
      <c r="AA599" s="10">
        <v>5.4086471620000003</v>
      </c>
      <c r="AB599" s="10">
        <v>53.53</v>
      </c>
      <c r="AC599" s="10">
        <v>3.7</v>
      </c>
      <c r="AD599" s="10">
        <v>50</v>
      </c>
      <c r="AE599" s="10">
        <v>7.4</v>
      </c>
      <c r="AF599" s="10">
        <v>19.3</v>
      </c>
      <c r="AG599" s="10">
        <v>119.8792206</v>
      </c>
      <c r="AH599" s="10">
        <v>20</v>
      </c>
      <c r="AI599" s="10">
        <v>1</v>
      </c>
      <c r="AJ599" s="10">
        <v>4</v>
      </c>
      <c r="AK599" s="10">
        <v>129</v>
      </c>
      <c r="AL599" s="10">
        <v>6</v>
      </c>
      <c r="AM599" s="11" t="s">
        <v>429</v>
      </c>
      <c r="AN599" s="21">
        <f t="shared" si="128"/>
        <v>129</v>
      </c>
      <c r="AO599" s="21">
        <f t="shared" si="138"/>
        <v>6</v>
      </c>
      <c r="AP599" s="14">
        <v>480</v>
      </c>
    </row>
    <row r="600" spans="1:42" ht="12" customHeight="1" x14ac:dyDescent="0.25">
      <c r="A600" s="14" t="s">
        <v>70</v>
      </c>
      <c r="B600" s="14">
        <v>201</v>
      </c>
      <c r="C600" s="14" t="s">
        <v>199</v>
      </c>
      <c r="D600" s="14" t="s">
        <v>53</v>
      </c>
      <c r="E600" s="14" t="s">
        <v>52</v>
      </c>
      <c r="F600" s="58">
        <v>94.487860671199996</v>
      </c>
      <c r="G600" s="13">
        <v>6.8171786345000003</v>
      </c>
      <c r="H600" s="13">
        <v>47.753055572500003</v>
      </c>
      <c r="I600" s="58">
        <v>0</v>
      </c>
      <c r="J600" s="2"/>
      <c r="K600" s="7" t="s">
        <v>199</v>
      </c>
      <c r="L600" s="7" t="str">
        <f t="shared" si="129"/>
        <v>N</v>
      </c>
      <c r="M600" s="7" t="s">
        <v>216</v>
      </c>
      <c r="N600" s="7">
        <f t="shared" si="133"/>
        <v>6.8171786345000003</v>
      </c>
      <c r="O600" s="15">
        <f t="shared" si="134"/>
        <v>94.487860671199996</v>
      </c>
      <c r="P600" s="7">
        <f t="shared" si="130"/>
        <v>3.7</v>
      </c>
      <c r="Q600" s="7">
        <v>50</v>
      </c>
      <c r="R600" s="7">
        <f t="shared" si="135"/>
        <v>0.3</v>
      </c>
      <c r="S600" s="63">
        <f t="shared" si="136"/>
        <v>47.753055572500003</v>
      </c>
      <c r="T600" s="7">
        <f t="shared" si="137"/>
        <v>0.3</v>
      </c>
      <c r="U600" s="7">
        <f t="shared" si="131"/>
        <v>20</v>
      </c>
      <c r="V600" s="18" t="str">
        <f t="shared" si="132"/>
        <v>T16N73J-201</v>
      </c>
      <c r="W600" s="4"/>
      <c r="X600" s="8">
        <v>301</v>
      </c>
      <c r="Y600" s="9" t="s">
        <v>271</v>
      </c>
      <c r="Z600" s="9" t="s">
        <v>272</v>
      </c>
      <c r="AA600" s="10">
        <v>6.8171786350000003</v>
      </c>
      <c r="AB600" s="10">
        <v>94.488</v>
      </c>
      <c r="AC600" s="10">
        <v>3.7</v>
      </c>
      <c r="AD600" s="10">
        <v>50</v>
      </c>
      <c r="AE600" s="10">
        <v>0.3</v>
      </c>
      <c r="AF600" s="10">
        <v>47.8</v>
      </c>
      <c r="AG600" s="10">
        <v>0.3</v>
      </c>
      <c r="AH600" s="10">
        <v>20</v>
      </c>
      <c r="AI600" s="10">
        <v>31</v>
      </c>
      <c r="AJ600" s="10">
        <v>162</v>
      </c>
      <c r="AK600" s="10">
        <v>970</v>
      </c>
      <c r="AL600" s="10">
        <v>970</v>
      </c>
      <c r="AM600" s="11" t="s">
        <v>429</v>
      </c>
      <c r="AN600" s="21">
        <f t="shared" si="128"/>
        <v>970</v>
      </c>
      <c r="AO600" s="21">
        <f t="shared" si="138"/>
        <v>970</v>
      </c>
      <c r="AP600" s="14">
        <v>472</v>
      </c>
    </row>
    <row r="601" spans="1:42" ht="12" customHeight="1" x14ac:dyDescent="0.25">
      <c r="A601" s="14" t="s">
        <v>70</v>
      </c>
      <c r="B601" s="14">
        <v>201</v>
      </c>
      <c r="C601" s="14" t="s">
        <v>199</v>
      </c>
      <c r="D601" s="14" t="s">
        <v>53</v>
      </c>
      <c r="E601" s="14" t="s">
        <v>52</v>
      </c>
      <c r="F601" s="58">
        <v>187.63479486899999</v>
      </c>
      <c r="G601" s="13">
        <v>7.8556806323500004</v>
      </c>
      <c r="H601" s="13">
        <v>20.514827728299998</v>
      </c>
      <c r="I601" s="58">
        <v>158.28427124000001</v>
      </c>
      <c r="J601" s="2"/>
      <c r="K601" s="7" t="s">
        <v>199</v>
      </c>
      <c r="L601" s="7" t="str">
        <f t="shared" si="129"/>
        <v>N</v>
      </c>
      <c r="M601" s="7" t="s">
        <v>216</v>
      </c>
      <c r="N601" s="7">
        <f t="shared" si="133"/>
        <v>7.8556806323500004</v>
      </c>
      <c r="O601" s="15">
        <f t="shared" si="134"/>
        <v>140</v>
      </c>
      <c r="P601" s="7">
        <f t="shared" si="130"/>
        <v>3.7</v>
      </c>
      <c r="Q601" s="7">
        <v>50</v>
      </c>
      <c r="R601" s="7">
        <f t="shared" si="135"/>
        <v>7.4</v>
      </c>
      <c r="S601" s="63">
        <f t="shared" si="136"/>
        <v>20.514827728299998</v>
      </c>
      <c r="T601" s="7">
        <f t="shared" si="137"/>
        <v>150.88427124</v>
      </c>
      <c r="U601" s="7">
        <f t="shared" si="131"/>
        <v>20</v>
      </c>
      <c r="V601" s="18" t="str">
        <f t="shared" si="132"/>
        <v>T16N73J-201</v>
      </c>
      <c r="W601" s="4"/>
      <c r="X601" s="8">
        <v>302</v>
      </c>
      <c r="Y601" s="9" t="s">
        <v>271</v>
      </c>
      <c r="Z601" s="9" t="s">
        <v>272</v>
      </c>
      <c r="AA601" s="10">
        <v>7.8556806320000003</v>
      </c>
      <c r="AB601" s="10">
        <v>140</v>
      </c>
      <c r="AC601" s="10">
        <v>3.7</v>
      </c>
      <c r="AD601" s="10">
        <v>50</v>
      </c>
      <c r="AE601" s="10">
        <v>7.4</v>
      </c>
      <c r="AF601" s="10">
        <v>20.5</v>
      </c>
      <c r="AG601" s="10">
        <v>150.8842712</v>
      </c>
      <c r="AH601" s="10">
        <v>20</v>
      </c>
      <c r="AI601" s="10">
        <v>1</v>
      </c>
      <c r="AJ601" s="10">
        <v>5</v>
      </c>
      <c r="AK601" s="12">
        <v>2650</v>
      </c>
      <c r="AL601" s="10">
        <v>58</v>
      </c>
      <c r="AM601" s="11" t="s">
        <v>429</v>
      </c>
      <c r="AN601" s="21">
        <f t="shared" si="128"/>
        <v>3551.6586171632139</v>
      </c>
      <c r="AO601" s="21">
        <f t="shared" si="138"/>
        <v>77.734415017157133</v>
      </c>
      <c r="AP601" s="14">
        <v>477</v>
      </c>
    </row>
    <row r="602" spans="1:42" ht="12" customHeight="1" x14ac:dyDescent="0.25">
      <c r="A602" s="14" t="s">
        <v>70</v>
      </c>
      <c r="B602" s="14">
        <v>201</v>
      </c>
      <c r="C602" s="14" t="s">
        <v>199</v>
      </c>
      <c r="D602" s="14" t="s">
        <v>53</v>
      </c>
      <c r="E602" s="14" t="s">
        <v>52</v>
      </c>
      <c r="F602" s="58">
        <v>141.470403479</v>
      </c>
      <c r="G602" s="13">
        <v>6.5410586824600001</v>
      </c>
      <c r="H602" s="13">
        <v>12.2966012955</v>
      </c>
      <c r="I602" s="58">
        <v>48.284271240199999</v>
      </c>
      <c r="J602" s="2"/>
      <c r="K602" s="7" t="s">
        <v>199</v>
      </c>
      <c r="L602" s="7" t="str">
        <f t="shared" si="129"/>
        <v>N</v>
      </c>
      <c r="M602" s="7" t="s">
        <v>216</v>
      </c>
      <c r="N602" s="7">
        <f t="shared" si="133"/>
        <v>6.5410586824600001</v>
      </c>
      <c r="O602" s="15">
        <f t="shared" si="134"/>
        <v>140</v>
      </c>
      <c r="P602" s="7">
        <f t="shared" si="130"/>
        <v>3.7</v>
      </c>
      <c r="Q602" s="7">
        <v>50</v>
      </c>
      <c r="R602" s="7">
        <f t="shared" si="135"/>
        <v>7.4</v>
      </c>
      <c r="S602" s="63">
        <f t="shared" si="136"/>
        <v>12.2966012955</v>
      </c>
      <c r="T602" s="7">
        <f t="shared" si="137"/>
        <v>40.8842712402</v>
      </c>
      <c r="U602" s="7">
        <f t="shared" si="131"/>
        <v>20</v>
      </c>
      <c r="V602" s="18" t="str">
        <f t="shared" si="132"/>
        <v>T16N73J-201</v>
      </c>
      <c r="W602" s="4"/>
      <c r="X602" s="8">
        <v>303</v>
      </c>
      <c r="Y602" s="9" t="s">
        <v>271</v>
      </c>
      <c r="Z602" s="9" t="s">
        <v>272</v>
      </c>
      <c r="AA602" s="10">
        <v>6.5410586820000001</v>
      </c>
      <c r="AB602" s="10">
        <v>140</v>
      </c>
      <c r="AC602" s="10">
        <v>3.7</v>
      </c>
      <c r="AD602" s="10">
        <v>50</v>
      </c>
      <c r="AE602" s="10">
        <v>7.4</v>
      </c>
      <c r="AF602" s="10">
        <v>12.3</v>
      </c>
      <c r="AG602" s="10">
        <v>40.884271239999997</v>
      </c>
      <c r="AH602" s="10">
        <v>20</v>
      </c>
      <c r="AI602" s="10">
        <v>5</v>
      </c>
      <c r="AJ602" s="10">
        <v>16</v>
      </c>
      <c r="AK602" s="12">
        <v>1852</v>
      </c>
      <c r="AL602" s="10">
        <v>142</v>
      </c>
      <c r="AM602" s="11" t="s">
        <v>429</v>
      </c>
      <c r="AN602" s="21">
        <f t="shared" si="128"/>
        <v>1871.4513374507715</v>
      </c>
      <c r="AO602" s="21">
        <f t="shared" si="138"/>
        <v>143.49140924298572</v>
      </c>
      <c r="AP602" s="14">
        <v>471</v>
      </c>
    </row>
    <row r="603" spans="1:42" ht="12" customHeight="1" x14ac:dyDescent="0.25">
      <c r="A603" s="14" t="s">
        <v>70</v>
      </c>
      <c r="B603" s="14">
        <v>201</v>
      </c>
      <c r="C603" s="14" t="s">
        <v>199</v>
      </c>
      <c r="D603" s="14" t="s">
        <v>53</v>
      </c>
      <c r="E603" s="14" t="s">
        <v>52</v>
      </c>
      <c r="F603" s="58">
        <v>71.541194725699995</v>
      </c>
      <c r="G603" s="13">
        <v>2.2359276863100002</v>
      </c>
      <c r="H603" s="13">
        <v>19.289558410600002</v>
      </c>
      <c r="I603" s="58">
        <v>127.279220581</v>
      </c>
      <c r="J603" s="2"/>
      <c r="K603" s="7" t="s">
        <v>199</v>
      </c>
      <c r="L603" s="7" t="str">
        <f t="shared" si="129"/>
        <v>N</v>
      </c>
      <c r="M603" s="7" t="s">
        <v>216</v>
      </c>
      <c r="N603" s="7">
        <f t="shared" si="133"/>
        <v>2.2359276863100002</v>
      </c>
      <c r="O603" s="15">
        <f t="shared" si="134"/>
        <v>71.541194725699995</v>
      </c>
      <c r="P603" s="7">
        <f t="shared" si="130"/>
        <v>3.7</v>
      </c>
      <c r="Q603" s="7">
        <v>50</v>
      </c>
      <c r="R603" s="7">
        <f t="shared" si="135"/>
        <v>7.4</v>
      </c>
      <c r="S603" s="63">
        <f t="shared" si="136"/>
        <v>19.289558410600002</v>
      </c>
      <c r="T603" s="7">
        <f t="shared" si="137"/>
        <v>119.879220581</v>
      </c>
      <c r="U603" s="7">
        <f t="shared" si="131"/>
        <v>20</v>
      </c>
      <c r="V603" s="18" t="str">
        <f t="shared" si="132"/>
        <v>T16N73J-201</v>
      </c>
      <c r="W603" s="4"/>
      <c r="X603" s="8">
        <v>304</v>
      </c>
      <c r="Y603" s="9" t="s">
        <v>271</v>
      </c>
      <c r="Z603" s="9" t="s">
        <v>272</v>
      </c>
      <c r="AA603" s="10">
        <v>2.2359276860000001</v>
      </c>
      <c r="AB603" s="10">
        <v>71.540999999999997</v>
      </c>
      <c r="AC603" s="10">
        <v>3.7</v>
      </c>
      <c r="AD603" s="10">
        <v>50</v>
      </c>
      <c r="AE603" s="10">
        <v>7.4</v>
      </c>
      <c r="AF603" s="10">
        <v>19.3</v>
      </c>
      <c r="AG603" s="10">
        <v>119.8792206</v>
      </c>
      <c r="AH603" s="10">
        <v>20</v>
      </c>
      <c r="AI603" s="10">
        <v>1</v>
      </c>
      <c r="AJ603" s="10">
        <v>4</v>
      </c>
      <c r="AK603" s="10">
        <v>47</v>
      </c>
      <c r="AL603" s="10">
        <v>5</v>
      </c>
      <c r="AM603" s="11" t="s">
        <v>429</v>
      </c>
      <c r="AN603" s="21">
        <f t="shared" si="128"/>
        <v>47</v>
      </c>
      <c r="AO603" s="21">
        <f t="shared" si="138"/>
        <v>5</v>
      </c>
      <c r="AP603" s="14">
        <v>481</v>
      </c>
    </row>
    <row r="604" spans="1:42" ht="12" customHeight="1" x14ac:dyDescent="0.25">
      <c r="A604" s="14" t="s">
        <v>70</v>
      </c>
      <c r="B604" s="14">
        <v>201</v>
      </c>
      <c r="C604" s="14" t="s">
        <v>199</v>
      </c>
      <c r="D604" s="14" t="s">
        <v>53</v>
      </c>
      <c r="E604" s="14" t="s">
        <v>52</v>
      </c>
      <c r="F604" s="58">
        <v>147.21263635299999</v>
      </c>
      <c r="G604" s="13">
        <v>3.3762148163300001</v>
      </c>
      <c r="H604" s="13">
        <v>12.0587120056</v>
      </c>
      <c r="I604" s="58">
        <v>0</v>
      </c>
      <c r="J604" s="2"/>
      <c r="K604" s="7" t="s">
        <v>199</v>
      </c>
      <c r="L604" s="7" t="str">
        <f t="shared" si="129"/>
        <v>N</v>
      </c>
      <c r="M604" s="7" t="s">
        <v>216</v>
      </c>
      <c r="N604" s="7">
        <f t="shared" si="133"/>
        <v>3.3762148163300001</v>
      </c>
      <c r="O604" s="15">
        <f t="shared" si="134"/>
        <v>140</v>
      </c>
      <c r="P604" s="7">
        <f t="shared" si="130"/>
        <v>3.7</v>
      </c>
      <c r="Q604" s="7">
        <v>50</v>
      </c>
      <c r="R604" s="7">
        <f t="shared" si="135"/>
        <v>0.3</v>
      </c>
      <c r="S604" s="63">
        <f t="shared" si="136"/>
        <v>12.0587120056</v>
      </c>
      <c r="T604" s="7">
        <f t="shared" si="137"/>
        <v>0.3</v>
      </c>
      <c r="U604" s="7">
        <f t="shared" si="131"/>
        <v>20</v>
      </c>
      <c r="V604" s="18" t="str">
        <f t="shared" si="132"/>
        <v>T16N73J-201</v>
      </c>
      <c r="W604" s="4"/>
      <c r="X604" s="8">
        <v>305</v>
      </c>
      <c r="Y604" s="9" t="s">
        <v>271</v>
      </c>
      <c r="Z604" s="9" t="s">
        <v>272</v>
      </c>
      <c r="AA604" s="10">
        <v>3.3762148160000001</v>
      </c>
      <c r="AB604" s="10">
        <v>140</v>
      </c>
      <c r="AC604" s="10">
        <v>3.7</v>
      </c>
      <c r="AD604" s="10">
        <v>50</v>
      </c>
      <c r="AE604" s="10">
        <v>0.3</v>
      </c>
      <c r="AF604" s="10">
        <v>12.1</v>
      </c>
      <c r="AG604" s="10">
        <v>0.3</v>
      </c>
      <c r="AH604" s="10">
        <v>20</v>
      </c>
      <c r="AI604" s="10">
        <v>28</v>
      </c>
      <c r="AJ604" s="10">
        <v>171</v>
      </c>
      <c r="AK604" s="10">
        <v>378</v>
      </c>
      <c r="AL604" s="10">
        <v>382</v>
      </c>
      <c r="AM604" s="11" t="s">
        <v>429</v>
      </c>
      <c r="AN604" s="21">
        <f t="shared" si="128"/>
        <v>397.47411815309999</v>
      </c>
      <c r="AO604" s="21">
        <f t="shared" si="138"/>
        <v>401.68019347747145</v>
      </c>
      <c r="AP604" s="14">
        <v>482</v>
      </c>
    </row>
    <row r="605" spans="1:42" ht="12" customHeight="1" x14ac:dyDescent="0.25">
      <c r="A605" s="14" t="s">
        <v>70</v>
      </c>
      <c r="B605" s="14">
        <v>201</v>
      </c>
      <c r="C605" s="14" t="s">
        <v>199</v>
      </c>
      <c r="D605" s="14" t="s">
        <v>53</v>
      </c>
      <c r="E605" s="14" t="s">
        <v>52</v>
      </c>
      <c r="F605" s="58">
        <v>79.512204184300003</v>
      </c>
      <c r="G605" s="13">
        <v>2.0523087577700001</v>
      </c>
      <c r="H605" s="13">
        <v>20.249275207499998</v>
      </c>
      <c r="I605" s="58">
        <v>76.5685424805</v>
      </c>
      <c r="J605" s="2"/>
      <c r="K605" s="7" t="s">
        <v>199</v>
      </c>
      <c r="L605" s="7" t="str">
        <f t="shared" si="129"/>
        <v>N</v>
      </c>
      <c r="M605" s="7" t="s">
        <v>216</v>
      </c>
      <c r="N605" s="7">
        <f t="shared" si="133"/>
        <v>2.0523087577700001</v>
      </c>
      <c r="O605" s="15">
        <f t="shared" si="134"/>
        <v>79.512204184300003</v>
      </c>
      <c r="P605" s="7">
        <f t="shared" si="130"/>
        <v>3.7</v>
      </c>
      <c r="Q605" s="7">
        <v>50</v>
      </c>
      <c r="R605" s="7">
        <f t="shared" si="135"/>
        <v>7.4</v>
      </c>
      <c r="S605" s="63">
        <f t="shared" si="136"/>
        <v>20.249275207499998</v>
      </c>
      <c r="T605" s="7">
        <f t="shared" si="137"/>
        <v>69.168542480499994</v>
      </c>
      <c r="U605" s="7">
        <f t="shared" si="131"/>
        <v>20</v>
      </c>
      <c r="V605" s="18" t="str">
        <f t="shared" si="132"/>
        <v>T16N73J-201</v>
      </c>
      <c r="W605" s="4"/>
      <c r="X605" s="8">
        <v>306</v>
      </c>
      <c r="Y605" s="9" t="s">
        <v>271</v>
      </c>
      <c r="Z605" s="9" t="s">
        <v>272</v>
      </c>
      <c r="AA605" s="10">
        <v>2.0523087580000001</v>
      </c>
      <c r="AB605" s="10">
        <v>79.512</v>
      </c>
      <c r="AC605" s="10">
        <v>3.7</v>
      </c>
      <c r="AD605" s="10">
        <v>50</v>
      </c>
      <c r="AE605" s="10">
        <v>7.4</v>
      </c>
      <c r="AF605" s="10">
        <v>20.2</v>
      </c>
      <c r="AG605" s="10">
        <v>69.168542479999999</v>
      </c>
      <c r="AH605" s="10">
        <v>20</v>
      </c>
      <c r="AI605" s="10">
        <v>2</v>
      </c>
      <c r="AJ605" s="10">
        <v>5</v>
      </c>
      <c r="AK605" s="10">
        <v>57</v>
      </c>
      <c r="AL605" s="10">
        <v>12</v>
      </c>
      <c r="AM605" s="11" t="s">
        <v>429</v>
      </c>
      <c r="AN605" s="21">
        <f t="shared" si="128"/>
        <v>57</v>
      </c>
      <c r="AO605" s="21">
        <f t="shared" si="138"/>
        <v>12</v>
      </c>
      <c r="AP605" s="14">
        <v>474</v>
      </c>
    </row>
    <row r="606" spans="1:42" ht="12" customHeight="1" x14ac:dyDescent="0.25">
      <c r="A606" s="14" t="s">
        <v>70</v>
      </c>
      <c r="B606" s="14">
        <v>201</v>
      </c>
      <c r="C606" s="14" t="s">
        <v>199</v>
      </c>
      <c r="D606" s="14" t="s">
        <v>53</v>
      </c>
      <c r="E606" s="14" t="s">
        <v>52</v>
      </c>
      <c r="F606" s="58">
        <v>83.288727008999999</v>
      </c>
      <c r="G606" s="13">
        <v>5.3167130883900002</v>
      </c>
      <c r="H606" s="13">
        <v>16.5164470673</v>
      </c>
      <c r="I606" s="58">
        <v>0</v>
      </c>
      <c r="J606" s="2"/>
      <c r="K606" s="7" t="s">
        <v>199</v>
      </c>
      <c r="L606" s="7" t="str">
        <f t="shared" si="129"/>
        <v>N</v>
      </c>
      <c r="M606" s="7" t="s">
        <v>216</v>
      </c>
      <c r="N606" s="7">
        <f t="shared" si="133"/>
        <v>5.3167130883900002</v>
      </c>
      <c r="O606" s="15">
        <f t="shared" si="134"/>
        <v>83.288727008999999</v>
      </c>
      <c r="P606" s="7">
        <f t="shared" si="130"/>
        <v>3.7</v>
      </c>
      <c r="Q606" s="7">
        <v>50</v>
      </c>
      <c r="R606" s="7">
        <f t="shared" si="135"/>
        <v>0.3</v>
      </c>
      <c r="S606" s="63">
        <f t="shared" si="136"/>
        <v>16.5164470673</v>
      </c>
      <c r="T606" s="7">
        <f t="shared" si="137"/>
        <v>0.3</v>
      </c>
      <c r="U606" s="7">
        <f t="shared" si="131"/>
        <v>20</v>
      </c>
      <c r="V606" s="18" t="str">
        <f t="shared" si="132"/>
        <v>T16N73J-201</v>
      </c>
      <c r="W606" s="4"/>
      <c r="X606" s="8">
        <v>307</v>
      </c>
      <c r="Y606" s="9" t="s">
        <v>271</v>
      </c>
      <c r="Z606" s="9" t="s">
        <v>272</v>
      </c>
      <c r="AA606" s="10">
        <v>5.3167130880000002</v>
      </c>
      <c r="AB606" s="10">
        <v>83.289000000000001</v>
      </c>
      <c r="AC606" s="10">
        <v>3.7</v>
      </c>
      <c r="AD606" s="10">
        <v>50</v>
      </c>
      <c r="AE606" s="10">
        <v>0.3</v>
      </c>
      <c r="AF606" s="10">
        <v>16.5</v>
      </c>
      <c r="AG606" s="10">
        <v>0.3</v>
      </c>
      <c r="AH606" s="10">
        <v>20</v>
      </c>
      <c r="AI606" s="10">
        <v>30</v>
      </c>
      <c r="AJ606" s="10">
        <v>160</v>
      </c>
      <c r="AK606" s="10">
        <v>339</v>
      </c>
      <c r="AL606" s="10">
        <v>339</v>
      </c>
      <c r="AM606" s="11" t="s">
        <v>429</v>
      </c>
      <c r="AN606" s="21">
        <f t="shared" si="128"/>
        <v>339</v>
      </c>
      <c r="AO606" s="21">
        <f t="shared" si="138"/>
        <v>339</v>
      </c>
      <c r="AP606" s="14">
        <v>479</v>
      </c>
    </row>
    <row r="607" spans="1:42" ht="12" customHeight="1" x14ac:dyDescent="0.25">
      <c r="A607" s="14" t="s">
        <v>70</v>
      </c>
      <c r="B607" s="14">
        <v>201</v>
      </c>
      <c r="C607" s="14" t="s">
        <v>199</v>
      </c>
      <c r="D607" s="14" t="s">
        <v>53</v>
      </c>
      <c r="E607" s="14" t="s">
        <v>52</v>
      </c>
      <c r="F607" s="58">
        <v>412.47206760400002</v>
      </c>
      <c r="G607" s="13">
        <v>8.3038293402800001</v>
      </c>
      <c r="H607" s="13">
        <v>41.066215515099998</v>
      </c>
      <c r="I607" s="58">
        <v>66.5685424805</v>
      </c>
      <c r="J607" s="2"/>
      <c r="K607" s="7" t="s">
        <v>199</v>
      </c>
      <c r="L607" s="7" t="str">
        <f t="shared" si="129"/>
        <v>N</v>
      </c>
      <c r="M607" s="7" t="s">
        <v>216</v>
      </c>
      <c r="N607" s="7">
        <f t="shared" si="133"/>
        <v>8.3038293402800001</v>
      </c>
      <c r="O607" s="15">
        <f t="shared" si="134"/>
        <v>140</v>
      </c>
      <c r="P607" s="7">
        <f t="shared" si="130"/>
        <v>3.7</v>
      </c>
      <c r="Q607" s="7">
        <v>50</v>
      </c>
      <c r="R607" s="7">
        <f t="shared" si="135"/>
        <v>7.4</v>
      </c>
      <c r="S607" s="63">
        <f t="shared" si="136"/>
        <v>41.066215515099998</v>
      </c>
      <c r="T607" s="7">
        <f t="shared" si="137"/>
        <v>59.168542480500001</v>
      </c>
      <c r="U607" s="7">
        <f t="shared" si="131"/>
        <v>20</v>
      </c>
      <c r="V607" s="18" t="str">
        <f t="shared" si="132"/>
        <v>T16N73J-201</v>
      </c>
      <c r="W607" s="4"/>
      <c r="X607" s="8">
        <v>308</v>
      </c>
      <c r="Y607" s="9" t="s">
        <v>271</v>
      </c>
      <c r="Z607" s="9" t="s">
        <v>272</v>
      </c>
      <c r="AA607" s="10">
        <v>8.3038293400000001</v>
      </c>
      <c r="AB607" s="10">
        <v>140</v>
      </c>
      <c r="AC607" s="10">
        <v>3.7</v>
      </c>
      <c r="AD607" s="10">
        <v>50</v>
      </c>
      <c r="AE607" s="10">
        <v>7.4</v>
      </c>
      <c r="AF607" s="10">
        <v>41.1</v>
      </c>
      <c r="AG607" s="10">
        <v>59.168542479999999</v>
      </c>
      <c r="AH607" s="10">
        <v>20</v>
      </c>
      <c r="AI607" s="10">
        <v>8</v>
      </c>
      <c r="AJ607" s="10">
        <v>13</v>
      </c>
      <c r="AK607" s="12">
        <v>2375</v>
      </c>
      <c r="AL607" s="10">
        <v>501</v>
      </c>
      <c r="AM607" s="11" t="s">
        <v>429</v>
      </c>
      <c r="AN607" s="21">
        <f t="shared" si="128"/>
        <v>6997.2940039964287</v>
      </c>
      <c r="AO607" s="21">
        <f t="shared" si="138"/>
        <v>1476.0607562114571</v>
      </c>
      <c r="AP607" s="14">
        <v>473</v>
      </c>
    </row>
    <row r="608" spans="1:42" ht="12" customHeight="1" x14ac:dyDescent="0.25">
      <c r="A608" s="14" t="s">
        <v>91</v>
      </c>
      <c r="B608" s="14">
        <v>203</v>
      </c>
      <c r="C608" s="14" t="s">
        <v>199</v>
      </c>
      <c r="D608" s="14" t="s">
        <v>51</v>
      </c>
      <c r="E608" s="14" t="s">
        <v>52</v>
      </c>
      <c r="F608" s="58">
        <v>120.501545127</v>
      </c>
      <c r="G608" s="13">
        <v>4.9980314141199997</v>
      </c>
      <c r="H608" s="13">
        <v>19.746280670200001</v>
      </c>
      <c r="I608" s="58">
        <v>0</v>
      </c>
      <c r="J608" s="2"/>
      <c r="K608" s="7" t="s">
        <v>199</v>
      </c>
      <c r="L608" s="7" t="str">
        <f t="shared" si="129"/>
        <v>N</v>
      </c>
      <c r="M608" s="7" t="s">
        <v>216</v>
      </c>
      <c r="N608" s="7">
        <f t="shared" si="133"/>
        <v>4.9980314141199997</v>
      </c>
      <c r="O608" s="15">
        <f t="shared" si="134"/>
        <v>120.501545127</v>
      </c>
      <c r="P608" s="7">
        <f t="shared" si="130"/>
        <v>3.7</v>
      </c>
      <c r="Q608" s="7">
        <v>50</v>
      </c>
      <c r="R608" s="7">
        <f t="shared" si="135"/>
        <v>0.3</v>
      </c>
      <c r="S608" s="63">
        <f t="shared" si="136"/>
        <v>19.746280670200001</v>
      </c>
      <c r="T608" s="7">
        <f t="shared" si="137"/>
        <v>0.3</v>
      </c>
      <c r="U608" s="7">
        <f t="shared" si="131"/>
        <v>20</v>
      </c>
      <c r="V608" s="18" t="str">
        <f t="shared" si="132"/>
        <v>T16N73L-203</v>
      </c>
      <c r="W608" s="4"/>
      <c r="X608" s="8">
        <v>309</v>
      </c>
      <c r="Y608" s="9" t="s">
        <v>271</v>
      </c>
      <c r="Z608" s="9" t="s">
        <v>272</v>
      </c>
      <c r="AA608" s="10">
        <v>4.9980314139999997</v>
      </c>
      <c r="AB608" s="10">
        <v>120.502</v>
      </c>
      <c r="AC608" s="10">
        <v>3.7</v>
      </c>
      <c r="AD608" s="10">
        <v>50</v>
      </c>
      <c r="AE608" s="10">
        <v>0.3</v>
      </c>
      <c r="AF608" s="10">
        <v>19.7</v>
      </c>
      <c r="AG608" s="10">
        <v>0.3</v>
      </c>
      <c r="AH608" s="10">
        <v>20</v>
      </c>
      <c r="AI608" s="10">
        <v>30</v>
      </c>
      <c r="AJ608" s="10">
        <v>168</v>
      </c>
      <c r="AK608" s="10">
        <v>866</v>
      </c>
      <c r="AL608" s="10">
        <v>868</v>
      </c>
      <c r="AM608" s="11" t="s">
        <v>430</v>
      </c>
      <c r="AN608" s="21">
        <f t="shared" si="128"/>
        <v>866</v>
      </c>
      <c r="AO608" s="21">
        <f t="shared" si="138"/>
        <v>868</v>
      </c>
      <c r="AP608" s="14">
        <v>895</v>
      </c>
    </row>
    <row r="609" spans="1:42" ht="12" customHeight="1" x14ac:dyDescent="0.25">
      <c r="A609" s="14" t="s">
        <v>91</v>
      </c>
      <c r="B609" s="14">
        <v>203</v>
      </c>
      <c r="C609" s="14" t="s">
        <v>199</v>
      </c>
      <c r="D609" s="14" t="s">
        <v>51</v>
      </c>
      <c r="E609" s="14" t="s">
        <v>52</v>
      </c>
      <c r="F609" s="58">
        <v>920.23793334599998</v>
      </c>
      <c r="G609" s="13">
        <v>7.8967826490100004</v>
      </c>
      <c r="H609" s="13">
        <v>19.746280670200001</v>
      </c>
      <c r="I609" s="58">
        <v>0</v>
      </c>
      <c r="J609" s="2"/>
      <c r="K609" s="7" t="s">
        <v>199</v>
      </c>
      <c r="L609" s="7" t="str">
        <f t="shared" si="129"/>
        <v>N</v>
      </c>
      <c r="M609" s="7" t="s">
        <v>216</v>
      </c>
      <c r="N609" s="7">
        <f t="shared" si="133"/>
        <v>7.8967826490100004</v>
      </c>
      <c r="O609" s="15">
        <f t="shared" si="134"/>
        <v>140</v>
      </c>
      <c r="P609" s="7">
        <f t="shared" si="130"/>
        <v>3.7</v>
      </c>
      <c r="Q609" s="7">
        <v>50</v>
      </c>
      <c r="R609" s="7">
        <f t="shared" si="135"/>
        <v>0.3</v>
      </c>
      <c r="S609" s="63">
        <f t="shared" si="136"/>
        <v>19.746280670200001</v>
      </c>
      <c r="T609" s="7">
        <f t="shared" si="137"/>
        <v>0.3</v>
      </c>
      <c r="U609" s="7">
        <f t="shared" si="131"/>
        <v>20</v>
      </c>
      <c r="V609" s="18" t="str">
        <f t="shared" si="132"/>
        <v>T16N73L-203</v>
      </c>
      <c r="W609" s="4"/>
      <c r="X609" s="8">
        <v>310</v>
      </c>
      <c r="Y609" s="9" t="s">
        <v>271</v>
      </c>
      <c r="Z609" s="9" t="s">
        <v>272</v>
      </c>
      <c r="AA609" s="10">
        <v>7.8967826490000004</v>
      </c>
      <c r="AB609" s="10">
        <v>140</v>
      </c>
      <c r="AC609" s="10">
        <v>3.7</v>
      </c>
      <c r="AD609" s="10">
        <v>50</v>
      </c>
      <c r="AE609" s="10">
        <v>0.3</v>
      </c>
      <c r="AF609" s="10">
        <v>19.7</v>
      </c>
      <c r="AG609" s="10">
        <v>0.3</v>
      </c>
      <c r="AH609" s="10">
        <v>20</v>
      </c>
      <c r="AI609" s="10">
        <v>33</v>
      </c>
      <c r="AJ609" s="10">
        <v>171</v>
      </c>
      <c r="AK609" s="12">
        <v>2826</v>
      </c>
      <c r="AL609" s="12">
        <v>2749</v>
      </c>
      <c r="AM609" s="11" t="s">
        <v>430</v>
      </c>
      <c r="AN609" s="21">
        <f t="shared" si="128"/>
        <v>18575.659997398543</v>
      </c>
      <c r="AO609" s="21">
        <f t="shared" si="138"/>
        <v>18069.529134058244</v>
      </c>
      <c r="AP609" s="14">
        <v>896</v>
      </c>
    </row>
    <row r="610" spans="1:42" ht="12" customHeight="1" x14ac:dyDescent="0.25">
      <c r="A610" s="14" t="s">
        <v>91</v>
      </c>
      <c r="B610" s="14">
        <v>203</v>
      </c>
      <c r="C610" s="14" t="s">
        <v>199</v>
      </c>
      <c r="D610" s="14" t="s">
        <v>51</v>
      </c>
      <c r="E610" s="14" t="s">
        <v>52</v>
      </c>
      <c r="F610" s="58">
        <v>57.958493523500003</v>
      </c>
      <c r="G610" s="13">
        <v>2.44441833089</v>
      </c>
      <c r="H610" s="13">
        <v>0.33238252997399997</v>
      </c>
      <c r="I610" s="58">
        <v>0</v>
      </c>
      <c r="J610" s="2"/>
      <c r="K610" s="7" t="s">
        <v>199</v>
      </c>
      <c r="L610" s="7" t="str">
        <f t="shared" si="129"/>
        <v>N</v>
      </c>
      <c r="M610" s="7" t="s">
        <v>216</v>
      </c>
      <c r="N610" s="7">
        <f t="shared" si="133"/>
        <v>2.44441833089</v>
      </c>
      <c r="O610" s="15">
        <f t="shared" si="134"/>
        <v>57.958493523500003</v>
      </c>
      <c r="P610" s="7">
        <f t="shared" si="130"/>
        <v>3.7</v>
      </c>
      <c r="Q610" s="7">
        <v>50</v>
      </c>
      <c r="R610" s="7">
        <f t="shared" si="135"/>
        <v>0.3</v>
      </c>
      <c r="S610" s="63">
        <f t="shared" si="136"/>
        <v>0.33238252997399997</v>
      </c>
      <c r="T610" s="7">
        <f t="shared" si="137"/>
        <v>0.3</v>
      </c>
      <c r="U610" s="7">
        <f t="shared" si="131"/>
        <v>20</v>
      </c>
      <c r="V610" s="18" t="str">
        <f t="shared" si="132"/>
        <v>T16N73L-203</v>
      </c>
      <c r="W610" s="4"/>
      <c r="X610" s="8">
        <v>311</v>
      </c>
      <c r="Y610" s="9" t="s">
        <v>271</v>
      </c>
      <c r="Z610" s="9" t="s">
        <v>272</v>
      </c>
      <c r="AA610" s="10">
        <v>2.4444183310000001</v>
      </c>
      <c r="AB610" s="10">
        <v>57.957999999999998</v>
      </c>
      <c r="AC610" s="10">
        <v>3.7</v>
      </c>
      <c r="AD610" s="10">
        <v>50</v>
      </c>
      <c r="AE610" s="10">
        <v>0.3</v>
      </c>
      <c r="AF610" s="10">
        <v>0.3</v>
      </c>
      <c r="AG610" s="10">
        <v>0.3</v>
      </c>
      <c r="AH610" s="10">
        <v>20</v>
      </c>
      <c r="AI610" s="10">
        <v>29</v>
      </c>
      <c r="AJ610" s="10">
        <v>156</v>
      </c>
      <c r="AK610" s="10">
        <v>29</v>
      </c>
      <c r="AL610" s="10">
        <v>25</v>
      </c>
      <c r="AM610" s="11" t="s">
        <v>430</v>
      </c>
      <c r="AN610" s="21">
        <f t="shared" si="128"/>
        <v>29</v>
      </c>
      <c r="AO610" s="21">
        <f t="shared" si="138"/>
        <v>25</v>
      </c>
      <c r="AP610" s="14">
        <v>897</v>
      </c>
    </row>
    <row r="611" spans="1:42" ht="12" customHeight="1" x14ac:dyDescent="0.25">
      <c r="A611" s="14" t="s">
        <v>91</v>
      </c>
      <c r="B611" s="14">
        <v>203</v>
      </c>
      <c r="C611" s="14" t="s">
        <v>199</v>
      </c>
      <c r="D611" s="14" t="s">
        <v>51</v>
      </c>
      <c r="E611" s="14" t="s">
        <v>52</v>
      </c>
      <c r="F611" s="58">
        <v>44.703927128099998</v>
      </c>
      <c r="G611" s="13">
        <v>7.7419093184700003</v>
      </c>
      <c r="H611" s="13">
        <v>12.7279691696</v>
      </c>
      <c r="I611" s="58">
        <v>312.84277343799999</v>
      </c>
      <c r="J611" s="2"/>
      <c r="K611" s="7" t="s">
        <v>199</v>
      </c>
      <c r="L611" s="7" t="str">
        <f t="shared" si="129"/>
        <v>N</v>
      </c>
      <c r="M611" s="7" t="s">
        <v>216</v>
      </c>
      <c r="N611" s="7">
        <f t="shared" si="133"/>
        <v>7.7419093184700003</v>
      </c>
      <c r="O611" s="15">
        <f t="shared" si="134"/>
        <v>44.703927128099998</v>
      </c>
      <c r="P611" s="7">
        <f t="shared" si="130"/>
        <v>3.7</v>
      </c>
      <c r="Q611" s="7">
        <v>50</v>
      </c>
      <c r="R611" s="7">
        <f t="shared" si="135"/>
        <v>7.4</v>
      </c>
      <c r="S611" s="63">
        <f t="shared" si="136"/>
        <v>12.7279691696</v>
      </c>
      <c r="T611" s="7">
        <f t="shared" si="137"/>
        <v>300</v>
      </c>
      <c r="U611" s="7">
        <f t="shared" si="131"/>
        <v>20</v>
      </c>
      <c r="V611" s="18" t="str">
        <f t="shared" si="132"/>
        <v>T16N73L-203</v>
      </c>
      <c r="W611" s="4"/>
      <c r="X611" s="8">
        <v>312</v>
      </c>
      <c r="Y611" s="9" t="s">
        <v>271</v>
      </c>
      <c r="Z611" s="9" t="s">
        <v>272</v>
      </c>
      <c r="AA611" s="10">
        <v>7.7419093180000003</v>
      </c>
      <c r="AB611" s="10">
        <v>44.704000000000001</v>
      </c>
      <c r="AC611" s="10">
        <v>3.7</v>
      </c>
      <c r="AD611" s="10">
        <v>50</v>
      </c>
      <c r="AE611" s="10">
        <v>7.4</v>
      </c>
      <c r="AF611" s="10">
        <v>12.7</v>
      </c>
      <c r="AG611" s="10">
        <v>300</v>
      </c>
      <c r="AH611" s="10">
        <v>20</v>
      </c>
      <c r="AI611" s="10">
        <v>0</v>
      </c>
      <c r="AJ611" s="10">
        <v>4</v>
      </c>
      <c r="AK611" s="10">
        <v>205</v>
      </c>
      <c r="AL611" s="10">
        <v>0</v>
      </c>
      <c r="AM611" s="11" t="s">
        <v>430</v>
      </c>
      <c r="AN611" s="21">
        <f t="shared" si="128"/>
        <v>205</v>
      </c>
      <c r="AO611" s="21">
        <f t="shared" si="138"/>
        <v>0</v>
      </c>
      <c r="AP611" s="14">
        <v>894</v>
      </c>
    </row>
    <row r="612" spans="1:42" ht="12" customHeight="1" x14ac:dyDescent="0.25">
      <c r="A612" s="14" t="s">
        <v>91</v>
      </c>
      <c r="B612" s="14">
        <v>203</v>
      </c>
      <c r="C612" s="14" t="s">
        <v>199</v>
      </c>
      <c r="D612" s="14" t="s">
        <v>51</v>
      </c>
      <c r="E612" s="14" t="s">
        <v>52</v>
      </c>
      <c r="F612" s="58">
        <v>80.665704042399994</v>
      </c>
      <c r="G612" s="13">
        <v>0.24666568321999999</v>
      </c>
      <c r="H612" s="13">
        <v>5.0942397117600002</v>
      </c>
      <c r="I612" s="58">
        <v>0</v>
      </c>
      <c r="J612" s="2"/>
      <c r="K612" s="7" t="s">
        <v>199</v>
      </c>
      <c r="L612" s="7" t="str">
        <f t="shared" si="129"/>
        <v>N</v>
      </c>
      <c r="M612" s="7" t="s">
        <v>216</v>
      </c>
      <c r="N612" s="7">
        <f t="shared" si="133"/>
        <v>0.3</v>
      </c>
      <c r="O612" s="15">
        <f t="shared" si="134"/>
        <v>80.665704042399994</v>
      </c>
      <c r="P612" s="7">
        <f t="shared" si="130"/>
        <v>3.7</v>
      </c>
      <c r="Q612" s="7">
        <v>50</v>
      </c>
      <c r="R612" s="7">
        <f t="shared" si="135"/>
        <v>0.3</v>
      </c>
      <c r="S612" s="63">
        <f t="shared" si="136"/>
        <v>5.0942397117600002</v>
      </c>
      <c r="T612" s="7">
        <f t="shared" si="137"/>
        <v>0.3</v>
      </c>
      <c r="U612" s="7">
        <f t="shared" si="131"/>
        <v>20</v>
      </c>
      <c r="V612" s="18" t="str">
        <f t="shared" si="132"/>
        <v>T16N73L-203</v>
      </c>
      <c r="W612" s="4"/>
      <c r="X612" s="8">
        <v>313</v>
      </c>
      <c r="Y612" s="9" t="s">
        <v>271</v>
      </c>
      <c r="Z612" s="9" t="s">
        <v>272</v>
      </c>
      <c r="AA612" s="10">
        <v>0.3</v>
      </c>
      <c r="AB612" s="10">
        <v>80.665999999999997</v>
      </c>
      <c r="AC612" s="10">
        <v>3.7</v>
      </c>
      <c r="AD612" s="10">
        <v>50</v>
      </c>
      <c r="AE612" s="10">
        <v>0.3</v>
      </c>
      <c r="AF612" s="10">
        <v>5.0999999999999996</v>
      </c>
      <c r="AG612" s="10">
        <v>0.3</v>
      </c>
      <c r="AH612" s="10">
        <v>20</v>
      </c>
      <c r="AI612" s="10">
        <v>27</v>
      </c>
      <c r="AJ612" s="10">
        <v>156</v>
      </c>
      <c r="AK612" s="10">
        <v>2</v>
      </c>
      <c r="AL612" s="10">
        <v>2</v>
      </c>
      <c r="AM612" s="11" t="s">
        <v>430</v>
      </c>
      <c r="AN612" s="21">
        <f t="shared" si="128"/>
        <v>2</v>
      </c>
      <c r="AO612" s="21">
        <f t="shared" si="138"/>
        <v>2</v>
      </c>
      <c r="AP612" s="14">
        <v>899</v>
      </c>
    </row>
    <row r="613" spans="1:42" ht="12" customHeight="1" x14ac:dyDescent="0.25">
      <c r="A613" s="14" t="s">
        <v>91</v>
      </c>
      <c r="B613" s="14">
        <v>203</v>
      </c>
      <c r="C613" s="14" t="s">
        <v>199</v>
      </c>
      <c r="D613" s="14" t="s">
        <v>51</v>
      </c>
      <c r="E613" s="14" t="s">
        <v>52</v>
      </c>
      <c r="F613" s="58">
        <v>71.963704040699994</v>
      </c>
      <c r="G613" s="13">
        <v>1.5646450874</v>
      </c>
      <c r="H613" s="13">
        <v>0.33238252997399997</v>
      </c>
      <c r="I613" s="58">
        <v>0</v>
      </c>
      <c r="J613" s="2"/>
      <c r="K613" s="7" t="s">
        <v>199</v>
      </c>
      <c r="L613" s="7" t="str">
        <f t="shared" si="129"/>
        <v>N</v>
      </c>
      <c r="M613" s="7" t="s">
        <v>216</v>
      </c>
      <c r="N613" s="7">
        <f t="shared" si="133"/>
        <v>1.5646450874</v>
      </c>
      <c r="O613" s="15">
        <f t="shared" si="134"/>
        <v>71.963704040699994</v>
      </c>
      <c r="P613" s="7">
        <f t="shared" si="130"/>
        <v>3.7</v>
      </c>
      <c r="Q613" s="7">
        <v>50</v>
      </c>
      <c r="R613" s="7">
        <f t="shared" si="135"/>
        <v>0.3</v>
      </c>
      <c r="S613" s="63">
        <f t="shared" si="136"/>
        <v>0.33238252997399997</v>
      </c>
      <c r="T613" s="7">
        <f t="shared" si="137"/>
        <v>0.3</v>
      </c>
      <c r="U613" s="7">
        <f t="shared" si="131"/>
        <v>20</v>
      </c>
      <c r="V613" s="18" t="str">
        <f t="shared" si="132"/>
        <v>T16N73L-203</v>
      </c>
      <c r="W613" s="4"/>
      <c r="X613" s="65">
        <v>314</v>
      </c>
      <c r="Y613" s="66" t="s">
        <v>271</v>
      </c>
      <c r="Z613" s="66" t="s">
        <v>272</v>
      </c>
      <c r="AA613" s="67">
        <v>1.5646450869999999</v>
      </c>
      <c r="AB613" s="67">
        <v>71.963999999999999</v>
      </c>
      <c r="AC613" s="67">
        <v>3.7</v>
      </c>
      <c r="AD613" s="67">
        <v>50</v>
      </c>
      <c r="AE613" s="67">
        <v>0.3</v>
      </c>
      <c r="AF613" s="67">
        <v>0.3</v>
      </c>
      <c r="AG613" s="67">
        <v>0.3</v>
      </c>
      <c r="AH613" s="67">
        <v>20</v>
      </c>
      <c r="AI613" s="67">
        <v>29</v>
      </c>
      <c r="AJ613" s="67">
        <v>161</v>
      </c>
      <c r="AK613" s="67">
        <v>37</v>
      </c>
      <c r="AL613" s="67">
        <v>33</v>
      </c>
      <c r="AM613" s="68" t="s">
        <v>430</v>
      </c>
      <c r="AN613" s="21">
        <f t="shared" si="128"/>
        <v>37</v>
      </c>
      <c r="AO613" s="21">
        <f t="shared" si="138"/>
        <v>33</v>
      </c>
      <c r="AP613" s="14">
        <v>898</v>
      </c>
    </row>
    <row r="614" spans="1:42" s="73" customFormat="1" ht="12" customHeight="1" x14ac:dyDescent="0.25">
      <c r="A614" s="69"/>
      <c r="B614" s="69"/>
      <c r="C614" s="69"/>
      <c r="D614" s="69"/>
      <c r="E614" s="69"/>
      <c r="F614" s="70"/>
      <c r="G614" s="71"/>
      <c r="H614" s="72"/>
      <c r="I614" s="70"/>
      <c r="O614" s="74"/>
      <c r="S614" s="72"/>
      <c r="V614" s="69"/>
      <c r="X614" s="75"/>
      <c r="Y614" s="76"/>
      <c r="Z614" s="76"/>
      <c r="AA614" s="77"/>
      <c r="AB614" s="77"/>
      <c r="AC614" s="77"/>
      <c r="AD614" s="77"/>
      <c r="AE614" s="77"/>
      <c r="AF614" s="77"/>
      <c r="AG614" s="77"/>
      <c r="AH614" s="77"/>
      <c r="AI614" s="77"/>
      <c r="AJ614" s="77"/>
      <c r="AK614" s="77"/>
      <c r="AL614" s="77"/>
      <c r="AM614" s="75"/>
      <c r="AN614" s="61"/>
      <c r="AO614" s="61"/>
      <c r="AP614" s="78"/>
    </row>
    <row r="615" spans="1:42" s="73" customFormat="1" ht="12" customHeight="1" x14ac:dyDescent="0.25">
      <c r="A615" s="69"/>
      <c r="B615" s="69"/>
      <c r="C615" s="69"/>
      <c r="D615" s="69"/>
      <c r="E615" s="69"/>
      <c r="F615" s="70"/>
      <c r="G615" s="71"/>
      <c r="H615" s="72"/>
      <c r="I615" s="70"/>
      <c r="O615" s="74"/>
      <c r="S615" s="72"/>
      <c r="V615" s="69"/>
      <c r="X615" s="75"/>
      <c r="Y615" s="76"/>
      <c r="Z615" s="76"/>
      <c r="AA615" s="77"/>
      <c r="AB615" s="77"/>
      <c r="AC615" s="77"/>
      <c r="AD615" s="77"/>
      <c r="AE615" s="77"/>
      <c r="AF615" s="77"/>
      <c r="AG615" s="77"/>
      <c r="AH615" s="77"/>
      <c r="AI615" s="77"/>
      <c r="AJ615" s="77"/>
      <c r="AK615" s="77"/>
      <c r="AL615" s="77"/>
      <c r="AM615" s="75"/>
      <c r="AN615" s="61"/>
      <c r="AO615" s="61"/>
      <c r="AP615" s="78"/>
    </row>
    <row r="616" spans="1:42" s="73" customFormat="1" ht="12" customHeight="1" x14ac:dyDescent="0.25">
      <c r="A616" s="69"/>
      <c r="B616" s="69"/>
      <c r="C616" s="69"/>
      <c r="D616" s="69"/>
      <c r="E616" s="69"/>
      <c r="F616" s="70"/>
      <c r="G616" s="71"/>
      <c r="H616" s="72"/>
      <c r="I616" s="70"/>
      <c r="O616" s="74"/>
      <c r="S616" s="72"/>
      <c r="V616" s="69"/>
      <c r="X616" s="75"/>
      <c r="Y616" s="76"/>
      <c r="Z616" s="76"/>
      <c r="AA616" s="77"/>
      <c r="AB616" s="77"/>
      <c r="AC616" s="77"/>
      <c r="AD616" s="77"/>
      <c r="AE616" s="77"/>
      <c r="AF616" s="77"/>
      <c r="AG616" s="77"/>
      <c r="AH616" s="77"/>
      <c r="AI616" s="77"/>
      <c r="AJ616" s="77"/>
      <c r="AK616" s="77"/>
      <c r="AL616" s="77"/>
      <c r="AM616" s="75"/>
      <c r="AN616" s="61"/>
      <c r="AO616" s="61"/>
      <c r="AP616" s="78"/>
    </row>
    <row r="617" spans="1:42" s="73" customFormat="1" ht="12" customHeight="1" x14ac:dyDescent="0.25">
      <c r="A617" s="69"/>
      <c r="B617" s="69"/>
      <c r="C617" s="69"/>
      <c r="D617" s="69"/>
      <c r="E617" s="69"/>
      <c r="F617" s="70"/>
      <c r="G617" s="71"/>
      <c r="H617" s="72"/>
      <c r="I617" s="70"/>
      <c r="O617" s="74"/>
      <c r="S617" s="72"/>
      <c r="V617" s="69"/>
      <c r="X617" s="75"/>
      <c r="Y617" s="76"/>
      <c r="Z617" s="76"/>
      <c r="AA617" s="77"/>
      <c r="AB617" s="77"/>
      <c r="AC617" s="77"/>
      <c r="AD617" s="77"/>
      <c r="AE617" s="77"/>
      <c r="AF617" s="77"/>
      <c r="AG617" s="77"/>
      <c r="AH617" s="77"/>
      <c r="AI617" s="77"/>
      <c r="AJ617" s="77"/>
      <c r="AK617" s="77"/>
      <c r="AL617" s="77"/>
      <c r="AM617" s="75"/>
      <c r="AN617" s="61"/>
      <c r="AO617" s="61"/>
      <c r="AP617" s="78"/>
    </row>
    <row r="618" spans="1:42" s="73" customFormat="1" ht="12" customHeight="1" x14ac:dyDescent="0.25">
      <c r="A618" s="69"/>
      <c r="B618" s="69"/>
      <c r="C618" s="69"/>
      <c r="D618" s="69"/>
      <c r="E618" s="69"/>
      <c r="F618" s="70"/>
      <c r="G618" s="71"/>
      <c r="H618" s="72"/>
      <c r="I618" s="70"/>
      <c r="O618" s="74"/>
      <c r="S618" s="72"/>
      <c r="V618" s="69"/>
      <c r="X618" s="75"/>
      <c r="Y618" s="76"/>
      <c r="Z618" s="76"/>
      <c r="AA618" s="77"/>
      <c r="AB618" s="77"/>
      <c r="AC618" s="77"/>
      <c r="AD618" s="77"/>
      <c r="AE618" s="77"/>
      <c r="AF618" s="77"/>
      <c r="AG618" s="77"/>
      <c r="AH618" s="77"/>
      <c r="AI618" s="77"/>
      <c r="AJ618" s="77"/>
      <c r="AK618" s="77"/>
      <c r="AL618" s="77"/>
      <c r="AM618" s="75"/>
      <c r="AN618" s="61"/>
      <c r="AO618" s="61"/>
      <c r="AP618" s="78"/>
    </row>
    <row r="619" spans="1:42" s="73" customFormat="1" ht="12" customHeight="1" x14ac:dyDescent="0.25">
      <c r="A619" s="69"/>
      <c r="B619" s="69"/>
      <c r="C619" s="69"/>
      <c r="D619" s="69"/>
      <c r="E619" s="69"/>
      <c r="F619" s="70"/>
      <c r="G619" s="71"/>
      <c r="H619" s="72"/>
      <c r="I619" s="70"/>
      <c r="O619" s="74"/>
      <c r="S619" s="72"/>
      <c r="V619" s="69"/>
      <c r="X619" s="75"/>
      <c r="Y619" s="76"/>
      <c r="Z619" s="76"/>
      <c r="AA619" s="77"/>
      <c r="AB619" s="77"/>
      <c r="AC619" s="77"/>
      <c r="AD619" s="77"/>
      <c r="AE619" s="77"/>
      <c r="AF619" s="77"/>
      <c r="AG619" s="77"/>
      <c r="AH619" s="77"/>
      <c r="AI619" s="77"/>
      <c r="AJ619" s="77"/>
      <c r="AK619" s="77"/>
      <c r="AL619" s="77"/>
      <c r="AM619" s="75"/>
      <c r="AN619" s="61"/>
      <c r="AO619" s="61"/>
      <c r="AP619" s="78"/>
    </row>
    <row r="620" spans="1:42" s="73" customFormat="1" ht="12" customHeight="1" x14ac:dyDescent="0.25">
      <c r="A620" s="69"/>
      <c r="B620" s="69"/>
      <c r="C620" s="69"/>
      <c r="D620" s="69"/>
      <c r="E620" s="69"/>
      <c r="F620" s="70"/>
      <c r="G620" s="71"/>
      <c r="H620" s="72"/>
      <c r="I620" s="70"/>
      <c r="O620" s="74"/>
      <c r="S620" s="72"/>
      <c r="V620" s="69"/>
      <c r="X620" s="75"/>
      <c r="Y620" s="76"/>
      <c r="Z620" s="76"/>
      <c r="AA620" s="77"/>
      <c r="AB620" s="77"/>
      <c r="AC620" s="77"/>
      <c r="AD620" s="77"/>
      <c r="AE620" s="77"/>
      <c r="AF620" s="77"/>
      <c r="AG620" s="77"/>
      <c r="AH620" s="77"/>
      <c r="AI620" s="77"/>
      <c r="AJ620" s="77"/>
      <c r="AK620" s="77"/>
      <c r="AL620" s="77"/>
      <c r="AM620" s="75"/>
      <c r="AN620" s="61"/>
      <c r="AO620" s="61"/>
      <c r="AP620" s="78"/>
    </row>
    <row r="621" spans="1:42" s="73" customFormat="1" ht="12" customHeight="1" x14ac:dyDescent="0.25">
      <c r="A621" s="69"/>
      <c r="B621" s="69"/>
      <c r="C621" s="69"/>
      <c r="D621" s="69"/>
      <c r="E621" s="69"/>
      <c r="F621" s="70"/>
      <c r="G621" s="71"/>
      <c r="H621" s="72"/>
      <c r="I621" s="70"/>
      <c r="O621" s="74"/>
      <c r="S621" s="72"/>
      <c r="V621" s="69"/>
      <c r="X621" s="75"/>
      <c r="Y621" s="76"/>
      <c r="Z621" s="76"/>
      <c r="AA621" s="77"/>
      <c r="AB621" s="77"/>
      <c r="AC621" s="77"/>
      <c r="AD621" s="77"/>
      <c r="AE621" s="77"/>
      <c r="AF621" s="77"/>
      <c r="AG621" s="77"/>
      <c r="AH621" s="77"/>
      <c r="AI621" s="77"/>
      <c r="AJ621" s="77"/>
      <c r="AK621" s="77"/>
      <c r="AL621" s="77"/>
      <c r="AM621" s="75"/>
      <c r="AN621" s="61"/>
      <c r="AO621" s="61"/>
      <c r="AP621" s="78"/>
    </row>
    <row r="622" spans="1:42" s="73" customFormat="1" ht="12" customHeight="1" x14ac:dyDescent="0.25">
      <c r="A622" s="69"/>
      <c r="B622" s="69"/>
      <c r="C622" s="69"/>
      <c r="D622" s="69"/>
      <c r="E622" s="69"/>
      <c r="F622" s="70"/>
      <c r="G622" s="71"/>
      <c r="H622" s="72"/>
      <c r="I622" s="70"/>
      <c r="O622" s="74"/>
      <c r="S622" s="72"/>
      <c r="V622" s="69"/>
      <c r="X622" s="75"/>
      <c r="Y622" s="76"/>
      <c r="Z622" s="76"/>
      <c r="AA622" s="77"/>
      <c r="AB622" s="77"/>
      <c r="AC622" s="77"/>
      <c r="AD622" s="77"/>
      <c r="AE622" s="77"/>
      <c r="AF622" s="77"/>
      <c r="AG622" s="77"/>
      <c r="AH622" s="77"/>
      <c r="AI622" s="77"/>
      <c r="AJ622" s="77"/>
      <c r="AK622" s="77"/>
      <c r="AL622" s="77"/>
      <c r="AM622" s="75"/>
      <c r="AN622" s="61"/>
      <c r="AO622" s="61"/>
      <c r="AP622" s="78"/>
    </row>
    <row r="623" spans="1:42" s="73" customFormat="1" ht="12" customHeight="1" x14ac:dyDescent="0.25">
      <c r="A623" s="69"/>
      <c r="B623" s="69"/>
      <c r="C623" s="69"/>
      <c r="D623" s="69"/>
      <c r="E623" s="69"/>
      <c r="F623" s="70"/>
      <c r="G623" s="71"/>
      <c r="H623" s="72"/>
      <c r="I623" s="70"/>
      <c r="O623" s="74"/>
      <c r="S623" s="72"/>
      <c r="V623" s="69"/>
      <c r="X623" s="75"/>
      <c r="Y623" s="76"/>
      <c r="Z623" s="76"/>
      <c r="AA623" s="77"/>
      <c r="AB623" s="77"/>
      <c r="AC623" s="77"/>
      <c r="AD623" s="77"/>
      <c r="AE623" s="77"/>
      <c r="AF623" s="77"/>
      <c r="AG623" s="77"/>
      <c r="AH623" s="77"/>
      <c r="AI623" s="77"/>
      <c r="AJ623" s="77"/>
      <c r="AK623" s="77"/>
      <c r="AL623" s="77"/>
      <c r="AM623" s="75"/>
      <c r="AN623" s="61"/>
      <c r="AO623" s="61"/>
      <c r="AP623" s="78"/>
    </row>
    <row r="624" spans="1:42" s="73" customFormat="1" ht="12" customHeight="1" x14ac:dyDescent="0.25">
      <c r="A624" s="69"/>
      <c r="B624" s="69"/>
      <c r="C624" s="69"/>
      <c r="D624" s="69"/>
      <c r="E624" s="69"/>
      <c r="F624" s="70"/>
      <c r="G624" s="71"/>
      <c r="H624" s="72"/>
      <c r="I624" s="70"/>
      <c r="O624" s="74"/>
      <c r="S624" s="72"/>
      <c r="V624" s="69"/>
      <c r="X624" s="75"/>
      <c r="Y624" s="76"/>
      <c r="Z624" s="76"/>
      <c r="AA624" s="77"/>
      <c r="AB624" s="77"/>
      <c r="AC624" s="77"/>
      <c r="AD624" s="77"/>
      <c r="AE624" s="77"/>
      <c r="AF624" s="77"/>
      <c r="AG624" s="77"/>
      <c r="AH624" s="77"/>
      <c r="AI624" s="77"/>
      <c r="AJ624" s="77"/>
      <c r="AK624" s="77"/>
      <c r="AL624" s="77"/>
      <c r="AM624" s="75"/>
      <c r="AN624" s="61"/>
      <c r="AO624" s="61"/>
      <c r="AP624" s="78"/>
    </row>
    <row r="625" spans="1:42" s="73" customFormat="1" ht="12" customHeight="1" x14ac:dyDescent="0.25">
      <c r="A625" s="69"/>
      <c r="B625" s="69"/>
      <c r="C625" s="69"/>
      <c r="D625" s="69"/>
      <c r="E625" s="69"/>
      <c r="F625" s="70"/>
      <c r="G625" s="71"/>
      <c r="H625" s="72"/>
      <c r="I625" s="70"/>
      <c r="O625" s="74"/>
      <c r="S625" s="72"/>
      <c r="V625" s="69"/>
      <c r="X625" s="75"/>
      <c r="Y625" s="76"/>
      <c r="Z625" s="76"/>
      <c r="AA625" s="77"/>
      <c r="AB625" s="77"/>
      <c r="AC625" s="77"/>
      <c r="AD625" s="77"/>
      <c r="AE625" s="77"/>
      <c r="AF625" s="77"/>
      <c r="AG625" s="77"/>
      <c r="AH625" s="77"/>
      <c r="AI625" s="77"/>
      <c r="AJ625" s="77"/>
      <c r="AK625" s="77"/>
      <c r="AL625" s="77"/>
      <c r="AM625" s="75"/>
      <c r="AN625" s="61"/>
      <c r="AO625" s="61"/>
      <c r="AP625" s="78"/>
    </row>
    <row r="626" spans="1:42" s="73" customFormat="1" ht="12" customHeight="1" x14ac:dyDescent="0.25">
      <c r="A626" s="69"/>
      <c r="B626" s="69"/>
      <c r="C626" s="69"/>
      <c r="D626" s="69"/>
      <c r="E626" s="69"/>
      <c r="F626" s="70"/>
      <c r="G626" s="71"/>
      <c r="H626" s="72"/>
      <c r="I626" s="70"/>
      <c r="O626" s="74"/>
      <c r="S626" s="72"/>
      <c r="V626" s="69"/>
      <c r="X626" s="75"/>
      <c r="Y626" s="76"/>
      <c r="Z626" s="76"/>
      <c r="AA626" s="77"/>
      <c r="AB626" s="77"/>
      <c r="AC626" s="77"/>
      <c r="AD626" s="77"/>
      <c r="AE626" s="77"/>
      <c r="AF626" s="77"/>
      <c r="AG626" s="77"/>
      <c r="AH626" s="77"/>
      <c r="AI626" s="77"/>
      <c r="AJ626" s="77"/>
      <c r="AK626" s="77"/>
      <c r="AL626" s="77"/>
      <c r="AM626" s="75"/>
      <c r="AN626" s="61"/>
      <c r="AO626" s="61"/>
      <c r="AP626" s="78"/>
    </row>
    <row r="627" spans="1:42" s="73" customFormat="1" ht="12" customHeight="1" x14ac:dyDescent="0.25">
      <c r="A627" s="69"/>
      <c r="B627" s="69"/>
      <c r="C627" s="69"/>
      <c r="D627" s="69"/>
      <c r="E627" s="69"/>
      <c r="F627" s="70"/>
      <c r="G627" s="71"/>
      <c r="H627" s="72"/>
      <c r="I627" s="70"/>
      <c r="O627" s="74"/>
      <c r="S627" s="72"/>
      <c r="V627" s="69"/>
      <c r="X627" s="75"/>
      <c r="Y627" s="76"/>
      <c r="Z627" s="76"/>
      <c r="AA627" s="77"/>
      <c r="AB627" s="77"/>
      <c r="AC627" s="77"/>
      <c r="AD627" s="77"/>
      <c r="AE627" s="77"/>
      <c r="AF627" s="77"/>
      <c r="AG627" s="77"/>
      <c r="AH627" s="77"/>
      <c r="AI627" s="77"/>
      <c r="AJ627" s="77"/>
      <c r="AK627" s="77"/>
      <c r="AL627" s="77"/>
      <c r="AM627" s="75"/>
      <c r="AN627" s="61"/>
      <c r="AO627" s="61"/>
      <c r="AP627" s="78"/>
    </row>
    <row r="628" spans="1:42" s="73" customFormat="1" ht="12" customHeight="1" x14ac:dyDescent="0.25">
      <c r="A628" s="69"/>
      <c r="B628" s="69"/>
      <c r="C628" s="69"/>
      <c r="D628" s="69"/>
      <c r="E628" s="69"/>
      <c r="F628" s="70"/>
      <c r="G628" s="71"/>
      <c r="H628" s="72"/>
      <c r="I628" s="70"/>
      <c r="O628" s="74"/>
      <c r="S628" s="72"/>
      <c r="V628" s="69"/>
      <c r="X628" s="75"/>
      <c r="Y628" s="76"/>
      <c r="Z628" s="76"/>
      <c r="AA628" s="77"/>
      <c r="AB628" s="77"/>
      <c r="AC628" s="77"/>
      <c r="AD628" s="77"/>
      <c r="AE628" s="77"/>
      <c r="AF628" s="77"/>
      <c r="AG628" s="77"/>
      <c r="AH628" s="77"/>
      <c r="AI628" s="77"/>
      <c r="AJ628" s="77"/>
      <c r="AK628" s="77"/>
      <c r="AL628" s="77"/>
      <c r="AM628" s="75"/>
      <c r="AN628" s="61"/>
      <c r="AO628" s="61"/>
      <c r="AP628" s="78"/>
    </row>
    <row r="629" spans="1:42" s="73" customFormat="1" ht="12" customHeight="1" x14ac:dyDescent="0.25">
      <c r="A629" s="69"/>
      <c r="B629" s="69"/>
      <c r="C629" s="69"/>
      <c r="D629" s="69"/>
      <c r="E629" s="69"/>
      <c r="F629" s="70"/>
      <c r="G629" s="71"/>
      <c r="H629" s="72"/>
      <c r="I629" s="70"/>
      <c r="O629" s="74"/>
      <c r="S629" s="72"/>
      <c r="V629" s="69"/>
      <c r="X629" s="75"/>
      <c r="Y629" s="76"/>
      <c r="Z629" s="76"/>
      <c r="AA629" s="77"/>
      <c r="AB629" s="77"/>
      <c r="AC629" s="77"/>
      <c r="AD629" s="77"/>
      <c r="AE629" s="77"/>
      <c r="AF629" s="77"/>
      <c r="AG629" s="77"/>
      <c r="AH629" s="77"/>
      <c r="AI629" s="77"/>
      <c r="AJ629" s="77"/>
      <c r="AK629" s="77"/>
      <c r="AL629" s="77"/>
      <c r="AM629" s="75"/>
      <c r="AN629" s="61"/>
      <c r="AO629" s="61"/>
      <c r="AP629" s="78"/>
    </row>
    <row r="630" spans="1:42" s="73" customFormat="1" ht="12" customHeight="1" x14ac:dyDescent="0.25">
      <c r="A630" s="69"/>
      <c r="B630" s="69"/>
      <c r="C630" s="69"/>
      <c r="D630" s="69"/>
      <c r="E630" s="69"/>
      <c r="F630" s="70"/>
      <c r="G630" s="71"/>
      <c r="H630" s="72"/>
      <c r="I630" s="70"/>
      <c r="O630" s="74"/>
      <c r="S630" s="72"/>
      <c r="V630" s="69"/>
      <c r="X630" s="75"/>
      <c r="Y630" s="76"/>
      <c r="Z630" s="76"/>
      <c r="AA630" s="77"/>
      <c r="AB630" s="77"/>
      <c r="AC630" s="77"/>
      <c r="AD630" s="77"/>
      <c r="AE630" s="77"/>
      <c r="AF630" s="77"/>
      <c r="AG630" s="77"/>
      <c r="AH630" s="77"/>
      <c r="AI630" s="77"/>
      <c r="AJ630" s="77"/>
      <c r="AK630" s="77"/>
      <c r="AL630" s="77"/>
      <c r="AM630" s="75"/>
      <c r="AN630" s="61"/>
      <c r="AO630" s="61"/>
      <c r="AP630" s="78"/>
    </row>
    <row r="631" spans="1:42" s="73" customFormat="1" ht="12" customHeight="1" x14ac:dyDescent="0.25">
      <c r="A631" s="69"/>
      <c r="B631" s="69"/>
      <c r="C631" s="69"/>
      <c r="D631" s="69"/>
      <c r="E631" s="69"/>
      <c r="F631" s="70"/>
      <c r="G631" s="71"/>
      <c r="H631" s="72"/>
      <c r="I631" s="70"/>
      <c r="O631" s="74"/>
      <c r="S631" s="72"/>
      <c r="V631" s="69"/>
      <c r="X631" s="75"/>
      <c r="Y631" s="76"/>
      <c r="Z631" s="76"/>
      <c r="AA631" s="77"/>
      <c r="AB631" s="77"/>
      <c r="AC631" s="77"/>
      <c r="AD631" s="77"/>
      <c r="AE631" s="77"/>
      <c r="AF631" s="77"/>
      <c r="AG631" s="77"/>
      <c r="AH631" s="77"/>
      <c r="AI631" s="77"/>
      <c r="AJ631" s="77"/>
      <c r="AK631" s="77"/>
      <c r="AL631" s="77"/>
      <c r="AM631" s="75"/>
      <c r="AN631" s="61"/>
      <c r="AO631" s="61"/>
      <c r="AP631" s="78"/>
    </row>
    <row r="632" spans="1:42" s="73" customFormat="1" ht="12" customHeight="1" x14ac:dyDescent="0.25">
      <c r="A632" s="69"/>
      <c r="B632" s="69"/>
      <c r="C632" s="69"/>
      <c r="D632" s="69"/>
      <c r="E632" s="69"/>
      <c r="F632" s="70"/>
      <c r="G632" s="71"/>
      <c r="H632" s="72"/>
      <c r="I632" s="70"/>
      <c r="O632" s="74"/>
      <c r="S632" s="72"/>
      <c r="V632" s="69"/>
      <c r="X632" s="75"/>
      <c r="Y632" s="76"/>
      <c r="Z632" s="76"/>
      <c r="AA632" s="77"/>
      <c r="AB632" s="77"/>
      <c r="AC632" s="77"/>
      <c r="AD632" s="77"/>
      <c r="AE632" s="77"/>
      <c r="AF632" s="77"/>
      <c r="AG632" s="77"/>
      <c r="AH632" s="77"/>
      <c r="AI632" s="77"/>
      <c r="AJ632" s="77"/>
      <c r="AK632" s="77"/>
      <c r="AL632" s="77"/>
      <c r="AM632" s="75"/>
      <c r="AN632" s="61"/>
      <c r="AO632" s="61"/>
      <c r="AP632" s="78"/>
    </row>
    <row r="633" spans="1:42" s="73" customFormat="1" ht="12" customHeight="1" x14ac:dyDescent="0.25">
      <c r="A633" s="69"/>
      <c r="B633" s="69"/>
      <c r="C633" s="69"/>
      <c r="D633" s="69"/>
      <c r="E633" s="69"/>
      <c r="F633" s="70"/>
      <c r="G633" s="71"/>
      <c r="H633" s="72"/>
      <c r="I633" s="70"/>
      <c r="O633" s="74"/>
      <c r="S633" s="72"/>
      <c r="V633" s="69"/>
      <c r="X633" s="75"/>
      <c r="Y633" s="76"/>
      <c r="Z633" s="76"/>
      <c r="AA633" s="77"/>
      <c r="AB633" s="77"/>
      <c r="AC633" s="77"/>
      <c r="AD633" s="77"/>
      <c r="AE633" s="77"/>
      <c r="AF633" s="77"/>
      <c r="AG633" s="77"/>
      <c r="AH633" s="77"/>
      <c r="AI633" s="77"/>
      <c r="AJ633" s="77"/>
      <c r="AK633" s="77"/>
      <c r="AL633" s="77"/>
      <c r="AM633" s="75"/>
      <c r="AN633" s="61"/>
      <c r="AO633" s="61"/>
      <c r="AP633" s="78"/>
    </row>
    <row r="634" spans="1:42" s="73" customFormat="1" ht="12" customHeight="1" x14ac:dyDescent="0.25">
      <c r="A634" s="69"/>
      <c r="B634" s="69"/>
      <c r="C634" s="69"/>
      <c r="D634" s="69"/>
      <c r="E634" s="69"/>
      <c r="F634" s="70"/>
      <c r="G634" s="71"/>
      <c r="H634" s="72"/>
      <c r="I634" s="70"/>
      <c r="O634" s="74"/>
      <c r="S634" s="72"/>
      <c r="V634" s="69"/>
      <c r="X634" s="75"/>
      <c r="Y634" s="76"/>
      <c r="Z634" s="76"/>
      <c r="AA634" s="77"/>
      <c r="AB634" s="77"/>
      <c r="AC634" s="77"/>
      <c r="AD634" s="77"/>
      <c r="AE634" s="77"/>
      <c r="AF634" s="77"/>
      <c r="AG634" s="77"/>
      <c r="AH634" s="77"/>
      <c r="AI634" s="77"/>
      <c r="AJ634" s="77"/>
      <c r="AK634" s="77"/>
      <c r="AL634" s="77"/>
      <c r="AM634" s="75"/>
      <c r="AN634" s="61"/>
      <c r="AO634" s="61"/>
      <c r="AP634" s="78"/>
    </row>
    <row r="635" spans="1:42" s="73" customFormat="1" ht="12" customHeight="1" x14ac:dyDescent="0.25">
      <c r="A635" s="69"/>
      <c r="B635" s="69"/>
      <c r="C635" s="69"/>
      <c r="D635" s="69"/>
      <c r="E635" s="69"/>
      <c r="F635" s="70"/>
      <c r="G635" s="71"/>
      <c r="H635" s="72"/>
      <c r="I635" s="70"/>
      <c r="O635" s="74"/>
      <c r="S635" s="72"/>
      <c r="V635" s="69"/>
      <c r="X635" s="75"/>
      <c r="Y635" s="76"/>
      <c r="Z635" s="76"/>
      <c r="AA635" s="77"/>
      <c r="AB635" s="77"/>
      <c r="AC635" s="77"/>
      <c r="AD635" s="77"/>
      <c r="AE635" s="77"/>
      <c r="AF635" s="77"/>
      <c r="AG635" s="77"/>
      <c r="AH635" s="77"/>
      <c r="AI635" s="77"/>
      <c r="AJ635" s="77"/>
      <c r="AK635" s="77"/>
      <c r="AL635" s="77"/>
      <c r="AM635" s="75"/>
      <c r="AN635" s="61"/>
      <c r="AO635" s="61"/>
      <c r="AP635" s="78"/>
    </row>
    <row r="636" spans="1:42" s="73" customFormat="1" ht="12" customHeight="1" x14ac:dyDescent="0.25">
      <c r="A636" s="69"/>
      <c r="B636" s="69"/>
      <c r="C636" s="69"/>
      <c r="D636" s="69"/>
      <c r="E636" s="69"/>
      <c r="F636" s="70"/>
      <c r="G636" s="71"/>
      <c r="H636" s="72"/>
      <c r="I636" s="70"/>
      <c r="O636" s="74"/>
      <c r="S636" s="72"/>
      <c r="V636" s="69"/>
      <c r="X636" s="75"/>
      <c r="Y636" s="76"/>
      <c r="Z636" s="76"/>
      <c r="AA636" s="77"/>
      <c r="AB636" s="77"/>
      <c r="AC636" s="77"/>
      <c r="AD636" s="77"/>
      <c r="AE636" s="77"/>
      <c r="AF636" s="77"/>
      <c r="AG636" s="77"/>
      <c r="AH636" s="77"/>
      <c r="AI636" s="77"/>
      <c r="AJ636" s="77"/>
      <c r="AK636" s="77"/>
      <c r="AL636" s="77"/>
      <c r="AM636" s="75"/>
      <c r="AN636" s="61"/>
      <c r="AO636" s="61"/>
      <c r="AP636" s="78"/>
    </row>
    <row r="637" spans="1:42" s="73" customFormat="1" x14ac:dyDescent="0.25">
      <c r="A637" s="69"/>
      <c r="B637" s="69"/>
      <c r="C637" s="69"/>
      <c r="D637" s="69"/>
      <c r="E637" s="69"/>
      <c r="F637" s="70"/>
      <c r="G637" s="71"/>
      <c r="H637" s="72"/>
      <c r="I637" s="70"/>
      <c r="O637" s="74"/>
      <c r="S637" s="72"/>
      <c r="V637" s="69"/>
      <c r="X637" s="75"/>
      <c r="Y637" s="76"/>
      <c r="Z637" s="76"/>
      <c r="AA637" s="77"/>
      <c r="AB637" s="77"/>
      <c r="AC637" s="77"/>
      <c r="AD637" s="77"/>
      <c r="AE637" s="77"/>
      <c r="AF637" s="77"/>
      <c r="AG637" s="77"/>
      <c r="AH637" s="77"/>
      <c r="AI637" s="77"/>
      <c r="AJ637" s="77"/>
      <c r="AK637" s="77"/>
      <c r="AL637" s="77"/>
      <c r="AM637" s="75"/>
    </row>
    <row r="638" spans="1:42" s="73" customFormat="1" x14ac:dyDescent="0.25">
      <c r="A638" s="69"/>
      <c r="B638" s="69"/>
      <c r="C638" s="69"/>
      <c r="D638" s="69"/>
      <c r="E638" s="69"/>
      <c r="F638" s="70"/>
      <c r="G638" s="71"/>
      <c r="H638" s="72"/>
      <c r="I638" s="70"/>
      <c r="O638" s="74"/>
      <c r="S638" s="72"/>
      <c r="V638" s="69"/>
      <c r="X638" s="75"/>
      <c r="Y638" s="76"/>
      <c r="Z638" s="76"/>
      <c r="AA638" s="77"/>
      <c r="AB638" s="77"/>
      <c r="AC638" s="77"/>
      <c r="AD638" s="77"/>
      <c r="AE638" s="77"/>
      <c r="AF638" s="77"/>
      <c r="AG638" s="77"/>
      <c r="AH638" s="77"/>
      <c r="AI638" s="77"/>
      <c r="AJ638" s="77"/>
      <c r="AK638" s="77"/>
      <c r="AL638" s="77"/>
      <c r="AM638" s="75"/>
    </row>
    <row r="639" spans="1:42" s="73" customFormat="1" x14ac:dyDescent="0.25">
      <c r="A639" s="69"/>
      <c r="B639" s="69"/>
      <c r="C639" s="69"/>
      <c r="D639" s="69"/>
      <c r="E639" s="69"/>
      <c r="F639" s="70"/>
      <c r="G639" s="71"/>
      <c r="H639" s="72"/>
      <c r="I639" s="70"/>
      <c r="O639" s="74"/>
      <c r="S639" s="72"/>
      <c r="V639" s="69"/>
      <c r="X639" s="75"/>
      <c r="Y639" s="76"/>
      <c r="Z639" s="76"/>
      <c r="AA639" s="77"/>
      <c r="AB639" s="77"/>
      <c r="AC639" s="77"/>
      <c r="AD639" s="77"/>
      <c r="AE639" s="77"/>
      <c r="AF639" s="77"/>
      <c r="AG639" s="77"/>
      <c r="AH639" s="77"/>
      <c r="AI639" s="77"/>
      <c r="AJ639" s="77"/>
      <c r="AK639" s="77"/>
      <c r="AL639" s="77"/>
      <c r="AM639" s="75"/>
    </row>
    <row r="640" spans="1:42" s="73" customFormat="1" x14ac:dyDescent="0.25">
      <c r="A640" s="69"/>
      <c r="B640" s="69"/>
      <c r="C640" s="69"/>
      <c r="D640" s="69"/>
      <c r="E640" s="69"/>
      <c r="F640" s="70"/>
      <c r="G640" s="71"/>
      <c r="H640" s="72"/>
      <c r="I640" s="70"/>
      <c r="O640" s="74"/>
      <c r="S640" s="72"/>
      <c r="V640" s="69"/>
      <c r="X640" s="75"/>
      <c r="Y640" s="76"/>
      <c r="Z640" s="76"/>
      <c r="AA640" s="77"/>
      <c r="AB640" s="77"/>
      <c r="AC640" s="77"/>
      <c r="AD640" s="77"/>
      <c r="AE640" s="77"/>
      <c r="AF640" s="77"/>
      <c r="AG640" s="77"/>
      <c r="AH640" s="77"/>
      <c r="AI640" s="77"/>
      <c r="AJ640" s="77"/>
      <c r="AK640" s="77"/>
      <c r="AL640" s="77"/>
      <c r="AM640" s="75"/>
    </row>
    <row r="641" spans="1:39" s="73" customFormat="1" x14ac:dyDescent="0.25">
      <c r="A641" s="69"/>
      <c r="B641" s="69"/>
      <c r="C641" s="69"/>
      <c r="D641" s="69"/>
      <c r="E641" s="69"/>
      <c r="F641" s="70"/>
      <c r="G641" s="71"/>
      <c r="H641" s="72"/>
      <c r="I641" s="70"/>
      <c r="O641" s="74"/>
      <c r="S641" s="72"/>
      <c r="V641" s="69"/>
      <c r="X641" s="75"/>
      <c r="Y641" s="76"/>
      <c r="Z641" s="76"/>
      <c r="AA641" s="77"/>
      <c r="AB641" s="77"/>
      <c r="AC641" s="77"/>
      <c r="AD641" s="77"/>
      <c r="AE641" s="77"/>
      <c r="AF641" s="77"/>
      <c r="AG641" s="77"/>
      <c r="AH641" s="77"/>
      <c r="AI641" s="77"/>
      <c r="AJ641" s="77"/>
      <c r="AK641" s="77"/>
      <c r="AL641" s="77"/>
      <c r="AM641" s="75"/>
    </row>
    <row r="642" spans="1:39" s="73" customFormat="1" x14ac:dyDescent="0.25">
      <c r="A642" s="69"/>
      <c r="B642" s="69"/>
      <c r="C642" s="69"/>
      <c r="D642" s="69"/>
      <c r="E642" s="69"/>
      <c r="F642" s="70"/>
      <c r="G642" s="71"/>
      <c r="H642" s="72"/>
      <c r="I642" s="70"/>
      <c r="O642" s="74"/>
      <c r="S642" s="72"/>
      <c r="V642" s="69"/>
      <c r="X642" s="75"/>
      <c r="Y642" s="76"/>
      <c r="Z642" s="76"/>
      <c r="AA642" s="77"/>
      <c r="AB642" s="77"/>
      <c r="AC642" s="77"/>
      <c r="AD642" s="77"/>
      <c r="AE642" s="77"/>
      <c r="AF642" s="77"/>
      <c r="AG642" s="77"/>
      <c r="AH642" s="77"/>
      <c r="AI642" s="77"/>
      <c r="AJ642" s="77"/>
      <c r="AK642" s="77"/>
      <c r="AL642" s="77"/>
      <c r="AM642" s="75"/>
    </row>
    <row r="643" spans="1:39" s="73" customFormat="1" x14ac:dyDescent="0.25">
      <c r="A643" s="69"/>
      <c r="B643" s="69"/>
      <c r="C643" s="69"/>
      <c r="D643" s="69"/>
      <c r="E643" s="69"/>
      <c r="F643" s="70"/>
      <c r="G643" s="71"/>
      <c r="H643" s="72"/>
      <c r="I643" s="70"/>
      <c r="O643" s="74"/>
      <c r="S643" s="72"/>
      <c r="V643" s="69"/>
      <c r="X643" s="75"/>
      <c r="Y643" s="76"/>
      <c r="Z643" s="76"/>
      <c r="AA643" s="77"/>
      <c r="AB643" s="77"/>
      <c r="AC643" s="77"/>
      <c r="AD643" s="77"/>
      <c r="AE643" s="77"/>
      <c r="AF643" s="77"/>
      <c r="AG643" s="77"/>
      <c r="AH643" s="77"/>
      <c r="AI643" s="77"/>
      <c r="AJ643" s="77"/>
      <c r="AK643" s="77"/>
      <c r="AL643" s="77"/>
      <c r="AM643" s="75"/>
    </row>
    <row r="644" spans="1:39" s="73" customFormat="1" x14ac:dyDescent="0.25">
      <c r="A644" s="69"/>
      <c r="B644" s="69"/>
      <c r="C644" s="69"/>
      <c r="D644" s="69"/>
      <c r="E644" s="69"/>
      <c r="F644" s="70"/>
      <c r="G644" s="71"/>
      <c r="H644" s="72"/>
      <c r="I644" s="70"/>
      <c r="O644" s="74"/>
      <c r="S644" s="72"/>
      <c r="V644" s="69"/>
      <c r="X644" s="75"/>
      <c r="Y644" s="76"/>
      <c r="Z644" s="76"/>
      <c r="AA644" s="77"/>
      <c r="AB644" s="77"/>
      <c r="AC644" s="77"/>
      <c r="AD644" s="77"/>
      <c r="AE644" s="77"/>
      <c r="AF644" s="77"/>
      <c r="AG644" s="77"/>
      <c r="AH644" s="77"/>
      <c r="AI644" s="77"/>
      <c r="AJ644" s="77"/>
      <c r="AK644" s="77"/>
      <c r="AL644" s="77"/>
      <c r="AM644" s="75"/>
    </row>
    <row r="645" spans="1:39" s="73" customFormat="1" x14ac:dyDescent="0.25">
      <c r="A645" s="69"/>
      <c r="B645" s="69"/>
      <c r="C645" s="69"/>
      <c r="D645" s="69"/>
      <c r="E645" s="69"/>
      <c r="F645" s="70"/>
      <c r="G645" s="71"/>
      <c r="H645" s="72"/>
      <c r="I645" s="70"/>
      <c r="O645" s="74"/>
      <c r="S645" s="72"/>
      <c r="V645" s="69"/>
      <c r="X645" s="75"/>
      <c r="Y645" s="76"/>
      <c r="Z645" s="76"/>
      <c r="AA645" s="77"/>
      <c r="AB645" s="77"/>
      <c r="AC645" s="77"/>
      <c r="AD645" s="77"/>
      <c r="AE645" s="77"/>
      <c r="AF645" s="77"/>
      <c r="AG645" s="77"/>
      <c r="AH645" s="77"/>
      <c r="AI645" s="77"/>
      <c r="AJ645" s="77"/>
      <c r="AK645" s="77"/>
      <c r="AL645" s="77"/>
      <c r="AM645" s="75"/>
    </row>
    <row r="646" spans="1:39" s="73" customFormat="1" x14ac:dyDescent="0.25">
      <c r="A646" s="69"/>
      <c r="B646" s="69"/>
      <c r="C646" s="69"/>
      <c r="D646" s="69"/>
      <c r="E646" s="69"/>
      <c r="F646" s="70"/>
      <c r="G646" s="71"/>
      <c r="H646" s="72"/>
      <c r="I646" s="70"/>
      <c r="O646" s="74"/>
      <c r="S646" s="72"/>
      <c r="V646" s="69"/>
      <c r="X646" s="75"/>
      <c r="Y646" s="76"/>
      <c r="Z646" s="76"/>
      <c r="AA646" s="77"/>
      <c r="AB646" s="77"/>
      <c r="AC646" s="77"/>
      <c r="AD646" s="77"/>
      <c r="AE646" s="77"/>
      <c r="AF646" s="77"/>
      <c r="AG646" s="77"/>
      <c r="AH646" s="77"/>
      <c r="AI646" s="77"/>
      <c r="AJ646" s="77"/>
      <c r="AK646" s="77"/>
      <c r="AL646" s="77"/>
      <c r="AM646" s="75"/>
    </row>
    <row r="647" spans="1:39" s="73" customFormat="1" x14ac:dyDescent="0.25">
      <c r="A647" s="69"/>
      <c r="B647" s="69"/>
      <c r="C647" s="69"/>
      <c r="D647" s="69"/>
      <c r="E647" s="69"/>
      <c r="F647" s="70"/>
      <c r="G647" s="71"/>
      <c r="H647" s="72"/>
      <c r="I647" s="70"/>
      <c r="O647" s="74"/>
      <c r="S647" s="72"/>
      <c r="V647" s="69"/>
      <c r="X647" s="75"/>
      <c r="Y647" s="76"/>
      <c r="Z647" s="76"/>
      <c r="AA647" s="77"/>
      <c r="AB647" s="77"/>
      <c r="AC647" s="77"/>
      <c r="AD647" s="77"/>
      <c r="AE647" s="77"/>
      <c r="AF647" s="77"/>
      <c r="AG647" s="77"/>
      <c r="AH647" s="77"/>
      <c r="AI647" s="77"/>
      <c r="AJ647" s="77"/>
      <c r="AK647" s="77"/>
      <c r="AL647" s="77"/>
      <c r="AM647" s="75"/>
    </row>
    <row r="648" spans="1:39" s="73" customFormat="1" x14ac:dyDescent="0.25">
      <c r="A648" s="69"/>
      <c r="B648" s="69"/>
      <c r="C648" s="69"/>
      <c r="D648" s="69"/>
      <c r="E648" s="69"/>
      <c r="F648" s="70"/>
      <c r="G648" s="71"/>
      <c r="H648" s="72"/>
      <c r="I648" s="70"/>
      <c r="O648" s="74"/>
      <c r="S648" s="72"/>
      <c r="V648" s="69"/>
      <c r="X648" s="75"/>
      <c r="Y648" s="76"/>
      <c r="Z648" s="76"/>
      <c r="AA648" s="77"/>
      <c r="AB648" s="77"/>
      <c r="AC648" s="77"/>
      <c r="AD648" s="77"/>
      <c r="AE648" s="77"/>
      <c r="AF648" s="77"/>
      <c r="AG648" s="77"/>
      <c r="AH648" s="77"/>
      <c r="AI648" s="77"/>
      <c r="AJ648" s="77"/>
      <c r="AK648" s="77"/>
      <c r="AL648" s="77"/>
      <c r="AM648" s="75"/>
    </row>
    <row r="649" spans="1:39" s="73" customFormat="1" x14ac:dyDescent="0.25">
      <c r="A649" s="69"/>
      <c r="B649" s="69"/>
      <c r="C649" s="69"/>
      <c r="D649" s="69"/>
      <c r="E649" s="69"/>
      <c r="F649" s="70"/>
      <c r="G649" s="71"/>
      <c r="H649" s="72"/>
      <c r="I649" s="70"/>
      <c r="O649" s="74"/>
      <c r="S649" s="72"/>
      <c r="V649" s="69"/>
      <c r="X649" s="75"/>
      <c r="Y649" s="76"/>
      <c r="Z649" s="76"/>
      <c r="AA649" s="77"/>
      <c r="AB649" s="77"/>
      <c r="AC649" s="77"/>
      <c r="AD649" s="77"/>
      <c r="AE649" s="77"/>
      <c r="AF649" s="77"/>
      <c r="AG649" s="77"/>
      <c r="AH649" s="77"/>
      <c r="AI649" s="77"/>
      <c r="AJ649" s="77"/>
      <c r="AK649" s="77"/>
      <c r="AL649" s="77"/>
      <c r="AM649" s="75"/>
    </row>
    <row r="650" spans="1:39" s="73" customFormat="1" x14ac:dyDescent="0.25">
      <c r="A650" s="69"/>
      <c r="B650" s="69"/>
      <c r="C650" s="69"/>
      <c r="D650" s="69"/>
      <c r="E650" s="69"/>
      <c r="F650" s="70"/>
      <c r="G650" s="71"/>
      <c r="H650" s="72"/>
      <c r="I650" s="70"/>
      <c r="O650" s="74"/>
      <c r="S650" s="72"/>
      <c r="V650" s="69"/>
      <c r="X650" s="75"/>
      <c r="Y650" s="76"/>
      <c r="Z650" s="76"/>
      <c r="AA650" s="77"/>
      <c r="AB650" s="77"/>
      <c r="AC650" s="77"/>
      <c r="AD650" s="77"/>
      <c r="AE650" s="77"/>
      <c r="AF650" s="77"/>
      <c r="AG650" s="77"/>
      <c r="AH650" s="77"/>
      <c r="AI650" s="77"/>
      <c r="AJ650" s="77"/>
      <c r="AK650" s="77"/>
      <c r="AL650" s="77"/>
      <c r="AM650" s="75"/>
    </row>
    <row r="651" spans="1:39" s="73" customFormat="1" x14ac:dyDescent="0.25">
      <c r="A651" s="69"/>
      <c r="B651" s="69"/>
      <c r="C651" s="69"/>
      <c r="D651" s="69"/>
      <c r="E651" s="69"/>
      <c r="F651" s="70"/>
      <c r="G651" s="71"/>
      <c r="H651" s="72"/>
      <c r="I651" s="70"/>
      <c r="O651" s="74"/>
      <c r="S651" s="72"/>
      <c r="V651" s="69"/>
      <c r="X651" s="75"/>
      <c r="Y651" s="76"/>
      <c r="Z651" s="76"/>
      <c r="AA651" s="77"/>
      <c r="AB651" s="77"/>
      <c r="AC651" s="77"/>
      <c r="AD651" s="77"/>
      <c r="AE651" s="77"/>
      <c r="AF651" s="77"/>
      <c r="AG651" s="77"/>
      <c r="AH651" s="77"/>
      <c r="AI651" s="77"/>
      <c r="AJ651" s="77"/>
      <c r="AK651" s="77"/>
      <c r="AL651" s="77"/>
      <c r="AM651" s="75"/>
    </row>
    <row r="652" spans="1:39" s="73" customFormat="1" x14ac:dyDescent="0.25">
      <c r="A652" s="69"/>
      <c r="B652" s="69"/>
      <c r="C652" s="69"/>
      <c r="D652" s="69"/>
      <c r="E652" s="69"/>
      <c r="F652" s="70"/>
      <c r="G652" s="71"/>
      <c r="H652" s="72"/>
      <c r="I652" s="70"/>
      <c r="O652" s="74"/>
      <c r="S652" s="72"/>
      <c r="V652" s="69"/>
      <c r="X652" s="75"/>
      <c r="Y652" s="76"/>
      <c r="Z652" s="76"/>
      <c r="AA652" s="77"/>
      <c r="AB652" s="77"/>
      <c r="AC652" s="77"/>
      <c r="AD652" s="77"/>
      <c r="AE652" s="77"/>
      <c r="AF652" s="77"/>
      <c r="AG652" s="77"/>
      <c r="AH652" s="77"/>
      <c r="AI652" s="77"/>
      <c r="AJ652" s="77"/>
      <c r="AK652" s="77"/>
      <c r="AL652" s="77"/>
      <c r="AM652" s="75"/>
    </row>
    <row r="653" spans="1:39" s="73" customFormat="1" x14ac:dyDescent="0.25">
      <c r="A653" s="69"/>
      <c r="B653" s="69"/>
      <c r="C653" s="69"/>
      <c r="D653" s="69"/>
      <c r="E653" s="69"/>
      <c r="F653" s="70"/>
      <c r="G653" s="71"/>
      <c r="H653" s="72"/>
      <c r="I653" s="70"/>
      <c r="O653" s="74"/>
      <c r="S653" s="72"/>
      <c r="V653" s="69"/>
      <c r="X653" s="75"/>
      <c r="Y653" s="76"/>
      <c r="Z653" s="76"/>
      <c r="AA653" s="77"/>
      <c r="AB653" s="77"/>
      <c r="AC653" s="77"/>
      <c r="AD653" s="77"/>
      <c r="AE653" s="77"/>
      <c r="AF653" s="77"/>
      <c r="AG653" s="77"/>
      <c r="AH653" s="77"/>
      <c r="AI653" s="77"/>
      <c r="AJ653" s="77"/>
      <c r="AK653" s="77"/>
      <c r="AL653" s="77"/>
      <c r="AM653" s="75"/>
    </row>
    <row r="654" spans="1:39" s="73" customFormat="1" x14ac:dyDescent="0.25">
      <c r="A654" s="69"/>
      <c r="B654" s="69"/>
      <c r="C654" s="69"/>
      <c r="D654" s="69"/>
      <c r="E654" s="69"/>
      <c r="F654" s="70"/>
      <c r="G654" s="71"/>
      <c r="H654" s="72"/>
      <c r="I654" s="70"/>
      <c r="O654" s="74"/>
      <c r="S654" s="72"/>
      <c r="V654" s="69"/>
      <c r="X654" s="75"/>
      <c r="Y654" s="76"/>
      <c r="Z654" s="76"/>
      <c r="AA654" s="77"/>
      <c r="AB654" s="77"/>
      <c r="AC654" s="77"/>
      <c r="AD654" s="77"/>
      <c r="AE654" s="77"/>
      <c r="AF654" s="77"/>
      <c r="AG654" s="77"/>
      <c r="AH654" s="77"/>
      <c r="AI654" s="77"/>
      <c r="AJ654" s="77"/>
      <c r="AK654" s="77"/>
      <c r="AL654" s="77"/>
      <c r="AM654" s="75"/>
    </row>
    <row r="655" spans="1:39" s="73" customFormat="1" x14ac:dyDescent="0.25">
      <c r="A655" s="69"/>
      <c r="B655" s="69"/>
      <c r="C655" s="69"/>
      <c r="D655" s="69"/>
      <c r="E655" s="69"/>
      <c r="F655" s="70"/>
      <c r="G655" s="71"/>
      <c r="H655" s="72"/>
      <c r="I655" s="70"/>
      <c r="O655" s="74"/>
      <c r="S655" s="72"/>
      <c r="V655" s="69"/>
      <c r="X655" s="75"/>
      <c r="Y655" s="76"/>
      <c r="Z655" s="76"/>
      <c r="AA655" s="77"/>
      <c r="AB655" s="77"/>
      <c r="AC655" s="77"/>
      <c r="AD655" s="77"/>
      <c r="AE655" s="77"/>
      <c r="AF655" s="77"/>
      <c r="AG655" s="77"/>
      <c r="AH655" s="77"/>
      <c r="AI655" s="77"/>
      <c r="AJ655" s="77"/>
      <c r="AK655" s="77"/>
      <c r="AL655" s="77"/>
      <c r="AM655" s="75"/>
    </row>
    <row r="656" spans="1:39" s="73" customFormat="1" x14ac:dyDescent="0.25">
      <c r="A656" s="69"/>
      <c r="B656" s="69"/>
      <c r="C656" s="69"/>
      <c r="D656" s="69"/>
      <c r="E656" s="69"/>
      <c r="F656" s="70"/>
      <c r="G656" s="71"/>
      <c r="H656" s="72"/>
      <c r="I656" s="70"/>
      <c r="O656" s="74"/>
      <c r="S656" s="72"/>
      <c r="V656" s="69"/>
      <c r="X656" s="75"/>
      <c r="Y656" s="76"/>
      <c r="Z656" s="76"/>
      <c r="AA656" s="77"/>
      <c r="AB656" s="77"/>
      <c r="AC656" s="77"/>
      <c r="AD656" s="77"/>
      <c r="AE656" s="77"/>
      <c r="AF656" s="77"/>
      <c r="AG656" s="77"/>
      <c r="AH656" s="77"/>
      <c r="AI656" s="77"/>
      <c r="AJ656" s="77"/>
      <c r="AK656" s="77"/>
      <c r="AL656" s="77"/>
      <c r="AM656" s="75"/>
    </row>
    <row r="657" spans="1:39" s="73" customFormat="1" x14ac:dyDescent="0.25">
      <c r="A657" s="69"/>
      <c r="B657" s="69"/>
      <c r="C657" s="69"/>
      <c r="D657" s="69"/>
      <c r="E657" s="69"/>
      <c r="F657" s="70"/>
      <c r="G657" s="71"/>
      <c r="H657" s="72"/>
      <c r="I657" s="70"/>
      <c r="O657" s="74"/>
      <c r="S657" s="72"/>
      <c r="V657" s="69"/>
      <c r="X657" s="75"/>
      <c r="Y657" s="76"/>
      <c r="Z657" s="76"/>
      <c r="AA657" s="77"/>
      <c r="AB657" s="77"/>
      <c r="AC657" s="77"/>
      <c r="AD657" s="77"/>
      <c r="AE657" s="77"/>
      <c r="AF657" s="77"/>
      <c r="AG657" s="77"/>
      <c r="AH657" s="77"/>
      <c r="AI657" s="77"/>
      <c r="AJ657" s="77"/>
      <c r="AK657" s="77"/>
      <c r="AL657" s="77"/>
      <c r="AM657" s="75"/>
    </row>
    <row r="658" spans="1:39" s="73" customFormat="1" x14ac:dyDescent="0.25">
      <c r="A658" s="69"/>
      <c r="B658" s="69"/>
      <c r="C658" s="69"/>
      <c r="D658" s="69"/>
      <c r="E658" s="69"/>
      <c r="F658" s="70"/>
      <c r="G658" s="71"/>
      <c r="H658" s="72"/>
      <c r="I658" s="70"/>
      <c r="O658" s="74"/>
      <c r="S658" s="72"/>
      <c r="V658" s="69"/>
      <c r="X658" s="75"/>
      <c r="Y658" s="76"/>
      <c r="Z658" s="76"/>
      <c r="AA658" s="77"/>
      <c r="AB658" s="77"/>
      <c r="AC658" s="77"/>
      <c r="AD658" s="77"/>
      <c r="AE658" s="77"/>
      <c r="AF658" s="77"/>
      <c r="AG658" s="77"/>
      <c r="AH658" s="77"/>
      <c r="AI658" s="77"/>
      <c r="AJ658" s="77"/>
      <c r="AK658" s="77"/>
      <c r="AL658" s="77"/>
      <c r="AM658" s="75"/>
    </row>
    <row r="659" spans="1:39" s="73" customFormat="1" x14ac:dyDescent="0.25">
      <c r="A659" s="69"/>
      <c r="B659" s="69"/>
      <c r="C659" s="69"/>
      <c r="D659" s="69"/>
      <c r="E659" s="69"/>
      <c r="F659" s="70"/>
      <c r="G659" s="71"/>
      <c r="H659" s="72"/>
      <c r="I659" s="70"/>
      <c r="O659" s="74"/>
      <c r="S659" s="72"/>
      <c r="V659" s="69"/>
      <c r="X659" s="75"/>
      <c r="Y659" s="76"/>
      <c r="Z659" s="76"/>
      <c r="AA659" s="77"/>
      <c r="AB659" s="77"/>
      <c r="AC659" s="77"/>
      <c r="AD659" s="77"/>
      <c r="AE659" s="77"/>
      <c r="AF659" s="77"/>
      <c r="AG659" s="77"/>
      <c r="AH659" s="77"/>
      <c r="AI659" s="77"/>
      <c r="AJ659" s="77"/>
      <c r="AK659" s="77"/>
      <c r="AL659" s="77"/>
      <c r="AM659" s="75"/>
    </row>
    <row r="660" spans="1:39" s="73" customFormat="1" x14ac:dyDescent="0.25">
      <c r="A660" s="69"/>
      <c r="B660" s="69"/>
      <c r="C660" s="69"/>
      <c r="D660" s="69"/>
      <c r="E660" s="69"/>
      <c r="F660" s="70"/>
      <c r="G660" s="71"/>
      <c r="H660" s="72"/>
      <c r="I660" s="70"/>
      <c r="O660" s="74"/>
      <c r="S660" s="72"/>
      <c r="V660" s="69"/>
      <c r="X660" s="75"/>
      <c r="Y660" s="76"/>
      <c r="Z660" s="76"/>
      <c r="AA660" s="77"/>
      <c r="AB660" s="77"/>
      <c r="AC660" s="77"/>
      <c r="AD660" s="77"/>
      <c r="AE660" s="77"/>
      <c r="AF660" s="77"/>
      <c r="AG660" s="77"/>
      <c r="AH660" s="77"/>
      <c r="AI660" s="77"/>
      <c r="AJ660" s="77"/>
      <c r="AK660" s="77"/>
      <c r="AL660" s="77"/>
      <c r="AM660" s="75"/>
    </row>
    <row r="661" spans="1:39" s="73" customFormat="1" x14ac:dyDescent="0.25">
      <c r="A661" s="69"/>
      <c r="B661" s="69"/>
      <c r="C661" s="69"/>
      <c r="D661" s="69"/>
      <c r="E661" s="69"/>
      <c r="F661" s="70"/>
      <c r="G661" s="71"/>
      <c r="H661" s="72"/>
      <c r="I661" s="70"/>
      <c r="O661" s="74"/>
      <c r="S661" s="72"/>
      <c r="V661" s="69"/>
      <c r="X661" s="75"/>
      <c r="Y661" s="76"/>
      <c r="Z661" s="76"/>
      <c r="AA661" s="77"/>
      <c r="AB661" s="77"/>
      <c r="AC661" s="77"/>
      <c r="AD661" s="77"/>
      <c r="AE661" s="77"/>
      <c r="AF661" s="77"/>
      <c r="AG661" s="77"/>
      <c r="AH661" s="77"/>
      <c r="AI661" s="77"/>
      <c r="AJ661" s="77"/>
      <c r="AK661" s="77"/>
      <c r="AL661" s="77"/>
      <c r="AM661" s="75"/>
    </row>
    <row r="662" spans="1:39" s="73" customFormat="1" x14ac:dyDescent="0.25">
      <c r="A662" s="69"/>
      <c r="B662" s="69"/>
      <c r="C662" s="69"/>
      <c r="D662" s="69"/>
      <c r="E662" s="69"/>
      <c r="F662" s="70"/>
      <c r="G662" s="71"/>
      <c r="H662" s="72"/>
      <c r="I662" s="70"/>
      <c r="O662" s="74"/>
      <c r="S662" s="72"/>
      <c r="V662" s="69"/>
      <c r="X662" s="75"/>
      <c r="Y662" s="76"/>
      <c r="Z662" s="76"/>
      <c r="AA662" s="77"/>
      <c r="AB662" s="77"/>
      <c r="AC662" s="77"/>
      <c r="AD662" s="77"/>
      <c r="AE662" s="77"/>
      <c r="AF662" s="77"/>
      <c r="AG662" s="77"/>
      <c r="AH662" s="77"/>
      <c r="AI662" s="77"/>
      <c r="AJ662" s="77"/>
      <c r="AK662" s="77"/>
      <c r="AL662" s="77"/>
      <c r="AM662" s="75"/>
    </row>
    <row r="663" spans="1:39" s="73" customFormat="1" x14ac:dyDescent="0.25">
      <c r="A663" s="69"/>
      <c r="B663" s="69"/>
      <c r="C663" s="69"/>
      <c r="D663" s="69"/>
      <c r="E663" s="69"/>
      <c r="F663" s="70"/>
      <c r="G663" s="71"/>
      <c r="H663" s="72"/>
      <c r="I663" s="70"/>
      <c r="O663" s="74"/>
      <c r="S663" s="72"/>
      <c r="V663" s="69"/>
      <c r="X663" s="75"/>
      <c r="Y663" s="76"/>
      <c r="Z663" s="76"/>
      <c r="AA663" s="77"/>
      <c r="AB663" s="77"/>
      <c r="AC663" s="77"/>
      <c r="AD663" s="77"/>
      <c r="AE663" s="77"/>
      <c r="AF663" s="77"/>
      <c r="AG663" s="77"/>
      <c r="AH663" s="77"/>
      <c r="AI663" s="77"/>
      <c r="AJ663" s="77"/>
      <c r="AK663" s="77"/>
      <c r="AL663" s="77"/>
      <c r="AM663" s="75"/>
    </row>
    <row r="664" spans="1:39" s="73" customFormat="1" x14ac:dyDescent="0.25">
      <c r="A664" s="69"/>
      <c r="B664" s="69"/>
      <c r="C664" s="69"/>
      <c r="D664" s="69"/>
      <c r="E664" s="69"/>
      <c r="F664" s="70"/>
      <c r="G664" s="71"/>
      <c r="H664" s="72"/>
      <c r="I664" s="70"/>
      <c r="O664" s="74"/>
      <c r="S664" s="72"/>
      <c r="V664" s="69"/>
      <c r="X664" s="75"/>
      <c r="Y664" s="76"/>
      <c r="Z664" s="76"/>
      <c r="AA664" s="77"/>
      <c r="AB664" s="77"/>
      <c r="AC664" s="77"/>
      <c r="AD664" s="77"/>
      <c r="AE664" s="77"/>
      <c r="AF664" s="77"/>
      <c r="AG664" s="77"/>
      <c r="AH664" s="77"/>
      <c r="AI664" s="77"/>
      <c r="AJ664" s="77"/>
      <c r="AK664" s="77"/>
      <c r="AL664" s="77"/>
      <c r="AM664" s="75"/>
    </row>
    <row r="665" spans="1:39" s="73" customFormat="1" x14ac:dyDescent="0.25">
      <c r="A665" s="69"/>
      <c r="B665" s="69"/>
      <c r="C665" s="69"/>
      <c r="D665" s="69"/>
      <c r="E665" s="69"/>
      <c r="F665" s="70"/>
      <c r="G665" s="71"/>
      <c r="H665" s="72"/>
      <c r="I665" s="70"/>
      <c r="O665" s="74"/>
      <c r="S665" s="72"/>
      <c r="V665" s="69"/>
      <c r="X665" s="75"/>
      <c r="Y665" s="76"/>
      <c r="Z665" s="76"/>
      <c r="AA665" s="77"/>
      <c r="AB665" s="77"/>
      <c r="AC665" s="77"/>
      <c r="AD665" s="77"/>
      <c r="AE665" s="77"/>
      <c r="AF665" s="77"/>
      <c r="AG665" s="77"/>
      <c r="AH665" s="77"/>
      <c r="AI665" s="77"/>
      <c r="AJ665" s="77"/>
      <c r="AK665" s="77"/>
      <c r="AL665" s="77"/>
      <c r="AM665" s="75"/>
    </row>
    <row r="666" spans="1:39" s="73" customFormat="1" x14ac:dyDescent="0.25">
      <c r="A666" s="69"/>
      <c r="B666" s="69"/>
      <c r="C666" s="69"/>
      <c r="D666" s="69"/>
      <c r="E666" s="69"/>
      <c r="F666" s="70"/>
      <c r="G666" s="71"/>
      <c r="H666" s="72"/>
      <c r="I666" s="70"/>
      <c r="O666" s="74"/>
      <c r="S666" s="72"/>
      <c r="V666" s="69"/>
      <c r="X666" s="75"/>
      <c r="Y666" s="76"/>
      <c r="Z666" s="76"/>
      <c r="AA666" s="77"/>
      <c r="AB666" s="77"/>
      <c r="AC666" s="77"/>
      <c r="AD666" s="77"/>
      <c r="AE666" s="77"/>
      <c r="AF666" s="77"/>
      <c r="AG666" s="77"/>
      <c r="AH666" s="77"/>
      <c r="AI666" s="77"/>
      <c r="AJ666" s="77"/>
      <c r="AK666" s="77"/>
      <c r="AL666" s="77"/>
      <c r="AM666" s="75"/>
    </row>
    <row r="667" spans="1:39" s="73" customFormat="1" x14ac:dyDescent="0.25">
      <c r="A667" s="69"/>
      <c r="B667" s="69"/>
      <c r="C667" s="69"/>
      <c r="D667" s="69"/>
      <c r="E667" s="69"/>
      <c r="F667" s="70"/>
      <c r="G667" s="71"/>
      <c r="H667" s="72"/>
      <c r="I667" s="70"/>
      <c r="O667" s="74"/>
      <c r="S667" s="72"/>
      <c r="V667" s="69"/>
      <c r="X667" s="75"/>
      <c r="Y667" s="76"/>
      <c r="Z667" s="76"/>
      <c r="AA667" s="77"/>
      <c r="AB667" s="77"/>
      <c r="AC667" s="77"/>
      <c r="AD667" s="77"/>
      <c r="AE667" s="77"/>
      <c r="AF667" s="77"/>
      <c r="AG667" s="77"/>
      <c r="AH667" s="77"/>
      <c r="AI667" s="77"/>
      <c r="AJ667" s="77"/>
      <c r="AK667" s="77"/>
      <c r="AL667" s="77"/>
      <c r="AM667" s="75"/>
    </row>
    <row r="668" spans="1:39" s="73" customFormat="1" x14ac:dyDescent="0.25">
      <c r="A668" s="69"/>
      <c r="B668" s="69"/>
      <c r="C668" s="69"/>
      <c r="D668" s="69"/>
      <c r="E668" s="69"/>
      <c r="F668" s="70"/>
      <c r="G668" s="71"/>
      <c r="H668" s="72"/>
      <c r="I668" s="70"/>
      <c r="O668" s="74"/>
      <c r="S668" s="72"/>
      <c r="V668" s="69"/>
      <c r="X668" s="75"/>
      <c r="Y668" s="76"/>
      <c r="Z668" s="76"/>
      <c r="AA668" s="77"/>
      <c r="AB668" s="77"/>
      <c r="AC668" s="77"/>
      <c r="AD668" s="77"/>
      <c r="AE668" s="77"/>
      <c r="AF668" s="77"/>
      <c r="AG668" s="77"/>
      <c r="AH668" s="77"/>
      <c r="AI668" s="77"/>
      <c r="AJ668" s="77"/>
      <c r="AK668" s="77"/>
      <c r="AL668" s="77"/>
      <c r="AM668" s="75"/>
    </row>
    <row r="669" spans="1:39" s="73" customFormat="1" x14ac:dyDescent="0.25">
      <c r="A669" s="69"/>
      <c r="B669" s="69"/>
      <c r="C669" s="69"/>
      <c r="D669" s="69"/>
      <c r="E669" s="69"/>
      <c r="F669" s="70"/>
      <c r="G669" s="71"/>
      <c r="H669" s="72"/>
      <c r="I669" s="70"/>
      <c r="O669" s="74"/>
      <c r="S669" s="72"/>
      <c r="V669" s="69"/>
      <c r="X669" s="75"/>
      <c r="Y669" s="76"/>
      <c r="Z669" s="76"/>
      <c r="AA669" s="77"/>
      <c r="AB669" s="77"/>
      <c r="AC669" s="77"/>
      <c r="AD669" s="77"/>
      <c r="AE669" s="77"/>
      <c r="AF669" s="77"/>
      <c r="AG669" s="77"/>
      <c r="AH669" s="77"/>
      <c r="AI669" s="77"/>
      <c r="AJ669" s="77"/>
      <c r="AK669" s="77"/>
      <c r="AL669" s="77"/>
      <c r="AM669" s="75"/>
    </row>
    <row r="670" spans="1:39" s="73" customFormat="1" x14ac:dyDescent="0.25">
      <c r="A670" s="69"/>
      <c r="B670" s="69"/>
      <c r="C670" s="69"/>
      <c r="D670" s="69"/>
      <c r="E670" s="69"/>
      <c r="F670" s="70"/>
      <c r="G670" s="71"/>
      <c r="H670" s="72"/>
      <c r="I670" s="70"/>
      <c r="O670" s="74"/>
      <c r="S670" s="72"/>
      <c r="V670" s="69"/>
      <c r="X670" s="75"/>
      <c r="Y670" s="76"/>
      <c r="Z670" s="76"/>
      <c r="AA670" s="77"/>
      <c r="AB670" s="77"/>
      <c r="AC670" s="77"/>
      <c r="AD670" s="77"/>
      <c r="AE670" s="77"/>
      <c r="AF670" s="77"/>
      <c r="AG670" s="77"/>
      <c r="AH670" s="77"/>
      <c r="AI670" s="77"/>
      <c r="AJ670" s="77"/>
      <c r="AK670" s="77"/>
      <c r="AL670" s="77"/>
      <c r="AM670" s="75"/>
    </row>
    <row r="671" spans="1:39" s="73" customFormat="1" x14ac:dyDescent="0.25">
      <c r="A671" s="69"/>
      <c r="B671" s="69"/>
      <c r="C671" s="69"/>
      <c r="D671" s="69"/>
      <c r="E671" s="69"/>
      <c r="F671" s="70"/>
      <c r="G671" s="71"/>
      <c r="H671" s="72"/>
      <c r="I671" s="70"/>
      <c r="O671" s="74"/>
      <c r="S671" s="72"/>
      <c r="V671" s="69"/>
      <c r="X671" s="75"/>
      <c r="Y671" s="76"/>
      <c r="Z671" s="76"/>
      <c r="AA671" s="77"/>
      <c r="AB671" s="77"/>
      <c r="AC671" s="77"/>
      <c r="AD671" s="77"/>
      <c r="AE671" s="77"/>
      <c r="AF671" s="77"/>
      <c r="AG671" s="77"/>
      <c r="AH671" s="77"/>
      <c r="AI671" s="77"/>
      <c r="AJ671" s="77"/>
      <c r="AK671" s="77"/>
      <c r="AL671" s="77"/>
      <c r="AM671" s="75"/>
    </row>
    <row r="672" spans="1:39" s="73" customFormat="1" x14ac:dyDescent="0.25">
      <c r="A672" s="69"/>
      <c r="B672" s="69"/>
      <c r="C672" s="69"/>
      <c r="D672" s="69"/>
      <c r="E672" s="69"/>
      <c r="F672" s="70"/>
      <c r="G672" s="71"/>
      <c r="H672" s="72"/>
      <c r="I672" s="70"/>
      <c r="O672" s="74"/>
      <c r="S672" s="72"/>
      <c r="V672" s="69"/>
      <c r="X672" s="75"/>
      <c r="Y672" s="76"/>
      <c r="Z672" s="76"/>
      <c r="AA672" s="77"/>
      <c r="AB672" s="77"/>
      <c r="AC672" s="77"/>
      <c r="AD672" s="77"/>
      <c r="AE672" s="77"/>
      <c r="AF672" s="77"/>
      <c r="AG672" s="77"/>
      <c r="AH672" s="77"/>
      <c r="AI672" s="77"/>
      <c r="AJ672" s="77"/>
      <c r="AK672" s="77"/>
      <c r="AL672" s="77"/>
      <c r="AM672" s="75"/>
    </row>
    <row r="673" spans="1:39" s="73" customFormat="1" x14ac:dyDescent="0.25">
      <c r="A673" s="69"/>
      <c r="B673" s="69"/>
      <c r="C673" s="69"/>
      <c r="D673" s="69"/>
      <c r="E673" s="69"/>
      <c r="F673" s="70"/>
      <c r="G673" s="71"/>
      <c r="H673" s="72"/>
      <c r="I673" s="70"/>
      <c r="O673" s="74"/>
      <c r="S673" s="72"/>
      <c r="V673" s="69"/>
      <c r="X673" s="75"/>
      <c r="Y673" s="76"/>
      <c r="Z673" s="76"/>
      <c r="AA673" s="77"/>
      <c r="AB673" s="77"/>
      <c r="AC673" s="77"/>
      <c r="AD673" s="77"/>
      <c r="AE673" s="77"/>
      <c r="AF673" s="77"/>
      <c r="AG673" s="77"/>
      <c r="AH673" s="77"/>
      <c r="AI673" s="77"/>
      <c r="AJ673" s="77"/>
      <c r="AK673" s="77"/>
      <c r="AL673" s="77"/>
      <c r="AM673" s="75"/>
    </row>
    <row r="674" spans="1:39" s="73" customFormat="1" x14ac:dyDescent="0.25">
      <c r="A674" s="69"/>
      <c r="B674" s="69"/>
      <c r="C674" s="69"/>
      <c r="D674" s="69"/>
      <c r="E674" s="69"/>
      <c r="F674" s="70"/>
      <c r="G674" s="71"/>
      <c r="H674" s="72"/>
      <c r="I674" s="70"/>
      <c r="O674" s="74"/>
      <c r="S674" s="72"/>
      <c r="V674" s="69"/>
      <c r="X674" s="75"/>
      <c r="Y674" s="76"/>
      <c r="Z674" s="76"/>
      <c r="AA674" s="77"/>
      <c r="AB674" s="77"/>
      <c r="AC674" s="77"/>
      <c r="AD674" s="77"/>
      <c r="AE674" s="77"/>
      <c r="AF674" s="77"/>
      <c r="AG674" s="77"/>
      <c r="AH674" s="77"/>
      <c r="AI674" s="77"/>
      <c r="AJ674" s="77"/>
      <c r="AK674" s="77"/>
      <c r="AL674" s="77"/>
      <c r="AM674" s="75"/>
    </row>
    <row r="675" spans="1:39" s="73" customFormat="1" x14ac:dyDescent="0.25">
      <c r="A675" s="69"/>
      <c r="B675" s="69"/>
      <c r="C675" s="69"/>
      <c r="D675" s="69"/>
      <c r="E675" s="69"/>
      <c r="F675" s="70"/>
      <c r="G675" s="71"/>
      <c r="H675" s="72"/>
      <c r="I675" s="70"/>
      <c r="O675" s="74"/>
      <c r="S675" s="72"/>
      <c r="V675" s="69"/>
      <c r="X675" s="75"/>
      <c r="Y675" s="76"/>
      <c r="Z675" s="76"/>
      <c r="AA675" s="77"/>
      <c r="AB675" s="77"/>
      <c r="AC675" s="77"/>
      <c r="AD675" s="77"/>
      <c r="AE675" s="77"/>
      <c r="AF675" s="77"/>
      <c r="AG675" s="77"/>
      <c r="AH675" s="77"/>
      <c r="AI675" s="77"/>
      <c r="AJ675" s="77"/>
      <c r="AK675" s="77"/>
      <c r="AL675" s="77"/>
      <c r="AM675" s="75"/>
    </row>
    <row r="676" spans="1:39" s="73" customFormat="1" x14ac:dyDescent="0.25">
      <c r="A676" s="69"/>
      <c r="B676" s="69"/>
      <c r="C676" s="69"/>
      <c r="D676" s="69"/>
      <c r="E676" s="69"/>
      <c r="F676" s="70"/>
      <c r="G676" s="71"/>
      <c r="H676" s="72"/>
      <c r="I676" s="70"/>
      <c r="O676" s="74"/>
      <c r="S676" s="72"/>
      <c r="V676" s="69"/>
      <c r="X676" s="75"/>
      <c r="Y676" s="76"/>
      <c r="Z676" s="76"/>
      <c r="AA676" s="77"/>
      <c r="AB676" s="77"/>
      <c r="AC676" s="77"/>
      <c r="AD676" s="77"/>
      <c r="AE676" s="77"/>
      <c r="AF676" s="77"/>
      <c r="AG676" s="77"/>
      <c r="AH676" s="77"/>
      <c r="AI676" s="77"/>
      <c r="AJ676" s="77"/>
      <c r="AK676" s="77"/>
      <c r="AL676" s="77"/>
      <c r="AM676" s="75"/>
    </row>
    <row r="677" spans="1:39" s="73" customFormat="1" x14ac:dyDescent="0.25">
      <c r="A677" s="69"/>
      <c r="B677" s="69"/>
      <c r="C677" s="69"/>
      <c r="D677" s="69"/>
      <c r="E677" s="69"/>
      <c r="F677" s="70"/>
      <c r="G677" s="71"/>
      <c r="H677" s="72"/>
      <c r="I677" s="70"/>
      <c r="O677" s="74"/>
      <c r="S677" s="72"/>
      <c r="V677" s="69"/>
      <c r="X677" s="75"/>
      <c r="Y677" s="76"/>
      <c r="Z677" s="76"/>
      <c r="AA677" s="77"/>
      <c r="AB677" s="77"/>
      <c r="AC677" s="77"/>
      <c r="AD677" s="77"/>
      <c r="AE677" s="77"/>
      <c r="AF677" s="77"/>
      <c r="AG677" s="77"/>
      <c r="AH677" s="77"/>
      <c r="AI677" s="77"/>
      <c r="AJ677" s="77"/>
      <c r="AK677" s="77"/>
      <c r="AL677" s="77"/>
      <c r="AM677" s="75"/>
    </row>
    <row r="678" spans="1:39" s="73" customFormat="1" x14ac:dyDescent="0.25">
      <c r="A678" s="69"/>
      <c r="B678" s="69"/>
      <c r="C678" s="69"/>
      <c r="D678" s="69"/>
      <c r="E678" s="69"/>
      <c r="F678" s="70"/>
      <c r="G678" s="71"/>
      <c r="H678" s="72"/>
      <c r="I678" s="70"/>
      <c r="O678" s="74"/>
      <c r="S678" s="72"/>
      <c r="V678" s="69"/>
      <c r="X678" s="75"/>
      <c r="Y678" s="76"/>
      <c r="Z678" s="76"/>
      <c r="AA678" s="77"/>
      <c r="AB678" s="77"/>
      <c r="AC678" s="77"/>
      <c r="AD678" s="77"/>
      <c r="AE678" s="77"/>
      <c r="AF678" s="77"/>
      <c r="AG678" s="77"/>
      <c r="AH678" s="77"/>
      <c r="AI678" s="77"/>
      <c r="AJ678" s="77"/>
      <c r="AK678" s="77"/>
      <c r="AL678" s="77"/>
      <c r="AM678" s="75"/>
    </row>
    <row r="679" spans="1:39" s="73" customFormat="1" x14ac:dyDescent="0.25">
      <c r="A679" s="69"/>
      <c r="B679" s="69"/>
      <c r="C679" s="69"/>
      <c r="D679" s="69"/>
      <c r="E679" s="69"/>
      <c r="F679" s="70"/>
      <c r="G679" s="71"/>
      <c r="H679" s="72"/>
      <c r="I679" s="70"/>
      <c r="O679" s="74"/>
      <c r="S679" s="72"/>
      <c r="V679" s="69"/>
      <c r="X679" s="75"/>
      <c r="Y679" s="76"/>
      <c r="Z679" s="76"/>
      <c r="AA679" s="77"/>
      <c r="AB679" s="77"/>
      <c r="AC679" s="77"/>
      <c r="AD679" s="77"/>
      <c r="AE679" s="77"/>
      <c r="AF679" s="77"/>
      <c r="AG679" s="77"/>
      <c r="AH679" s="77"/>
      <c r="AI679" s="77"/>
      <c r="AJ679" s="77"/>
      <c r="AK679" s="77"/>
      <c r="AL679" s="77"/>
      <c r="AM679" s="75"/>
    </row>
    <row r="680" spans="1:39" s="73" customFormat="1" x14ac:dyDescent="0.25">
      <c r="A680" s="69"/>
      <c r="B680" s="69"/>
      <c r="C680" s="69"/>
      <c r="D680" s="69"/>
      <c r="E680" s="69"/>
      <c r="F680" s="70"/>
      <c r="G680" s="71"/>
      <c r="H680" s="72"/>
      <c r="I680" s="70"/>
      <c r="O680" s="74"/>
      <c r="S680" s="72"/>
      <c r="V680" s="69"/>
      <c r="X680" s="75"/>
      <c r="Y680" s="76"/>
      <c r="Z680" s="76"/>
      <c r="AA680" s="77"/>
      <c r="AB680" s="77"/>
      <c r="AC680" s="77"/>
      <c r="AD680" s="77"/>
      <c r="AE680" s="77"/>
      <c r="AF680" s="77"/>
      <c r="AG680" s="77"/>
      <c r="AH680" s="77"/>
      <c r="AI680" s="77"/>
      <c r="AJ680" s="77"/>
      <c r="AK680" s="77"/>
      <c r="AL680" s="77"/>
      <c r="AM680" s="75"/>
    </row>
    <row r="681" spans="1:39" s="73" customFormat="1" x14ac:dyDescent="0.25">
      <c r="A681" s="69"/>
      <c r="B681" s="69"/>
      <c r="C681" s="69"/>
      <c r="D681" s="69"/>
      <c r="E681" s="69"/>
      <c r="F681" s="70"/>
      <c r="G681" s="71"/>
      <c r="H681" s="72"/>
      <c r="I681" s="70"/>
      <c r="O681" s="74"/>
      <c r="S681" s="72"/>
      <c r="V681" s="69"/>
      <c r="X681" s="75"/>
      <c r="Y681" s="76"/>
      <c r="Z681" s="76"/>
      <c r="AA681" s="77"/>
      <c r="AB681" s="77"/>
      <c r="AC681" s="77"/>
      <c r="AD681" s="77"/>
      <c r="AE681" s="77"/>
      <c r="AF681" s="77"/>
      <c r="AG681" s="77"/>
      <c r="AH681" s="77"/>
      <c r="AI681" s="77"/>
      <c r="AJ681" s="77"/>
      <c r="AK681" s="77"/>
      <c r="AL681" s="77"/>
      <c r="AM681" s="75"/>
    </row>
    <row r="682" spans="1:39" s="73" customFormat="1" x14ac:dyDescent="0.25">
      <c r="A682" s="69"/>
      <c r="B682" s="69"/>
      <c r="C682" s="69"/>
      <c r="D682" s="69"/>
      <c r="E682" s="69"/>
      <c r="F682" s="70"/>
      <c r="G682" s="71"/>
      <c r="H682" s="72"/>
      <c r="I682" s="70"/>
      <c r="O682" s="74"/>
      <c r="S682" s="72"/>
      <c r="V682" s="69"/>
      <c r="X682" s="75"/>
      <c r="Y682" s="76"/>
      <c r="Z682" s="76"/>
      <c r="AA682" s="77"/>
      <c r="AB682" s="77"/>
      <c r="AC682" s="77"/>
      <c r="AD682" s="77"/>
      <c r="AE682" s="77"/>
      <c r="AF682" s="77"/>
      <c r="AG682" s="77"/>
      <c r="AH682" s="77"/>
      <c r="AI682" s="77"/>
      <c r="AJ682" s="77"/>
      <c r="AK682" s="77"/>
      <c r="AL682" s="77"/>
      <c r="AM682" s="75"/>
    </row>
    <row r="683" spans="1:39" s="73" customFormat="1" x14ac:dyDescent="0.25">
      <c r="A683" s="69"/>
      <c r="B683" s="69"/>
      <c r="C683" s="69"/>
      <c r="D683" s="69"/>
      <c r="E683" s="69"/>
      <c r="F683" s="70"/>
      <c r="G683" s="71"/>
      <c r="H683" s="72"/>
      <c r="I683" s="70"/>
      <c r="O683" s="74"/>
      <c r="S683" s="72"/>
      <c r="V683" s="69"/>
      <c r="X683" s="75"/>
      <c r="Y683" s="76"/>
      <c r="Z683" s="76"/>
      <c r="AA683" s="77"/>
      <c r="AB683" s="77"/>
      <c r="AC683" s="77"/>
      <c r="AD683" s="77"/>
      <c r="AE683" s="77"/>
      <c r="AF683" s="77"/>
      <c r="AG683" s="77"/>
      <c r="AH683" s="77"/>
      <c r="AI683" s="77"/>
      <c r="AJ683" s="77"/>
      <c r="AK683" s="77"/>
      <c r="AL683" s="77"/>
      <c r="AM683" s="75"/>
    </row>
    <row r="684" spans="1:39" s="73" customFormat="1" x14ac:dyDescent="0.25">
      <c r="A684" s="69"/>
      <c r="B684" s="69"/>
      <c r="C684" s="69"/>
      <c r="D684" s="69"/>
      <c r="E684" s="69"/>
      <c r="F684" s="70"/>
      <c r="G684" s="71"/>
      <c r="H684" s="72"/>
      <c r="I684" s="70"/>
      <c r="O684" s="74"/>
      <c r="S684" s="72"/>
      <c r="V684" s="69"/>
      <c r="X684" s="75"/>
      <c r="Y684" s="76"/>
      <c r="Z684" s="76"/>
      <c r="AA684" s="77"/>
      <c r="AB684" s="77"/>
      <c r="AC684" s="77"/>
      <c r="AD684" s="77"/>
      <c r="AE684" s="77"/>
      <c r="AF684" s="77"/>
      <c r="AG684" s="77"/>
      <c r="AH684" s="77"/>
      <c r="AI684" s="77"/>
      <c r="AJ684" s="77"/>
      <c r="AK684" s="77"/>
      <c r="AL684" s="77"/>
      <c r="AM684" s="75"/>
    </row>
    <row r="685" spans="1:39" s="73" customFormat="1" x14ac:dyDescent="0.25">
      <c r="A685" s="69"/>
      <c r="B685" s="69"/>
      <c r="C685" s="69"/>
      <c r="D685" s="69"/>
      <c r="E685" s="69"/>
      <c r="F685" s="70"/>
      <c r="G685" s="71"/>
      <c r="H685" s="72"/>
      <c r="I685" s="70"/>
      <c r="O685" s="74"/>
      <c r="S685" s="72"/>
      <c r="V685" s="69"/>
      <c r="X685" s="75"/>
      <c r="Y685" s="76"/>
      <c r="Z685" s="76"/>
      <c r="AA685" s="77"/>
      <c r="AB685" s="77"/>
      <c r="AC685" s="77"/>
      <c r="AD685" s="77"/>
      <c r="AE685" s="77"/>
      <c r="AF685" s="77"/>
      <c r="AG685" s="77"/>
      <c r="AH685" s="77"/>
      <c r="AI685" s="77"/>
      <c r="AJ685" s="77"/>
      <c r="AK685" s="77"/>
      <c r="AL685" s="77"/>
      <c r="AM685" s="75"/>
    </row>
    <row r="686" spans="1:39" s="73" customFormat="1" x14ac:dyDescent="0.25">
      <c r="A686" s="69"/>
      <c r="B686" s="69"/>
      <c r="C686" s="69"/>
      <c r="D686" s="69"/>
      <c r="E686" s="69"/>
      <c r="F686" s="70"/>
      <c r="G686" s="71"/>
      <c r="H686" s="72"/>
      <c r="I686" s="70"/>
      <c r="O686" s="74"/>
      <c r="S686" s="72"/>
      <c r="V686" s="69"/>
      <c r="X686" s="75"/>
      <c r="Y686" s="76"/>
      <c r="Z686" s="76"/>
      <c r="AA686" s="77"/>
      <c r="AB686" s="77"/>
      <c r="AC686" s="77"/>
      <c r="AD686" s="77"/>
      <c r="AE686" s="77"/>
      <c r="AF686" s="77"/>
      <c r="AG686" s="77"/>
      <c r="AH686" s="77"/>
      <c r="AI686" s="77"/>
      <c r="AJ686" s="77"/>
      <c r="AK686" s="77"/>
      <c r="AL686" s="77"/>
      <c r="AM686" s="75"/>
    </row>
    <row r="687" spans="1:39" s="73" customFormat="1" x14ac:dyDescent="0.25">
      <c r="A687" s="69"/>
      <c r="B687" s="69"/>
      <c r="C687" s="69"/>
      <c r="D687" s="69"/>
      <c r="E687" s="69"/>
      <c r="F687" s="70"/>
      <c r="G687" s="71"/>
      <c r="H687" s="72"/>
      <c r="I687" s="70"/>
      <c r="O687" s="74"/>
      <c r="S687" s="72"/>
      <c r="V687" s="69"/>
      <c r="X687" s="75"/>
      <c r="Y687" s="76"/>
      <c r="Z687" s="76"/>
      <c r="AA687" s="77"/>
      <c r="AB687" s="77"/>
      <c r="AC687" s="77"/>
      <c r="AD687" s="77"/>
      <c r="AE687" s="77"/>
      <c r="AF687" s="77"/>
      <c r="AG687" s="77"/>
      <c r="AH687" s="77"/>
      <c r="AI687" s="77"/>
      <c r="AJ687" s="77"/>
      <c r="AK687" s="77"/>
      <c r="AL687" s="77"/>
      <c r="AM687" s="75"/>
    </row>
    <row r="688" spans="1:39" s="73" customFormat="1" x14ac:dyDescent="0.25">
      <c r="A688" s="69"/>
      <c r="B688" s="69"/>
      <c r="C688" s="69"/>
      <c r="D688" s="69"/>
      <c r="E688" s="69"/>
      <c r="F688" s="70"/>
      <c r="G688" s="71"/>
      <c r="H688" s="72"/>
      <c r="I688" s="70"/>
      <c r="O688" s="74"/>
      <c r="S688" s="72"/>
      <c r="V688" s="69"/>
      <c r="X688" s="75"/>
      <c r="Y688" s="76"/>
      <c r="Z688" s="76"/>
      <c r="AA688" s="77"/>
      <c r="AB688" s="77"/>
      <c r="AC688" s="77"/>
      <c r="AD688" s="77"/>
      <c r="AE688" s="77"/>
      <c r="AF688" s="77"/>
      <c r="AG688" s="77"/>
      <c r="AH688" s="77"/>
      <c r="AI688" s="77"/>
      <c r="AJ688" s="77"/>
      <c r="AK688" s="77"/>
      <c r="AL688" s="77"/>
      <c r="AM688" s="75"/>
    </row>
    <row r="689" spans="1:39" s="73" customFormat="1" x14ac:dyDescent="0.25">
      <c r="A689" s="69"/>
      <c r="B689" s="69"/>
      <c r="C689" s="69"/>
      <c r="D689" s="69"/>
      <c r="E689" s="69"/>
      <c r="F689" s="70"/>
      <c r="G689" s="71"/>
      <c r="H689" s="72"/>
      <c r="I689" s="70"/>
      <c r="O689" s="74"/>
      <c r="S689" s="72"/>
      <c r="V689" s="69"/>
      <c r="X689" s="75"/>
      <c r="Y689" s="76"/>
      <c r="Z689" s="76"/>
      <c r="AA689" s="77"/>
      <c r="AB689" s="77"/>
      <c r="AC689" s="77"/>
      <c r="AD689" s="77"/>
      <c r="AE689" s="77"/>
      <c r="AF689" s="77"/>
      <c r="AG689" s="77"/>
      <c r="AH689" s="77"/>
      <c r="AI689" s="77"/>
      <c r="AJ689" s="77"/>
      <c r="AK689" s="77"/>
      <c r="AL689" s="77"/>
      <c r="AM689" s="75"/>
    </row>
    <row r="690" spans="1:39" s="73" customFormat="1" x14ac:dyDescent="0.25">
      <c r="A690" s="69"/>
      <c r="B690" s="69"/>
      <c r="C690" s="69"/>
      <c r="D690" s="69"/>
      <c r="E690" s="69"/>
      <c r="F690" s="70"/>
      <c r="G690" s="71"/>
      <c r="H690" s="72"/>
      <c r="I690" s="70"/>
      <c r="O690" s="74"/>
      <c r="S690" s="72"/>
      <c r="V690" s="69"/>
      <c r="X690" s="75"/>
      <c r="Y690" s="76"/>
      <c r="Z690" s="76"/>
      <c r="AA690" s="77"/>
      <c r="AB690" s="77"/>
      <c r="AC690" s="77"/>
      <c r="AD690" s="77"/>
      <c r="AE690" s="77"/>
      <c r="AF690" s="77"/>
      <c r="AG690" s="77"/>
      <c r="AH690" s="77"/>
      <c r="AI690" s="77"/>
      <c r="AJ690" s="77"/>
      <c r="AK690" s="77"/>
      <c r="AL690" s="77"/>
      <c r="AM690" s="75"/>
    </row>
    <row r="691" spans="1:39" s="73" customFormat="1" x14ac:dyDescent="0.25">
      <c r="A691" s="69"/>
      <c r="B691" s="69"/>
      <c r="C691" s="69"/>
      <c r="D691" s="69"/>
      <c r="E691" s="69"/>
      <c r="F691" s="70"/>
      <c r="G691" s="71"/>
      <c r="H691" s="72"/>
      <c r="I691" s="70"/>
      <c r="O691" s="74"/>
      <c r="S691" s="72"/>
      <c r="V691" s="69"/>
      <c r="X691" s="75"/>
      <c r="Y691" s="76"/>
      <c r="Z691" s="76"/>
      <c r="AA691" s="77"/>
      <c r="AB691" s="77"/>
      <c r="AC691" s="77"/>
      <c r="AD691" s="77"/>
      <c r="AE691" s="77"/>
      <c r="AF691" s="77"/>
      <c r="AG691" s="77"/>
      <c r="AH691" s="77"/>
      <c r="AI691" s="77"/>
      <c r="AJ691" s="77"/>
      <c r="AK691" s="77"/>
      <c r="AL691" s="77"/>
      <c r="AM691" s="75"/>
    </row>
    <row r="692" spans="1:39" s="73" customFormat="1" x14ac:dyDescent="0.25">
      <c r="A692" s="69"/>
      <c r="B692" s="69"/>
      <c r="C692" s="69"/>
      <c r="D692" s="69"/>
      <c r="E692" s="69"/>
      <c r="F692" s="70"/>
      <c r="G692" s="71"/>
      <c r="H692" s="72"/>
      <c r="I692" s="70"/>
      <c r="O692" s="74"/>
      <c r="S692" s="72"/>
      <c r="V692" s="69"/>
      <c r="X692" s="75"/>
      <c r="Y692" s="76"/>
      <c r="Z692" s="76"/>
      <c r="AA692" s="77"/>
      <c r="AB692" s="77"/>
      <c r="AC692" s="77"/>
      <c r="AD692" s="77"/>
      <c r="AE692" s="77"/>
      <c r="AF692" s="77"/>
      <c r="AG692" s="77"/>
      <c r="AH692" s="77"/>
      <c r="AI692" s="77"/>
      <c r="AJ692" s="77"/>
      <c r="AK692" s="77"/>
      <c r="AL692" s="77"/>
      <c r="AM692" s="75"/>
    </row>
    <row r="693" spans="1:39" s="73" customFormat="1" x14ac:dyDescent="0.25">
      <c r="A693" s="69"/>
      <c r="B693" s="69"/>
      <c r="C693" s="69"/>
      <c r="D693" s="69"/>
      <c r="E693" s="69"/>
      <c r="F693" s="70"/>
      <c r="G693" s="71"/>
      <c r="H693" s="72"/>
      <c r="I693" s="70"/>
      <c r="O693" s="74"/>
      <c r="S693" s="72"/>
      <c r="V693" s="69"/>
      <c r="X693" s="75"/>
      <c r="Y693" s="76"/>
      <c r="Z693" s="76"/>
      <c r="AA693" s="77"/>
      <c r="AB693" s="77"/>
      <c r="AC693" s="77"/>
      <c r="AD693" s="77"/>
      <c r="AE693" s="77"/>
      <c r="AF693" s="77"/>
      <c r="AG693" s="77"/>
      <c r="AH693" s="77"/>
      <c r="AI693" s="77"/>
      <c r="AJ693" s="77"/>
      <c r="AK693" s="77"/>
      <c r="AL693" s="77"/>
      <c r="AM693" s="75"/>
    </row>
    <row r="694" spans="1:39" s="73" customFormat="1" x14ac:dyDescent="0.25">
      <c r="A694" s="69"/>
    </row>
    <row r="695" spans="1:39" s="73" customFormat="1" x14ac:dyDescent="0.25">
      <c r="A695" s="69"/>
    </row>
    <row r="696" spans="1:39" s="73" customFormat="1" x14ac:dyDescent="0.25">
      <c r="A696" s="69"/>
    </row>
    <row r="697" spans="1:39" s="73" customFormat="1" x14ac:dyDescent="0.25">
      <c r="A697" s="69"/>
    </row>
    <row r="698" spans="1:39" s="73" customFormat="1" x14ac:dyDescent="0.25">
      <c r="A698" s="69"/>
    </row>
    <row r="699" spans="1:39" x14ac:dyDescent="0.25">
      <c r="A699" s="14"/>
    </row>
    <row r="700" spans="1:39" x14ac:dyDescent="0.25">
      <c r="A700" s="14"/>
    </row>
    <row r="701" spans="1:39" x14ac:dyDescent="0.25">
      <c r="A701" s="14"/>
    </row>
    <row r="702" spans="1:39" x14ac:dyDescent="0.25">
      <c r="A702" s="14"/>
    </row>
    <row r="703" spans="1:39" x14ac:dyDescent="0.25">
      <c r="A703" s="14"/>
    </row>
    <row r="704" spans="1:39" x14ac:dyDescent="0.25">
      <c r="A704" s="14"/>
    </row>
    <row r="705" spans="1:1" x14ac:dyDescent="0.25">
      <c r="A705" s="14"/>
    </row>
    <row r="706" spans="1:1" x14ac:dyDescent="0.25">
      <c r="A706" s="14"/>
    </row>
    <row r="707" spans="1:1" x14ac:dyDescent="0.25">
      <c r="A707" s="14"/>
    </row>
    <row r="708" spans="1:1" x14ac:dyDescent="0.25">
      <c r="A708" s="14"/>
    </row>
    <row r="709" spans="1:1" x14ac:dyDescent="0.25">
      <c r="A709" s="14"/>
    </row>
    <row r="710" spans="1:1" x14ac:dyDescent="0.25">
      <c r="A710" s="14"/>
    </row>
    <row r="711" spans="1:1" x14ac:dyDescent="0.25">
      <c r="A711" s="14"/>
    </row>
    <row r="712" spans="1:1" x14ac:dyDescent="0.25">
      <c r="A712" s="14"/>
    </row>
    <row r="713" spans="1:1" x14ac:dyDescent="0.25">
      <c r="A713" s="14"/>
    </row>
    <row r="714" spans="1:1" x14ac:dyDescent="0.25">
      <c r="A714" s="14"/>
    </row>
    <row r="715" spans="1:1" x14ac:dyDescent="0.25">
      <c r="A715" s="14"/>
    </row>
    <row r="716" spans="1:1" x14ac:dyDescent="0.25">
      <c r="A716" s="14"/>
    </row>
    <row r="717" spans="1:1" x14ac:dyDescent="0.25">
      <c r="A717" s="14"/>
    </row>
    <row r="718" spans="1:1" x14ac:dyDescent="0.25">
      <c r="A718" s="14"/>
    </row>
    <row r="719" spans="1:1" x14ac:dyDescent="0.25">
      <c r="A719" s="14"/>
    </row>
    <row r="720" spans="1:1" x14ac:dyDescent="0.25">
      <c r="A720" s="14"/>
    </row>
    <row r="721" spans="1:1" x14ac:dyDescent="0.25">
      <c r="A721" s="14"/>
    </row>
    <row r="722" spans="1:1" x14ac:dyDescent="0.25">
      <c r="A722" s="14"/>
    </row>
    <row r="723" spans="1:1" x14ac:dyDescent="0.25">
      <c r="A723" s="14"/>
    </row>
    <row r="724" spans="1:1" x14ac:dyDescent="0.25">
      <c r="A724" s="14"/>
    </row>
    <row r="725" spans="1:1" x14ac:dyDescent="0.25">
      <c r="A725" s="14"/>
    </row>
    <row r="726" spans="1:1" x14ac:dyDescent="0.25">
      <c r="A726" s="14"/>
    </row>
    <row r="727" spans="1:1" x14ac:dyDescent="0.25">
      <c r="A727" s="14"/>
    </row>
    <row r="728" spans="1:1" x14ac:dyDescent="0.25">
      <c r="A728" s="14"/>
    </row>
    <row r="729" spans="1:1" x14ac:dyDescent="0.25">
      <c r="A729" s="14"/>
    </row>
    <row r="730" spans="1:1" x14ac:dyDescent="0.25">
      <c r="A730" s="14"/>
    </row>
    <row r="731" spans="1:1" x14ac:dyDescent="0.25">
      <c r="A731" s="14"/>
    </row>
    <row r="732" spans="1:1" x14ac:dyDescent="0.25">
      <c r="A732" s="14"/>
    </row>
    <row r="733" spans="1:1" x14ac:dyDescent="0.25">
      <c r="A733" s="14"/>
    </row>
    <row r="734" spans="1:1" x14ac:dyDescent="0.25">
      <c r="A734" s="14"/>
    </row>
    <row r="735" spans="1:1" x14ac:dyDescent="0.25">
      <c r="A735" s="14"/>
    </row>
    <row r="736" spans="1:1" x14ac:dyDescent="0.25">
      <c r="A736" s="14"/>
    </row>
    <row r="737" spans="1:1" x14ac:dyDescent="0.25">
      <c r="A737" s="14"/>
    </row>
    <row r="738" spans="1:1" x14ac:dyDescent="0.25">
      <c r="A738" s="14"/>
    </row>
    <row r="739" spans="1:1" x14ac:dyDescent="0.25">
      <c r="A739" s="14"/>
    </row>
    <row r="740" spans="1:1" x14ac:dyDescent="0.25">
      <c r="A740" s="14"/>
    </row>
    <row r="741" spans="1:1" x14ac:dyDescent="0.25">
      <c r="A741" s="14"/>
    </row>
    <row r="742" spans="1:1" x14ac:dyDescent="0.25">
      <c r="A742" s="14"/>
    </row>
    <row r="743" spans="1:1" x14ac:dyDescent="0.25">
      <c r="A743" s="14"/>
    </row>
    <row r="744" spans="1:1" x14ac:dyDescent="0.25">
      <c r="A744" s="14"/>
    </row>
    <row r="745" spans="1:1" x14ac:dyDescent="0.25">
      <c r="A745" s="14"/>
    </row>
    <row r="746" spans="1:1" x14ac:dyDescent="0.25">
      <c r="A746" s="14"/>
    </row>
    <row r="747" spans="1:1" x14ac:dyDescent="0.25">
      <c r="A747" s="14"/>
    </row>
    <row r="748" spans="1:1" x14ac:dyDescent="0.25">
      <c r="A748" s="14"/>
    </row>
    <row r="749" spans="1:1" x14ac:dyDescent="0.25">
      <c r="A749" s="14"/>
    </row>
    <row r="750" spans="1:1" x14ac:dyDescent="0.25">
      <c r="A750" s="14"/>
    </row>
    <row r="751" spans="1:1" x14ac:dyDescent="0.25">
      <c r="A751" s="14"/>
    </row>
    <row r="752" spans="1:1" x14ac:dyDescent="0.25">
      <c r="A752" s="14"/>
    </row>
    <row r="753" spans="1:1" x14ac:dyDescent="0.25">
      <c r="A753" s="14"/>
    </row>
    <row r="754" spans="1:1" x14ac:dyDescent="0.25">
      <c r="A754" s="14"/>
    </row>
    <row r="755" spans="1:1" x14ac:dyDescent="0.25">
      <c r="A755" s="14"/>
    </row>
    <row r="756" spans="1:1" x14ac:dyDescent="0.25">
      <c r="A756" s="14"/>
    </row>
    <row r="757" spans="1:1" x14ac:dyDescent="0.25">
      <c r="A757" s="14"/>
    </row>
    <row r="758" spans="1:1" x14ac:dyDescent="0.25">
      <c r="A758" s="14"/>
    </row>
    <row r="759" spans="1:1" x14ac:dyDescent="0.25">
      <c r="A759" s="14"/>
    </row>
    <row r="760" spans="1:1" x14ac:dyDescent="0.25">
      <c r="A760" s="14"/>
    </row>
    <row r="761" spans="1:1" x14ac:dyDescent="0.25">
      <c r="A761" s="14"/>
    </row>
    <row r="762" spans="1:1" x14ac:dyDescent="0.25">
      <c r="A762" s="14"/>
    </row>
    <row r="763" spans="1:1" x14ac:dyDescent="0.25">
      <c r="A763" s="14"/>
    </row>
    <row r="764" spans="1:1" x14ac:dyDescent="0.25">
      <c r="A764" s="14"/>
    </row>
    <row r="765" spans="1:1" x14ac:dyDescent="0.25">
      <c r="A765" s="14"/>
    </row>
    <row r="766" spans="1:1" x14ac:dyDescent="0.25">
      <c r="A766" s="14"/>
    </row>
    <row r="767" spans="1:1" x14ac:dyDescent="0.25">
      <c r="A767" s="14"/>
    </row>
    <row r="768" spans="1:1" x14ac:dyDescent="0.25">
      <c r="A768" s="14"/>
    </row>
    <row r="769" spans="1:1" x14ac:dyDescent="0.25">
      <c r="A769" s="14"/>
    </row>
    <row r="770" spans="1:1" x14ac:dyDescent="0.25">
      <c r="A770" s="14"/>
    </row>
    <row r="771" spans="1:1" x14ac:dyDescent="0.25">
      <c r="A771" s="14"/>
    </row>
    <row r="772" spans="1:1" x14ac:dyDescent="0.25">
      <c r="A772" s="14"/>
    </row>
    <row r="773" spans="1:1" x14ac:dyDescent="0.25">
      <c r="A773" s="14"/>
    </row>
    <row r="774" spans="1:1" x14ac:dyDescent="0.25">
      <c r="A774" s="14"/>
    </row>
    <row r="775" spans="1:1" x14ac:dyDescent="0.25">
      <c r="A775" s="14"/>
    </row>
    <row r="776" spans="1:1" x14ac:dyDescent="0.25">
      <c r="A776" s="14"/>
    </row>
    <row r="777" spans="1:1" x14ac:dyDescent="0.25">
      <c r="A777" s="14"/>
    </row>
    <row r="778" spans="1:1" x14ac:dyDescent="0.25">
      <c r="A778" s="14"/>
    </row>
    <row r="779" spans="1:1" x14ac:dyDescent="0.25">
      <c r="A779" s="14"/>
    </row>
    <row r="780" spans="1:1" x14ac:dyDescent="0.25">
      <c r="A780" s="14"/>
    </row>
    <row r="781" spans="1:1" x14ac:dyDescent="0.25">
      <c r="A781" s="14"/>
    </row>
    <row r="782" spans="1:1" x14ac:dyDescent="0.25">
      <c r="A782" s="14"/>
    </row>
    <row r="783" spans="1:1" x14ac:dyDescent="0.25">
      <c r="A783" s="14"/>
    </row>
    <row r="784" spans="1:1" x14ac:dyDescent="0.25">
      <c r="A784" s="14"/>
    </row>
    <row r="785" spans="1:1" x14ac:dyDescent="0.25">
      <c r="A785" s="14"/>
    </row>
    <row r="786" spans="1:1" x14ac:dyDescent="0.25">
      <c r="A786" s="14"/>
    </row>
    <row r="787" spans="1:1" x14ac:dyDescent="0.25">
      <c r="A787" s="14"/>
    </row>
    <row r="788" spans="1:1" x14ac:dyDescent="0.25">
      <c r="A788" s="14"/>
    </row>
    <row r="789" spans="1:1" x14ac:dyDescent="0.25">
      <c r="A789" s="14"/>
    </row>
    <row r="790" spans="1:1" x14ac:dyDescent="0.25">
      <c r="A790" s="14"/>
    </row>
    <row r="791" spans="1:1" x14ac:dyDescent="0.25">
      <c r="A791" s="14"/>
    </row>
    <row r="792" spans="1:1" x14ac:dyDescent="0.25">
      <c r="A792" s="14"/>
    </row>
    <row r="793" spans="1:1" x14ac:dyDescent="0.25">
      <c r="A793" s="14"/>
    </row>
    <row r="794" spans="1:1" x14ac:dyDescent="0.25">
      <c r="A794" s="14"/>
    </row>
    <row r="795" spans="1:1" x14ac:dyDescent="0.25">
      <c r="A795" s="14"/>
    </row>
    <row r="796" spans="1:1" x14ac:dyDescent="0.25">
      <c r="A796" s="14"/>
    </row>
    <row r="797" spans="1:1" x14ac:dyDescent="0.25">
      <c r="A797" s="14"/>
    </row>
    <row r="798" spans="1:1" x14ac:dyDescent="0.25">
      <c r="A798" s="14"/>
    </row>
    <row r="799" spans="1:1" x14ac:dyDescent="0.25">
      <c r="A799" s="14"/>
    </row>
    <row r="800" spans="1:1" x14ac:dyDescent="0.25">
      <c r="A800" s="14"/>
    </row>
    <row r="801" spans="1:1" x14ac:dyDescent="0.25">
      <c r="A801" s="14"/>
    </row>
    <row r="802" spans="1:1" x14ac:dyDescent="0.25">
      <c r="A802" s="14"/>
    </row>
    <row r="803" spans="1:1" x14ac:dyDescent="0.25">
      <c r="A803" s="14"/>
    </row>
    <row r="804" spans="1:1" x14ac:dyDescent="0.25">
      <c r="A804" s="14"/>
    </row>
    <row r="805" spans="1:1" x14ac:dyDescent="0.25">
      <c r="A805" s="14"/>
    </row>
    <row r="806" spans="1:1" x14ac:dyDescent="0.25">
      <c r="A806" s="14"/>
    </row>
    <row r="807" spans="1:1" x14ac:dyDescent="0.25">
      <c r="A807" s="14"/>
    </row>
    <row r="808" spans="1:1" x14ac:dyDescent="0.25">
      <c r="A808" s="14"/>
    </row>
    <row r="809" spans="1:1" x14ac:dyDescent="0.25">
      <c r="A809" s="14"/>
    </row>
    <row r="810" spans="1:1" x14ac:dyDescent="0.25">
      <c r="A810" s="14"/>
    </row>
    <row r="811" spans="1:1" x14ac:dyDescent="0.25">
      <c r="A811" s="14"/>
    </row>
    <row r="812" spans="1:1" x14ac:dyDescent="0.25">
      <c r="A812" s="14"/>
    </row>
    <row r="813" spans="1:1" x14ac:dyDescent="0.25">
      <c r="A813" s="14"/>
    </row>
    <row r="814" spans="1:1" x14ac:dyDescent="0.25">
      <c r="A814" s="14"/>
    </row>
    <row r="815" spans="1:1" x14ac:dyDescent="0.25">
      <c r="A815" s="14"/>
    </row>
    <row r="816" spans="1:1" x14ac:dyDescent="0.25">
      <c r="A816" s="14"/>
    </row>
    <row r="817" spans="1:1" x14ac:dyDescent="0.25">
      <c r="A817" s="14"/>
    </row>
    <row r="818" spans="1:1" x14ac:dyDescent="0.25">
      <c r="A818" s="14"/>
    </row>
    <row r="819" spans="1:1" x14ac:dyDescent="0.25">
      <c r="A819" s="14"/>
    </row>
    <row r="820" spans="1:1" x14ac:dyDescent="0.25">
      <c r="A820" s="14"/>
    </row>
    <row r="821" spans="1:1" x14ac:dyDescent="0.25">
      <c r="A821" s="14"/>
    </row>
    <row r="822" spans="1:1" x14ac:dyDescent="0.25">
      <c r="A822" s="14"/>
    </row>
    <row r="823" spans="1:1" x14ac:dyDescent="0.25">
      <c r="A823" s="14"/>
    </row>
    <row r="824" spans="1:1" x14ac:dyDescent="0.25">
      <c r="A824" s="14"/>
    </row>
    <row r="825" spans="1:1" x14ac:dyDescent="0.25">
      <c r="A825" s="14"/>
    </row>
    <row r="826" spans="1:1" x14ac:dyDescent="0.25">
      <c r="A826" s="14"/>
    </row>
    <row r="827" spans="1:1" x14ac:dyDescent="0.25">
      <c r="A827" s="14"/>
    </row>
    <row r="828" spans="1:1" x14ac:dyDescent="0.25">
      <c r="A828" s="14"/>
    </row>
    <row r="829" spans="1:1" x14ac:dyDescent="0.25">
      <c r="A829" s="14"/>
    </row>
    <row r="830" spans="1:1" x14ac:dyDescent="0.25">
      <c r="A830" s="14"/>
    </row>
    <row r="831" spans="1:1" x14ac:dyDescent="0.25">
      <c r="A831" s="14"/>
    </row>
    <row r="832" spans="1:1" x14ac:dyDescent="0.25">
      <c r="A832" s="14"/>
    </row>
    <row r="833" spans="1:1" x14ac:dyDescent="0.25">
      <c r="A833" s="14"/>
    </row>
    <row r="834" spans="1:1" x14ac:dyDescent="0.25">
      <c r="A834" s="14"/>
    </row>
    <row r="835" spans="1:1" x14ac:dyDescent="0.25">
      <c r="A835" s="14"/>
    </row>
    <row r="836" spans="1:1" x14ac:dyDescent="0.25">
      <c r="A836" s="14"/>
    </row>
    <row r="837" spans="1:1" x14ac:dyDescent="0.25">
      <c r="A837" s="14"/>
    </row>
    <row r="838" spans="1:1" x14ac:dyDescent="0.25">
      <c r="A838" s="14"/>
    </row>
    <row r="839" spans="1:1" x14ac:dyDescent="0.25">
      <c r="A839" s="14"/>
    </row>
    <row r="840" spans="1:1" x14ac:dyDescent="0.25">
      <c r="A840" s="14"/>
    </row>
    <row r="841" spans="1:1" x14ac:dyDescent="0.25">
      <c r="A841" s="14"/>
    </row>
    <row r="842" spans="1:1" x14ac:dyDescent="0.25">
      <c r="A842" s="14"/>
    </row>
    <row r="843" spans="1:1" x14ac:dyDescent="0.25">
      <c r="A843" s="14"/>
    </row>
    <row r="844" spans="1:1" x14ac:dyDescent="0.25">
      <c r="A844" s="14"/>
    </row>
    <row r="845" spans="1:1" x14ac:dyDescent="0.25">
      <c r="A845" s="14"/>
    </row>
    <row r="846" spans="1:1" x14ac:dyDescent="0.25">
      <c r="A846" s="14"/>
    </row>
    <row r="847" spans="1:1" x14ac:dyDescent="0.25">
      <c r="A847" s="14"/>
    </row>
    <row r="848" spans="1:1" x14ac:dyDescent="0.25">
      <c r="A848" s="14"/>
    </row>
    <row r="849" spans="1:1" x14ac:dyDescent="0.25">
      <c r="A849" s="14"/>
    </row>
    <row r="850" spans="1:1" x14ac:dyDescent="0.25">
      <c r="A850" s="14"/>
    </row>
    <row r="851" spans="1:1" x14ac:dyDescent="0.25">
      <c r="A851" s="14"/>
    </row>
    <row r="852" spans="1:1" x14ac:dyDescent="0.25">
      <c r="A852" s="14"/>
    </row>
    <row r="853" spans="1:1" x14ac:dyDescent="0.25">
      <c r="A853" s="14"/>
    </row>
    <row r="854" spans="1:1" x14ac:dyDescent="0.25">
      <c r="A854" s="14"/>
    </row>
    <row r="855" spans="1:1" x14ac:dyDescent="0.25">
      <c r="A855" s="14"/>
    </row>
    <row r="856" spans="1:1" x14ac:dyDescent="0.25">
      <c r="A856" s="14"/>
    </row>
    <row r="857" spans="1:1" x14ac:dyDescent="0.25">
      <c r="A857" s="14"/>
    </row>
    <row r="858" spans="1:1" x14ac:dyDescent="0.25">
      <c r="A858" s="14"/>
    </row>
    <row r="859" spans="1:1" x14ac:dyDescent="0.25">
      <c r="A859" s="14"/>
    </row>
    <row r="860" spans="1:1" x14ac:dyDescent="0.25">
      <c r="A860" s="14"/>
    </row>
    <row r="861" spans="1:1" x14ac:dyDescent="0.25">
      <c r="A861" s="14"/>
    </row>
    <row r="862" spans="1:1" x14ac:dyDescent="0.25">
      <c r="A862" s="14"/>
    </row>
    <row r="863" spans="1:1" x14ac:dyDescent="0.25">
      <c r="A863" s="14"/>
    </row>
    <row r="864" spans="1:1" x14ac:dyDescent="0.25">
      <c r="A864" s="14"/>
    </row>
    <row r="865" spans="1:1" x14ac:dyDescent="0.25">
      <c r="A865" s="14"/>
    </row>
    <row r="866" spans="1:1" x14ac:dyDescent="0.25">
      <c r="A866" s="14"/>
    </row>
    <row r="867" spans="1:1" x14ac:dyDescent="0.25">
      <c r="A867" s="14"/>
    </row>
    <row r="868" spans="1:1" x14ac:dyDescent="0.25">
      <c r="A868" s="14"/>
    </row>
    <row r="869" spans="1:1" x14ac:dyDescent="0.25">
      <c r="A869" s="14"/>
    </row>
    <row r="870" spans="1:1" x14ac:dyDescent="0.25">
      <c r="A870" s="14"/>
    </row>
    <row r="871" spans="1:1" x14ac:dyDescent="0.25">
      <c r="A871" s="14"/>
    </row>
    <row r="872" spans="1:1" x14ac:dyDescent="0.25">
      <c r="A872" s="14"/>
    </row>
    <row r="873" spans="1:1" x14ac:dyDescent="0.25">
      <c r="A873" s="14"/>
    </row>
    <row r="874" spans="1:1" x14ac:dyDescent="0.25">
      <c r="A874" s="14"/>
    </row>
    <row r="875" spans="1:1" x14ac:dyDescent="0.25">
      <c r="A875" s="14"/>
    </row>
    <row r="876" spans="1:1" x14ac:dyDescent="0.25">
      <c r="A876" s="14"/>
    </row>
    <row r="877" spans="1:1" x14ac:dyDescent="0.25">
      <c r="A877" s="14"/>
    </row>
    <row r="878" spans="1:1" x14ac:dyDescent="0.25">
      <c r="A878" s="14"/>
    </row>
    <row r="879" spans="1:1" x14ac:dyDescent="0.25">
      <c r="A879" s="14"/>
    </row>
    <row r="880" spans="1:1" x14ac:dyDescent="0.25">
      <c r="A880" s="14"/>
    </row>
    <row r="881" spans="1:1" x14ac:dyDescent="0.25">
      <c r="A881" s="14"/>
    </row>
    <row r="882" spans="1:1" x14ac:dyDescent="0.25">
      <c r="A882" s="14"/>
    </row>
    <row r="883" spans="1:1" x14ac:dyDescent="0.25">
      <c r="A883" s="14"/>
    </row>
    <row r="884" spans="1:1" x14ac:dyDescent="0.25">
      <c r="A884" s="14"/>
    </row>
    <row r="885" spans="1:1" x14ac:dyDescent="0.25">
      <c r="A885" s="14"/>
    </row>
    <row r="886" spans="1:1" x14ac:dyDescent="0.25">
      <c r="A886" s="14"/>
    </row>
    <row r="887" spans="1:1" x14ac:dyDescent="0.25">
      <c r="A887" s="14"/>
    </row>
    <row r="888" spans="1:1" x14ac:dyDescent="0.25">
      <c r="A888" s="14"/>
    </row>
    <row r="889" spans="1:1" x14ac:dyDescent="0.25">
      <c r="A889" s="14"/>
    </row>
    <row r="890" spans="1:1" x14ac:dyDescent="0.25">
      <c r="A890" s="14"/>
    </row>
    <row r="891" spans="1:1" x14ac:dyDescent="0.25">
      <c r="A891" s="14"/>
    </row>
    <row r="892" spans="1:1" x14ac:dyDescent="0.25">
      <c r="A892" s="14"/>
    </row>
    <row r="893" spans="1:1" x14ac:dyDescent="0.25">
      <c r="A893" s="14"/>
    </row>
    <row r="894" spans="1:1" x14ac:dyDescent="0.25">
      <c r="A894" s="14"/>
    </row>
    <row r="895" spans="1:1" x14ac:dyDescent="0.25">
      <c r="A895" s="14"/>
    </row>
    <row r="896" spans="1:1" x14ac:dyDescent="0.25">
      <c r="A896" s="14"/>
    </row>
    <row r="897" spans="1:1" x14ac:dyDescent="0.25">
      <c r="A897" s="14"/>
    </row>
    <row r="898" spans="1:1" x14ac:dyDescent="0.25">
      <c r="A898" s="14"/>
    </row>
    <row r="899" spans="1:1" x14ac:dyDescent="0.25">
      <c r="A899" s="14"/>
    </row>
    <row r="900" spans="1:1" x14ac:dyDescent="0.25">
      <c r="A900" s="14"/>
    </row>
    <row r="901" spans="1:1" x14ac:dyDescent="0.25">
      <c r="A901" s="14"/>
    </row>
    <row r="902" spans="1:1" x14ac:dyDescent="0.25">
      <c r="A902" s="14"/>
    </row>
    <row r="903" spans="1:1" x14ac:dyDescent="0.25">
      <c r="A903" s="14"/>
    </row>
    <row r="904" spans="1:1" x14ac:dyDescent="0.25">
      <c r="A904" s="14"/>
    </row>
    <row r="905" spans="1:1" x14ac:dyDescent="0.25">
      <c r="A905" s="14"/>
    </row>
    <row r="906" spans="1:1" x14ac:dyDescent="0.25">
      <c r="A906" s="14"/>
    </row>
    <row r="907" spans="1:1" x14ac:dyDescent="0.25">
      <c r="A907" s="14"/>
    </row>
    <row r="908" spans="1:1" x14ac:dyDescent="0.25">
      <c r="A908" s="14"/>
    </row>
    <row r="909" spans="1:1" x14ac:dyDescent="0.25">
      <c r="A909" s="14"/>
    </row>
    <row r="910" spans="1:1" x14ac:dyDescent="0.25">
      <c r="A910" s="14"/>
    </row>
    <row r="911" spans="1:1" x14ac:dyDescent="0.25">
      <c r="A911" s="14"/>
    </row>
    <row r="912" spans="1:1" x14ac:dyDescent="0.25">
      <c r="A912" s="14"/>
    </row>
    <row r="913" spans="1:1" x14ac:dyDescent="0.25">
      <c r="A913" s="14"/>
    </row>
    <row r="914" spans="1:1" x14ac:dyDescent="0.25">
      <c r="A914" s="14"/>
    </row>
    <row r="915" spans="1:1" x14ac:dyDescent="0.25">
      <c r="A915" s="14"/>
    </row>
    <row r="916" spans="1:1" x14ac:dyDescent="0.25">
      <c r="A916" s="14"/>
    </row>
    <row r="917" spans="1:1" x14ac:dyDescent="0.25">
      <c r="A917" s="14"/>
    </row>
    <row r="918" spans="1:1" x14ac:dyDescent="0.25">
      <c r="A918" s="14"/>
    </row>
    <row r="919" spans="1:1" x14ac:dyDescent="0.25">
      <c r="A919" s="14"/>
    </row>
    <row r="920" spans="1:1" x14ac:dyDescent="0.25">
      <c r="A920" s="14"/>
    </row>
    <row r="921" spans="1:1" x14ac:dyDescent="0.25">
      <c r="A921" s="14"/>
    </row>
    <row r="922" spans="1:1" x14ac:dyDescent="0.25">
      <c r="A922" s="14"/>
    </row>
    <row r="923" spans="1:1" x14ac:dyDescent="0.25">
      <c r="A923" s="14"/>
    </row>
    <row r="924" spans="1:1" x14ac:dyDescent="0.25">
      <c r="A924" s="14"/>
    </row>
    <row r="925" spans="1:1" x14ac:dyDescent="0.25">
      <c r="A925" s="14"/>
    </row>
    <row r="926" spans="1:1" x14ac:dyDescent="0.25">
      <c r="A926" s="14"/>
    </row>
    <row r="927" spans="1:1" x14ac:dyDescent="0.25">
      <c r="A927" s="14"/>
    </row>
    <row r="928" spans="1:1" x14ac:dyDescent="0.25">
      <c r="A928" s="14"/>
    </row>
    <row r="929" spans="1:1" x14ac:dyDescent="0.25">
      <c r="A929" s="14"/>
    </row>
    <row r="930" spans="1:1" x14ac:dyDescent="0.25">
      <c r="A930" s="14"/>
    </row>
    <row r="931" spans="1:1" x14ac:dyDescent="0.25">
      <c r="A931" s="14"/>
    </row>
    <row r="932" spans="1:1" x14ac:dyDescent="0.25">
      <c r="A932" s="14"/>
    </row>
    <row r="933" spans="1:1" x14ac:dyDescent="0.25">
      <c r="A933" s="14"/>
    </row>
    <row r="934" spans="1:1" x14ac:dyDescent="0.25">
      <c r="A934" s="14"/>
    </row>
    <row r="935" spans="1:1" x14ac:dyDescent="0.25">
      <c r="A935" s="14"/>
    </row>
    <row r="936" spans="1:1" x14ac:dyDescent="0.25">
      <c r="A936" s="14"/>
    </row>
    <row r="937" spans="1:1" x14ac:dyDescent="0.25">
      <c r="A937" s="14"/>
    </row>
    <row r="938" spans="1:1" x14ac:dyDescent="0.25">
      <c r="A938" s="14"/>
    </row>
    <row r="939" spans="1:1" x14ac:dyDescent="0.25">
      <c r="A939" s="14"/>
    </row>
    <row r="940" spans="1:1" x14ac:dyDescent="0.25">
      <c r="A940" s="14"/>
    </row>
    <row r="941" spans="1:1" x14ac:dyDescent="0.25">
      <c r="A941" s="14"/>
    </row>
    <row r="942" spans="1:1" x14ac:dyDescent="0.25">
      <c r="A942" s="14"/>
    </row>
    <row r="943" spans="1:1" x14ac:dyDescent="0.25">
      <c r="A943" s="14"/>
    </row>
    <row r="944" spans="1:1" x14ac:dyDescent="0.25">
      <c r="A944" s="14"/>
    </row>
    <row r="945" spans="1:1" x14ac:dyDescent="0.25">
      <c r="A945" s="14"/>
    </row>
    <row r="946" spans="1:1" x14ac:dyDescent="0.25">
      <c r="A946" s="14"/>
    </row>
    <row r="947" spans="1:1" x14ac:dyDescent="0.25">
      <c r="A947" s="14"/>
    </row>
    <row r="948" spans="1:1" x14ac:dyDescent="0.25">
      <c r="A948" s="14"/>
    </row>
    <row r="949" spans="1:1" x14ac:dyDescent="0.25">
      <c r="A949" s="14"/>
    </row>
    <row r="950" spans="1:1" x14ac:dyDescent="0.25">
      <c r="A950" s="14"/>
    </row>
    <row r="951" spans="1:1" x14ac:dyDescent="0.25">
      <c r="A951" s="14"/>
    </row>
    <row r="952" spans="1:1" x14ac:dyDescent="0.25">
      <c r="A952" s="14"/>
    </row>
    <row r="953" spans="1:1" x14ac:dyDescent="0.25">
      <c r="A953" s="14"/>
    </row>
    <row r="954" spans="1:1" x14ac:dyDescent="0.25">
      <c r="A954" s="14"/>
    </row>
    <row r="955" spans="1:1" x14ac:dyDescent="0.25">
      <c r="A955" s="14"/>
    </row>
    <row r="956" spans="1:1" x14ac:dyDescent="0.25">
      <c r="A956" s="14"/>
    </row>
    <row r="957" spans="1:1" x14ac:dyDescent="0.25">
      <c r="A957" s="14"/>
    </row>
    <row r="958" spans="1:1" x14ac:dyDescent="0.25">
      <c r="A958" s="14"/>
    </row>
    <row r="959" spans="1:1" x14ac:dyDescent="0.25">
      <c r="A959" s="14"/>
    </row>
    <row r="960" spans="1:1" x14ac:dyDescent="0.25">
      <c r="A960" s="14"/>
    </row>
    <row r="961" spans="1:1" x14ac:dyDescent="0.25">
      <c r="A961" s="14"/>
    </row>
    <row r="962" spans="1:1" x14ac:dyDescent="0.25">
      <c r="A962" s="14"/>
    </row>
    <row r="963" spans="1:1" x14ac:dyDescent="0.25">
      <c r="A963" s="14"/>
    </row>
    <row r="964" spans="1:1" x14ac:dyDescent="0.25">
      <c r="A964" s="14"/>
    </row>
    <row r="965" spans="1:1" x14ac:dyDescent="0.25">
      <c r="A965" s="14"/>
    </row>
    <row r="966" spans="1:1" x14ac:dyDescent="0.25">
      <c r="A966" s="14"/>
    </row>
    <row r="967" spans="1:1" x14ac:dyDescent="0.25">
      <c r="A967" s="14"/>
    </row>
    <row r="968" spans="1:1" x14ac:dyDescent="0.25">
      <c r="A968" s="14"/>
    </row>
    <row r="969" spans="1:1" x14ac:dyDescent="0.25">
      <c r="A969" s="14"/>
    </row>
    <row r="970" spans="1:1" x14ac:dyDescent="0.25">
      <c r="A970" s="14"/>
    </row>
    <row r="971" spans="1:1" x14ac:dyDescent="0.25">
      <c r="A971" s="14"/>
    </row>
    <row r="972" spans="1:1" x14ac:dyDescent="0.25">
      <c r="A972" s="14"/>
    </row>
    <row r="973" spans="1:1" x14ac:dyDescent="0.25">
      <c r="A973" s="14"/>
    </row>
    <row r="974" spans="1:1" x14ac:dyDescent="0.25">
      <c r="A974" s="14"/>
    </row>
    <row r="975" spans="1:1" x14ac:dyDescent="0.25">
      <c r="A975" s="14"/>
    </row>
    <row r="976" spans="1:1" x14ac:dyDescent="0.25">
      <c r="A976" s="14"/>
    </row>
    <row r="977" spans="1:1" x14ac:dyDescent="0.25">
      <c r="A977" s="14"/>
    </row>
    <row r="978" spans="1:1" x14ac:dyDescent="0.25">
      <c r="A978" s="14"/>
    </row>
    <row r="979" spans="1:1" x14ac:dyDescent="0.25">
      <c r="A979" s="14"/>
    </row>
    <row r="980" spans="1:1" x14ac:dyDescent="0.25">
      <c r="A980" s="14"/>
    </row>
    <row r="981" spans="1:1" x14ac:dyDescent="0.25">
      <c r="A981" s="14"/>
    </row>
    <row r="982" spans="1:1" x14ac:dyDescent="0.25">
      <c r="A982" s="14"/>
    </row>
    <row r="983" spans="1:1" x14ac:dyDescent="0.25">
      <c r="A983" s="14"/>
    </row>
    <row r="984" spans="1:1" x14ac:dyDescent="0.25">
      <c r="A984" s="14"/>
    </row>
    <row r="985" spans="1:1" x14ac:dyDescent="0.25">
      <c r="A985" s="14"/>
    </row>
    <row r="986" spans="1:1" x14ac:dyDescent="0.25">
      <c r="A986" s="14"/>
    </row>
    <row r="987" spans="1:1" x14ac:dyDescent="0.25">
      <c r="A987" s="14"/>
    </row>
    <row r="988" spans="1:1" x14ac:dyDescent="0.25">
      <c r="A988" s="14"/>
    </row>
    <row r="989" spans="1:1" x14ac:dyDescent="0.25">
      <c r="A989" s="14"/>
    </row>
    <row r="990" spans="1:1" x14ac:dyDescent="0.25">
      <c r="A990" s="14"/>
    </row>
    <row r="991" spans="1:1" x14ac:dyDescent="0.25">
      <c r="A991" s="14"/>
    </row>
    <row r="992" spans="1:1" x14ac:dyDescent="0.25">
      <c r="A992" s="14"/>
    </row>
    <row r="993" spans="1:1" x14ac:dyDescent="0.25">
      <c r="A993" s="14"/>
    </row>
    <row r="994" spans="1:1" x14ac:dyDescent="0.25">
      <c r="A994" s="14"/>
    </row>
    <row r="995" spans="1:1" x14ac:dyDescent="0.25">
      <c r="A995" s="14"/>
    </row>
    <row r="996" spans="1:1" x14ac:dyDescent="0.25">
      <c r="A996" s="14"/>
    </row>
    <row r="997" spans="1:1" x14ac:dyDescent="0.25">
      <c r="A997" s="14"/>
    </row>
    <row r="998" spans="1:1" x14ac:dyDescent="0.25">
      <c r="A998" s="14"/>
    </row>
    <row r="999" spans="1:1" x14ac:dyDescent="0.25">
      <c r="A999" s="14"/>
    </row>
    <row r="1000" spans="1:1" x14ac:dyDescent="0.25">
      <c r="A1000" s="14"/>
    </row>
    <row r="1001" spans="1:1" x14ac:dyDescent="0.25">
      <c r="A1001" s="14"/>
    </row>
    <row r="1002" spans="1:1" x14ac:dyDescent="0.25">
      <c r="A1002" s="14"/>
    </row>
    <row r="1003" spans="1:1" x14ac:dyDescent="0.25">
      <c r="A1003" s="14"/>
    </row>
    <row r="1004" spans="1:1" x14ac:dyDescent="0.25">
      <c r="A1004" s="14"/>
    </row>
    <row r="1005" spans="1:1" x14ac:dyDescent="0.25">
      <c r="A1005" s="14"/>
    </row>
    <row r="1006" spans="1:1" x14ac:dyDescent="0.25">
      <c r="A1006" s="14"/>
    </row>
    <row r="1007" spans="1:1" x14ac:dyDescent="0.25">
      <c r="A1007" s="14"/>
    </row>
    <row r="1008" spans="1:1" x14ac:dyDescent="0.25">
      <c r="A1008" s="14"/>
    </row>
    <row r="1009" spans="1:1" x14ac:dyDescent="0.25">
      <c r="A1009" s="14"/>
    </row>
    <row r="1010" spans="1:1" x14ac:dyDescent="0.25">
      <c r="A1010" s="14"/>
    </row>
    <row r="1011" spans="1:1" x14ac:dyDescent="0.25">
      <c r="A1011" s="14"/>
    </row>
    <row r="1012" spans="1:1" x14ac:dyDescent="0.25">
      <c r="A1012" s="14"/>
    </row>
    <row r="1013" spans="1:1" x14ac:dyDescent="0.25">
      <c r="A1013" s="14"/>
    </row>
    <row r="1014" spans="1:1" x14ac:dyDescent="0.25">
      <c r="A1014" s="14"/>
    </row>
    <row r="1015" spans="1:1" x14ac:dyDescent="0.25">
      <c r="A1015" s="14"/>
    </row>
    <row r="1016" spans="1:1" x14ac:dyDescent="0.25">
      <c r="A1016" s="14"/>
    </row>
    <row r="1017" spans="1:1" x14ac:dyDescent="0.25">
      <c r="A1017" s="14"/>
    </row>
    <row r="1018" spans="1:1" x14ac:dyDescent="0.25">
      <c r="A1018" s="14"/>
    </row>
    <row r="1019" spans="1:1" x14ac:dyDescent="0.25">
      <c r="A1019" s="14"/>
    </row>
    <row r="1020" spans="1:1" x14ac:dyDescent="0.25">
      <c r="A1020" s="14"/>
    </row>
    <row r="1021" spans="1:1" x14ac:dyDescent="0.25">
      <c r="A1021" s="14"/>
    </row>
    <row r="1022" spans="1:1" x14ac:dyDescent="0.25">
      <c r="A1022" s="14"/>
    </row>
    <row r="1023" spans="1:1" x14ac:dyDescent="0.25">
      <c r="A1023" s="14"/>
    </row>
    <row r="1024" spans="1:1" x14ac:dyDescent="0.25">
      <c r="A1024" s="14"/>
    </row>
    <row r="1025" spans="1:1" x14ac:dyDescent="0.25">
      <c r="A1025" s="14"/>
    </row>
    <row r="1026" spans="1:1" x14ac:dyDescent="0.25">
      <c r="A1026" s="14"/>
    </row>
    <row r="1027" spans="1:1" x14ac:dyDescent="0.25">
      <c r="A1027" s="14"/>
    </row>
    <row r="1028" spans="1:1" x14ac:dyDescent="0.25">
      <c r="A1028" s="14"/>
    </row>
    <row r="1029" spans="1:1" x14ac:dyDescent="0.25">
      <c r="A1029" s="14"/>
    </row>
    <row r="1030" spans="1:1" x14ac:dyDescent="0.25">
      <c r="A1030" s="14"/>
    </row>
    <row r="1031" spans="1:1" x14ac:dyDescent="0.25">
      <c r="A1031" s="14"/>
    </row>
    <row r="1032" spans="1:1" x14ac:dyDescent="0.25">
      <c r="A1032" s="14"/>
    </row>
    <row r="1033" spans="1:1" x14ac:dyDescent="0.25">
      <c r="A1033" s="14"/>
    </row>
    <row r="1034" spans="1:1" x14ac:dyDescent="0.25">
      <c r="A1034" s="14"/>
    </row>
    <row r="1035" spans="1:1" x14ac:dyDescent="0.25">
      <c r="A1035" s="14"/>
    </row>
    <row r="1036" spans="1:1" x14ac:dyDescent="0.25">
      <c r="A1036" s="14"/>
    </row>
    <row r="1037" spans="1:1" x14ac:dyDescent="0.25">
      <c r="A1037" s="14"/>
    </row>
    <row r="1038" spans="1:1" x14ac:dyDescent="0.25">
      <c r="A1038" s="14"/>
    </row>
    <row r="1039" spans="1:1" x14ac:dyDescent="0.25">
      <c r="A1039" s="14"/>
    </row>
    <row r="1040" spans="1:1" x14ac:dyDescent="0.25">
      <c r="A1040" s="14"/>
    </row>
    <row r="1041" spans="1:1" x14ac:dyDescent="0.25">
      <c r="A1041" s="14"/>
    </row>
    <row r="1042" spans="1:1" x14ac:dyDescent="0.25">
      <c r="A1042" s="14"/>
    </row>
    <row r="1043" spans="1:1" x14ac:dyDescent="0.25">
      <c r="A1043" s="14"/>
    </row>
    <row r="1044" spans="1:1" x14ac:dyDescent="0.25">
      <c r="A1044" s="14"/>
    </row>
    <row r="1045" spans="1:1" x14ac:dyDescent="0.25">
      <c r="A1045" s="14"/>
    </row>
    <row r="1046" spans="1:1" x14ac:dyDescent="0.25">
      <c r="A1046" s="14"/>
    </row>
    <row r="1047" spans="1:1" x14ac:dyDescent="0.25">
      <c r="A1047" s="14"/>
    </row>
    <row r="1048" spans="1:1" x14ac:dyDescent="0.25">
      <c r="A1048" s="14"/>
    </row>
    <row r="1049" spans="1:1" x14ac:dyDescent="0.25">
      <c r="A1049" s="14"/>
    </row>
    <row r="1050" spans="1:1" x14ac:dyDescent="0.25">
      <c r="A1050" s="14"/>
    </row>
    <row r="1051" spans="1:1" x14ac:dyDescent="0.25">
      <c r="A1051" s="14"/>
    </row>
    <row r="1052" spans="1:1" x14ac:dyDescent="0.25">
      <c r="A1052" s="14"/>
    </row>
    <row r="1053" spans="1:1" x14ac:dyDescent="0.25">
      <c r="A1053" s="14"/>
    </row>
    <row r="1054" spans="1:1" x14ac:dyDescent="0.25">
      <c r="A1054" s="14"/>
    </row>
    <row r="1055" spans="1:1" x14ac:dyDescent="0.25">
      <c r="A1055" s="14"/>
    </row>
    <row r="1056" spans="1:1" x14ac:dyDescent="0.25">
      <c r="A1056" s="14"/>
    </row>
    <row r="1057" spans="1:1" x14ac:dyDescent="0.25">
      <c r="A1057" s="14"/>
    </row>
    <row r="1058" spans="1:1" x14ac:dyDescent="0.25">
      <c r="A1058" s="14"/>
    </row>
    <row r="1059" spans="1:1" x14ac:dyDescent="0.25">
      <c r="A1059" s="14"/>
    </row>
    <row r="1060" spans="1:1" x14ac:dyDescent="0.25">
      <c r="A1060" s="14"/>
    </row>
    <row r="1061" spans="1:1" x14ac:dyDescent="0.25">
      <c r="A1061" s="14"/>
    </row>
    <row r="1062" spans="1:1" x14ac:dyDescent="0.25">
      <c r="A1062" s="14"/>
    </row>
    <row r="1063" spans="1:1" x14ac:dyDescent="0.25">
      <c r="A1063" s="14"/>
    </row>
    <row r="1064" spans="1:1" x14ac:dyDescent="0.25">
      <c r="A1064" s="14"/>
    </row>
    <row r="1065" spans="1:1" x14ac:dyDescent="0.25">
      <c r="A1065" s="14"/>
    </row>
    <row r="1066" spans="1:1" x14ac:dyDescent="0.25">
      <c r="A1066" s="14"/>
    </row>
    <row r="1067" spans="1:1" x14ac:dyDescent="0.25">
      <c r="A1067" s="14"/>
    </row>
    <row r="1068" spans="1:1" x14ac:dyDescent="0.25">
      <c r="A1068" s="14"/>
    </row>
    <row r="1069" spans="1:1" x14ac:dyDescent="0.25">
      <c r="A1069" s="14"/>
    </row>
    <row r="1070" spans="1:1" x14ac:dyDescent="0.25">
      <c r="A1070" s="14"/>
    </row>
    <row r="1071" spans="1:1" x14ac:dyDescent="0.25">
      <c r="A1071" s="14"/>
    </row>
    <row r="1072" spans="1:1" x14ac:dyDescent="0.25">
      <c r="A1072" s="14"/>
    </row>
    <row r="1073" spans="1:1" x14ac:dyDescent="0.25">
      <c r="A1073" s="14"/>
    </row>
    <row r="1074" spans="1:1" x14ac:dyDescent="0.25">
      <c r="A1074" s="14"/>
    </row>
    <row r="1075" spans="1:1" x14ac:dyDescent="0.25">
      <c r="A1075" s="14"/>
    </row>
    <row r="1076" spans="1:1" x14ac:dyDescent="0.25">
      <c r="A1076" s="14"/>
    </row>
    <row r="1077" spans="1:1" x14ac:dyDescent="0.25">
      <c r="A1077" s="14"/>
    </row>
    <row r="1078" spans="1:1" x14ac:dyDescent="0.25">
      <c r="A1078" s="14"/>
    </row>
    <row r="1079" spans="1:1" x14ac:dyDescent="0.25">
      <c r="A1079" s="14"/>
    </row>
    <row r="1080" spans="1:1" x14ac:dyDescent="0.25">
      <c r="A1080" s="14"/>
    </row>
    <row r="1081" spans="1:1" x14ac:dyDescent="0.25">
      <c r="A1081" s="14"/>
    </row>
    <row r="1082" spans="1:1" x14ac:dyDescent="0.25">
      <c r="A1082" s="14"/>
    </row>
    <row r="1083" spans="1:1" x14ac:dyDescent="0.25">
      <c r="A1083" s="14"/>
    </row>
    <row r="1084" spans="1:1" x14ac:dyDescent="0.25">
      <c r="A1084" s="14"/>
    </row>
    <row r="1085" spans="1:1" x14ac:dyDescent="0.25">
      <c r="A1085" s="14"/>
    </row>
    <row r="1086" spans="1:1" x14ac:dyDescent="0.25">
      <c r="A1086" s="14"/>
    </row>
    <row r="1087" spans="1:1" x14ac:dyDescent="0.25">
      <c r="A1087" s="14"/>
    </row>
    <row r="1088" spans="1:1" x14ac:dyDescent="0.25">
      <c r="A1088" s="14"/>
    </row>
    <row r="1089" spans="1:1" x14ac:dyDescent="0.25">
      <c r="A1089" s="14"/>
    </row>
    <row r="1090" spans="1:1" x14ac:dyDescent="0.25">
      <c r="A1090" s="14"/>
    </row>
    <row r="1091" spans="1:1" x14ac:dyDescent="0.25">
      <c r="A1091" s="14"/>
    </row>
    <row r="1092" spans="1:1" x14ac:dyDescent="0.25">
      <c r="A1092" s="14"/>
    </row>
    <row r="1093" spans="1:1" x14ac:dyDescent="0.25">
      <c r="A1093" s="14"/>
    </row>
    <row r="1094" spans="1:1" x14ac:dyDescent="0.25">
      <c r="A1094" s="14"/>
    </row>
    <row r="1095" spans="1:1" x14ac:dyDescent="0.25">
      <c r="A1095" s="14"/>
    </row>
    <row r="1096" spans="1:1" x14ac:dyDescent="0.25">
      <c r="A1096" s="14"/>
    </row>
    <row r="1097" spans="1:1" x14ac:dyDescent="0.25">
      <c r="A1097" s="14"/>
    </row>
    <row r="1098" spans="1:1" x14ac:dyDescent="0.25">
      <c r="A1098" s="14"/>
    </row>
    <row r="1099" spans="1:1" x14ac:dyDescent="0.25">
      <c r="A1099" s="14"/>
    </row>
    <row r="1100" spans="1:1" x14ac:dyDescent="0.25">
      <c r="A1100" s="14"/>
    </row>
    <row r="1101" spans="1:1" x14ac:dyDescent="0.25">
      <c r="A1101" s="14"/>
    </row>
    <row r="1102" spans="1:1" x14ac:dyDescent="0.25">
      <c r="A1102" s="14"/>
    </row>
    <row r="1103" spans="1:1" x14ac:dyDescent="0.25">
      <c r="A1103" s="14"/>
    </row>
    <row r="1104" spans="1:1" x14ac:dyDescent="0.25">
      <c r="A1104" s="14"/>
    </row>
    <row r="1105" spans="1:1" x14ac:dyDescent="0.25">
      <c r="A1105" s="14"/>
    </row>
    <row r="1106" spans="1:1" x14ac:dyDescent="0.25">
      <c r="A1106" s="14"/>
    </row>
    <row r="1107" spans="1:1" x14ac:dyDescent="0.25">
      <c r="A1107" s="14"/>
    </row>
    <row r="1108" spans="1:1" x14ac:dyDescent="0.25">
      <c r="A1108" s="14"/>
    </row>
    <row r="1109" spans="1:1" x14ac:dyDescent="0.25">
      <c r="A1109" s="14"/>
    </row>
    <row r="1110" spans="1:1" x14ac:dyDescent="0.25">
      <c r="A1110" s="14"/>
    </row>
    <row r="1111" spans="1:1" x14ac:dyDescent="0.25">
      <c r="A1111" s="14"/>
    </row>
    <row r="1112" spans="1:1" x14ac:dyDescent="0.25">
      <c r="A1112" s="14"/>
    </row>
    <row r="1113" spans="1:1" x14ac:dyDescent="0.25">
      <c r="A1113" s="14"/>
    </row>
    <row r="1114" spans="1:1" x14ac:dyDescent="0.25">
      <c r="A1114" s="14"/>
    </row>
    <row r="1115" spans="1:1" x14ac:dyDescent="0.25">
      <c r="A1115" s="14"/>
    </row>
    <row r="1116" spans="1:1" x14ac:dyDescent="0.25">
      <c r="A1116" s="14"/>
    </row>
    <row r="1117" spans="1:1" x14ac:dyDescent="0.25">
      <c r="A1117" s="14"/>
    </row>
    <row r="1118" spans="1:1" x14ac:dyDescent="0.25">
      <c r="A1118" s="14"/>
    </row>
    <row r="1119" spans="1:1" x14ac:dyDescent="0.25">
      <c r="A1119" s="14"/>
    </row>
    <row r="1120" spans="1:1" x14ac:dyDescent="0.25">
      <c r="A1120" s="14"/>
    </row>
    <row r="1121" spans="1:1" x14ac:dyDescent="0.25">
      <c r="A1121" s="14"/>
    </row>
    <row r="1122" spans="1:1" x14ac:dyDescent="0.25">
      <c r="A1122" s="14"/>
    </row>
    <row r="1123" spans="1:1" x14ac:dyDescent="0.25">
      <c r="A1123" s="14"/>
    </row>
    <row r="1124" spans="1:1" x14ac:dyDescent="0.25">
      <c r="A1124" s="14"/>
    </row>
    <row r="1125" spans="1:1" x14ac:dyDescent="0.25">
      <c r="A1125" s="14"/>
    </row>
    <row r="1126" spans="1:1" x14ac:dyDescent="0.25">
      <c r="A1126" s="14"/>
    </row>
    <row r="1127" spans="1:1" x14ac:dyDescent="0.25">
      <c r="A1127" s="14"/>
    </row>
    <row r="1128" spans="1:1" x14ac:dyDescent="0.25">
      <c r="A1128" s="14"/>
    </row>
    <row r="1129" spans="1:1" x14ac:dyDescent="0.25">
      <c r="A1129" s="14"/>
    </row>
    <row r="1130" spans="1:1" x14ac:dyDescent="0.25">
      <c r="A1130" s="14"/>
    </row>
    <row r="1131" spans="1:1" x14ac:dyDescent="0.25">
      <c r="A1131" s="14"/>
    </row>
    <row r="1132" spans="1:1" x14ac:dyDescent="0.25">
      <c r="A1132" s="14"/>
    </row>
    <row r="1133" spans="1:1" x14ac:dyDescent="0.25">
      <c r="A1133" s="14"/>
    </row>
    <row r="1134" spans="1:1" x14ac:dyDescent="0.25">
      <c r="A1134" s="14"/>
    </row>
    <row r="1135" spans="1:1" x14ac:dyDescent="0.25">
      <c r="A1135" s="14"/>
    </row>
    <row r="1136" spans="1:1" x14ac:dyDescent="0.25">
      <c r="A1136" s="14"/>
    </row>
    <row r="1137" spans="1:1" x14ac:dyDescent="0.25">
      <c r="A1137" s="14"/>
    </row>
    <row r="1138" spans="1:1" x14ac:dyDescent="0.25">
      <c r="A1138" s="14"/>
    </row>
    <row r="1139" spans="1:1" x14ac:dyDescent="0.25">
      <c r="A1139" s="14"/>
    </row>
    <row r="1140" spans="1:1" x14ac:dyDescent="0.25">
      <c r="A1140" s="14"/>
    </row>
    <row r="1141" spans="1:1" x14ac:dyDescent="0.25">
      <c r="A1141" s="14"/>
    </row>
    <row r="1142" spans="1:1" x14ac:dyDescent="0.25">
      <c r="A1142" s="14"/>
    </row>
    <row r="1143" spans="1:1" x14ac:dyDescent="0.25">
      <c r="A1143" s="14"/>
    </row>
    <row r="1144" spans="1:1" x14ac:dyDescent="0.25">
      <c r="A1144" s="14"/>
    </row>
    <row r="1145" spans="1:1" x14ac:dyDescent="0.25">
      <c r="A1145" s="14"/>
    </row>
    <row r="1146" spans="1:1" x14ac:dyDescent="0.25">
      <c r="A1146" s="14"/>
    </row>
    <row r="1147" spans="1:1" x14ac:dyDescent="0.25">
      <c r="A1147" s="14"/>
    </row>
    <row r="1148" spans="1:1" x14ac:dyDescent="0.25">
      <c r="A1148" s="14"/>
    </row>
    <row r="1149" spans="1:1" x14ac:dyDescent="0.25">
      <c r="A1149" s="14"/>
    </row>
    <row r="1150" spans="1:1" x14ac:dyDescent="0.25">
      <c r="A1150" s="14"/>
    </row>
    <row r="1151" spans="1:1" x14ac:dyDescent="0.25">
      <c r="A1151" s="14"/>
    </row>
    <row r="1152" spans="1:1" x14ac:dyDescent="0.25">
      <c r="A1152" s="14"/>
    </row>
    <row r="1153" spans="1:1" x14ac:dyDescent="0.25">
      <c r="A1153" s="14"/>
    </row>
    <row r="1154" spans="1:1" x14ac:dyDescent="0.25">
      <c r="A1154" s="14"/>
    </row>
    <row r="1155" spans="1:1" x14ac:dyDescent="0.25">
      <c r="A1155" s="14"/>
    </row>
    <row r="1156" spans="1:1" x14ac:dyDescent="0.25">
      <c r="A1156" s="14"/>
    </row>
    <row r="1157" spans="1:1" x14ac:dyDescent="0.25">
      <c r="A1157" s="14"/>
    </row>
    <row r="1158" spans="1:1" x14ac:dyDescent="0.25">
      <c r="A1158" s="14"/>
    </row>
    <row r="1159" spans="1:1" x14ac:dyDescent="0.25">
      <c r="A1159" s="14"/>
    </row>
    <row r="1160" spans="1:1" x14ac:dyDescent="0.25">
      <c r="A1160" s="14"/>
    </row>
    <row r="1161" spans="1:1" x14ac:dyDescent="0.25">
      <c r="A1161" s="14"/>
    </row>
    <row r="1162" spans="1:1" x14ac:dyDescent="0.25">
      <c r="A1162" s="14"/>
    </row>
    <row r="1163" spans="1:1" x14ac:dyDescent="0.25">
      <c r="A1163" s="14"/>
    </row>
    <row r="1164" spans="1:1" x14ac:dyDescent="0.25">
      <c r="A1164" s="14"/>
    </row>
    <row r="1165" spans="1:1" x14ac:dyDescent="0.25">
      <c r="A1165" s="14"/>
    </row>
    <row r="1166" spans="1:1" x14ac:dyDescent="0.25">
      <c r="A1166" s="14"/>
    </row>
    <row r="1167" spans="1:1" x14ac:dyDescent="0.25">
      <c r="A1167" s="14"/>
    </row>
    <row r="1168" spans="1:1" x14ac:dyDescent="0.25">
      <c r="A1168" s="14"/>
    </row>
    <row r="1169" spans="1:1" x14ac:dyDescent="0.25">
      <c r="A1169" s="14"/>
    </row>
    <row r="1170" spans="1:1" x14ac:dyDescent="0.25">
      <c r="A1170" s="14"/>
    </row>
    <row r="1171" spans="1:1" x14ac:dyDescent="0.25">
      <c r="A1171" s="14"/>
    </row>
    <row r="1172" spans="1:1" x14ac:dyDescent="0.25">
      <c r="A1172" s="14"/>
    </row>
    <row r="1173" spans="1:1" x14ac:dyDescent="0.25">
      <c r="A1173" s="14"/>
    </row>
    <row r="1174" spans="1:1" x14ac:dyDescent="0.25">
      <c r="A1174" s="14"/>
    </row>
    <row r="1175" spans="1:1" x14ac:dyDescent="0.25">
      <c r="A1175" s="14"/>
    </row>
    <row r="1176" spans="1:1" x14ac:dyDescent="0.25">
      <c r="A1176" s="14"/>
    </row>
    <row r="1177" spans="1:1" x14ac:dyDescent="0.25">
      <c r="A1177" s="14"/>
    </row>
    <row r="1178" spans="1:1" x14ac:dyDescent="0.25">
      <c r="A1178" s="14"/>
    </row>
    <row r="1179" spans="1:1" x14ac:dyDescent="0.25">
      <c r="A1179" s="14"/>
    </row>
    <row r="1180" spans="1:1" x14ac:dyDescent="0.25">
      <c r="A1180" s="14"/>
    </row>
    <row r="1181" spans="1:1" x14ac:dyDescent="0.25">
      <c r="A1181" s="14"/>
    </row>
    <row r="1182" spans="1:1" x14ac:dyDescent="0.25">
      <c r="A1182" s="14"/>
    </row>
    <row r="1183" spans="1:1" x14ac:dyDescent="0.25">
      <c r="A1183" s="14"/>
    </row>
    <row r="1184" spans="1:1" x14ac:dyDescent="0.25">
      <c r="A1184" s="14"/>
    </row>
    <row r="1185" spans="1:1" x14ac:dyDescent="0.25">
      <c r="A1185" s="14"/>
    </row>
    <row r="1186" spans="1:1" x14ac:dyDescent="0.25">
      <c r="A1186" s="14"/>
    </row>
    <row r="1187" spans="1:1" x14ac:dyDescent="0.25">
      <c r="A1187" s="14"/>
    </row>
    <row r="1188" spans="1:1" x14ac:dyDescent="0.25">
      <c r="A1188" s="14"/>
    </row>
    <row r="1189" spans="1:1" x14ac:dyDescent="0.25">
      <c r="A1189" s="14"/>
    </row>
    <row r="1190" spans="1:1" x14ac:dyDescent="0.25">
      <c r="A1190" s="14"/>
    </row>
    <row r="1191" spans="1:1" x14ac:dyDescent="0.25">
      <c r="A1191" s="14"/>
    </row>
    <row r="1192" spans="1:1" x14ac:dyDescent="0.25">
      <c r="A1192" s="14"/>
    </row>
    <row r="1193" spans="1:1" x14ac:dyDescent="0.25">
      <c r="A1193" s="14"/>
    </row>
    <row r="1194" spans="1:1" x14ac:dyDescent="0.25">
      <c r="A1194" s="14"/>
    </row>
    <row r="1195" spans="1:1" x14ac:dyDescent="0.25">
      <c r="A1195" s="14"/>
    </row>
    <row r="1196" spans="1:1" x14ac:dyDescent="0.25">
      <c r="A1196" s="14"/>
    </row>
    <row r="1197" spans="1:1" x14ac:dyDescent="0.25">
      <c r="A1197" s="14"/>
    </row>
    <row r="1198" spans="1:1" x14ac:dyDescent="0.25">
      <c r="A1198" s="14"/>
    </row>
    <row r="1199" spans="1:1" x14ac:dyDescent="0.25">
      <c r="A1199" s="14"/>
    </row>
    <row r="1200" spans="1:1" x14ac:dyDescent="0.25">
      <c r="A1200" s="14"/>
    </row>
    <row r="1201" spans="1:1" x14ac:dyDescent="0.25">
      <c r="A1201" s="14"/>
    </row>
    <row r="1202" spans="1:1" x14ac:dyDescent="0.25">
      <c r="A1202" s="14"/>
    </row>
    <row r="1203" spans="1:1" x14ac:dyDescent="0.25">
      <c r="A1203" s="14"/>
    </row>
    <row r="1204" spans="1:1" x14ac:dyDescent="0.25">
      <c r="A1204" s="14"/>
    </row>
    <row r="1205" spans="1:1" x14ac:dyDescent="0.25">
      <c r="A1205" s="14"/>
    </row>
    <row r="1206" spans="1:1" x14ac:dyDescent="0.25">
      <c r="A1206" s="14"/>
    </row>
    <row r="1207" spans="1:1" x14ac:dyDescent="0.25">
      <c r="A1207" s="14"/>
    </row>
    <row r="1208" spans="1:1" x14ac:dyDescent="0.25">
      <c r="A1208" s="14"/>
    </row>
    <row r="1209" spans="1:1" x14ac:dyDescent="0.25">
      <c r="A1209" s="14"/>
    </row>
    <row r="1210" spans="1:1" x14ac:dyDescent="0.25">
      <c r="A1210" s="14"/>
    </row>
    <row r="1211" spans="1:1" x14ac:dyDescent="0.25">
      <c r="A1211" s="14"/>
    </row>
    <row r="1212" spans="1:1" x14ac:dyDescent="0.25">
      <c r="A1212" s="14"/>
    </row>
    <row r="1213" spans="1:1" x14ac:dyDescent="0.25">
      <c r="A1213" s="14"/>
    </row>
    <row r="1214" spans="1:1" x14ac:dyDescent="0.25">
      <c r="A1214" s="14"/>
    </row>
    <row r="1215" spans="1:1" x14ac:dyDescent="0.25">
      <c r="A1215" s="14"/>
    </row>
    <row r="1216" spans="1:1" x14ac:dyDescent="0.25">
      <c r="A1216" s="14"/>
    </row>
    <row r="1217" spans="1:1" x14ac:dyDescent="0.25">
      <c r="A1217" s="14"/>
    </row>
    <row r="1218" spans="1:1" x14ac:dyDescent="0.25">
      <c r="A1218" s="14"/>
    </row>
    <row r="1219" spans="1:1" x14ac:dyDescent="0.25">
      <c r="A1219" s="14"/>
    </row>
    <row r="1220" spans="1:1" x14ac:dyDescent="0.25">
      <c r="A1220" s="14"/>
    </row>
    <row r="1221" spans="1:1" x14ac:dyDescent="0.25">
      <c r="A1221" s="14"/>
    </row>
    <row r="1222" spans="1:1" x14ac:dyDescent="0.25">
      <c r="A1222" s="14"/>
    </row>
    <row r="1223" spans="1:1" x14ac:dyDescent="0.25">
      <c r="A1223" s="14"/>
    </row>
    <row r="1224" spans="1:1" x14ac:dyDescent="0.25">
      <c r="A1224" s="14"/>
    </row>
    <row r="1225" spans="1:1" x14ac:dyDescent="0.25">
      <c r="A1225" s="14"/>
    </row>
    <row r="1226" spans="1:1" x14ac:dyDescent="0.25">
      <c r="A1226" s="14"/>
    </row>
    <row r="1227" spans="1:1" x14ac:dyDescent="0.25">
      <c r="A1227" s="14"/>
    </row>
    <row r="1228" spans="1:1" x14ac:dyDescent="0.25">
      <c r="A1228" s="14"/>
    </row>
    <row r="1229" spans="1:1" x14ac:dyDescent="0.25">
      <c r="A1229" s="14"/>
    </row>
    <row r="1230" spans="1:1" x14ac:dyDescent="0.25">
      <c r="A1230" s="14"/>
    </row>
    <row r="1231" spans="1:1" x14ac:dyDescent="0.25">
      <c r="A1231" s="14"/>
    </row>
    <row r="1232" spans="1:1" x14ac:dyDescent="0.25">
      <c r="A1232" s="14"/>
    </row>
    <row r="1233" spans="1:1" x14ac:dyDescent="0.25">
      <c r="A1233" s="14"/>
    </row>
    <row r="1234" spans="1:1" x14ac:dyDescent="0.25">
      <c r="A1234" s="14"/>
    </row>
    <row r="1235" spans="1:1" x14ac:dyDescent="0.25">
      <c r="A1235" s="14"/>
    </row>
    <row r="1236" spans="1:1" x14ac:dyDescent="0.25">
      <c r="A1236" s="14"/>
    </row>
    <row r="1237" spans="1:1" x14ac:dyDescent="0.25">
      <c r="A1237" s="14"/>
    </row>
    <row r="1238" spans="1:1" x14ac:dyDescent="0.25">
      <c r="A1238" s="14"/>
    </row>
    <row r="1239" spans="1:1" x14ac:dyDescent="0.25">
      <c r="A1239" s="14"/>
    </row>
    <row r="1240" spans="1:1" x14ac:dyDescent="0.25">
      <c r="A1240" s="14"/>
    </row>
    <row r="1241" spans="1:1" x14ac:dyDescent="0.25">
      <c r="A1241" s="14"/>
    </row>
    <row r="1242" spans="1:1" x14ac:dyDescent="0.25">
      <c r="A1242" s="14"/>
    </row>
    <row r="1243" spans="1:1" x14ac:dyDescent="0.25">
      <c r="A1243" s="14"/>
    </row>
    <row r="1244" spans="1:1" x14ac:dyDescent="0.25">
      <c r="A1244" s="14"/>
    </row>
    <row r="1245" spans="1:1" x14ac:dyDescent="0.25">
      <c r="A1245" s="14"/>
    </row>
    <row r="1246" spans="1:1" x14ac:dyDescent="0.25">
      <c r="A1246" s="14"/>
    </row>
    <row r="1247" spans="1:1" x14ac:dyDescent="0.25">
      <c r="A1247" s="14"/>
    </row>
    <row r="1248" spans="1:1" x14ac:dyDescent="0.25">
      <c r="A1248" s="14"/>
    </row>
    <row r="1249" spans="1:1" x14ac:dyDescent="0.25">
      <c r="A1249" s="14"/>
    </row>
    <row r="1250" spans="1:1" x14ac:dyDescent="0.25">
      <c r="A1250" s="14"/>
    </row>
    <row r="1251" spans="1:1" x14ac:dyDescent="0.25">
      <c r="A1251" s="14"/>
    </row>
    <row r="1252" spans="1:1" x14ac:dyDescent="0.25">
      <c r="A1252" s="14"/>
    </row>
    <row r="1253" spans="1:1" x14ac:dyDescent="0.25">
      <c r="A1253" s="14"/>
    </row>
    <row r="1254" spans="1:1" x14ac:dyDescent="0.25">
      <c r="A1254" s="14"/>
    </row>
    <row r="1255" spans="1:1" x14ac:dyDescent="0.25">
      <c r="A1255" s="14"/>
    </row>
    <row r="1256" spans="1:1" x14ac:dyDescent="0.25">
      <c r="A1256" s="14"/>
    </row>
    <row r="1257" spans="1:1" x14ac:dyDescent="0.25">
      <c r="A1257" s="14"/>
    </row>
    <row r="1258" spans="1:1" x14ac:dyDescent="0.25">
      <c r="A1258" s="14"/>
    </row>
    <row r="1259" spans="1:1" x14ac:dyDescent="0.25">
      <c r="A1259" s="14"/>
    </row>
    <row r="1260" spans="1:1" x14ac:dyDescent="0.25">
      <c r="A1260" s="14"/>
    </row>
    <row r="1261" spans="1:1" x14ac:dyDescent="0.25">
      <c r="A1261" s="14"/>
    </row>
    <row r="1262" spans="1:1" x14ac:dyDescent="0.25">
      <c r="A1262" s="14"/>
    </row>
    <row r="1263" spans="1:1" x14ac:dyDescent="0.25">
      <c r="A1263" s="14"/>
    </row>
    <row r="1264" spans="1:1" x14ac:dyDescent="0.25">
      <c r="A1264" s="14"/>
    </row>
    <row r="1265" spans="1:1" x14ac:dyDescent="0.25">
      <c r="A1265" s="14"/>
    </row>
    <row r="1266" spans="1:1" x14ac:dyDescent="0.25">
      <c r="A1266" s="14"/>
    </row>
    <row r="1267" spans="1:1" x14ac:dyDescent="0.25">
      <c r="A1267" s="14"/>
    </row>
  </sheetData>
  <mergeCells count="22">
    <mergeCell ref="AP1:AP4"/>
    <mergeCell ref="AM1:AM4"/>
    <mergeCell ref="AN1:AN4"/>
    <mergeCell ref="AD1:AD4"/>
    <mergeCell ref="AE1:AE4"/>
    <mergeCell ref="AF1:AF4"/>
    <mergeCell ref="AG1:AG4"/>
    <mergeCell ref="AH1:AH4"/>
    <mergeCell ref="AI1:AI4"/>
    <mergeCell ref="AO1:AO4"/>
    <mergeCell ref="A2:I2"/>
    <mergeCell ref="I3:I4"/>
    <mergeCell ref="AJ1:AJ4"/>
    <mergeCell ref="AK1:AK4"/>
    <mergeCell ref="AL1:AL4"/>
    <mergeCell ref="X1:X4"/>
    <mergeCell ref="Y1:Y4"/>
    <mergeCell ref="Z1:Z4"/>
    <mergeCell ref="AA1:AA4"/>
    <mergeCell ref="AB1:AB4"/>
    <mergeCell ref="AC1:AC4"/>
    <mergeCell ref="H3:H4"/>
  </mergeCells>
  <pageMargins left="0.7" right="0.7" top="0.75" bottom="0.75" header="0.3" footer="0.3"/>
  <pageSetup orientation="portrait" verticalDpi="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48"/>
  <sheetViews>
    <sheetView topLeftCell="AE1" workbookViewId="0">
      <selection activeCell="AQ11" sqref="AQ11"/>
    </sheetView>
  </sheetViews>
  <sheetFormatPr defaultColWidth="18.7109375" defaultRowHeight="15" x14ac:dyDescent="0.25"/>
  <cols>
    <col min="1" max="1" width="12.5703125" style="14" customWidth="1"/>
    <col min="2" max="2" width="8.42578125" style="14" customWidth="1"/>
    <col min="3" max="3" width="9" style="14" customWidth="1"/>
    <col min="4" max="4" width="33.28515625" style="14" customWidth="1"/>
    <col min="5" max="5" width="23.85546875" style="14" customWidth="1"/>
    <col min="6" max="6" width="18.7109375" style="14"/>
    <col min="7" max="7" width="12.140625" style="23" customWidth="1"/>
    <col min="8" max="8" width="16.28515625" style="23" customWidth="1"/>
    <col min="9" max="10" width="18.7109375" style="23"/>
    <col min="11" max="11" width="13" style="14" customWidth="1"/>
    <col min="12" max="12" width="9.140625" customWidth="1"/>
    <col min="13" max="13" width="10.140625" style="14" customWidth="1"/>
    <col min="14" max="14" width="10.85546875" style="14" customWidth="1"/>
    <col min="15" max="15" width="11.5703125" style="14" customWidth="1"/>
    <col min="16" max="16" width="8.5703125" style="14" customWidth="1"/>
    <col min="17" max="17" width="9.85546875" style="14" customWidth="1"/>
    <col min="18" max="18" width="10.42578125" style="14" customWidth="1"/>
    <col min="19" max="19" width="11.5703125" style="14" customWidth="1"/>
    <col min="20" max="20" width="10.140625" style="14" customWidth="1"/>
    <col min="21" max="21" width="8.85546875" style="14" customWidth="1"/>
    <col min="22" max="46" width="18.7109375" style="14"/>
    <col min="47" max="56" width="18.7109375" style="23"/>
  </cols>
  <sheetData>
    <row r="1" spans="1:56" ht="12" customHeight="1" x14ac:dyDescent="0.25">
      <c r="A1" s="1" t="s">
        <v>0</v>
      </c>
      <c r="B1"/>
      <c r="C1"/>
      <c r="D1"/>
      <c r="E1"/>
      <c r="F1" s="58"/>
      <c r="G1" s="13"/>
      <c r="H1" s="13"/>
      <c r="I1" s="58"/>
      <c r="J1"/>
      <c r="K1"/>
      <c r="M1"/>
      <c r="N1"/>
      <c r="O1"/>
      <c r="P1"/>
      <c r="Q1"/>
      <c r="R1"/>
      <c r="S1"/>
      <c r="T1"/>
      <c r="U1"/>
      <c r="V1"/>
      <c r="W1"/>
      <c r="X1" s="145" t="s">
        <v>27</v>
      </c>
      <c r="Y1" s="145" t="s">
        <v>28</v>
      </c>
      <c r="Z1" s="145" t="s">
        <v>29</v>
      </c>
      <c r="AA1" s="145" t="s">
        <v>30</v>
      </c>
      <c r="AB1" s="145" t="s">
        <v>35</v>
      </c>
      <c r="AC1" s="145" t="s">
        <v>36</v>
      </c>
      <c r="AD1" s="145" t="s">
        <v>31</v>
      </c>
      <c r="AE1" s="145" t="s">
        <v>37</v>
      </c>
      <c r="AF1" s="145" t="s">
        <v>32</v>
      </c>
      <c r="AG1" s="145" t="s">
        <v>38</v>
      </c>
      <c r="AH1" s="145" t="s">
        <v>33</v>
      </c>
      <c r="AI1" s="144" t="s">
        <v>39</v>
      </c>
      <c r="AJ1" s="144" t="s">
        <v>40</v>
      </c>
      <c r="AK1" s="144" t="s">
        <v>41</v>
      </c>
      <c r="AL1" s="144" t="s">
        <v>42</v>
      </c>
      <c r="AM1" s="145" t="s">
        <v>34</v>
      </c>
      <c r="AN1" s="149" t="s">
        <v>44</v>
      </c>
      <c r="AO1" s="144" t="s">
        <v>460</v>
      </c>
      <c r="AP1" s="154" t="s">
        <v>461</v>
      </c>
      <c r="AQ1"/>
      <c r="AR1"/>
      <c r="AS1"/>
      <c r="AT1"/>
      <c r="AU1"/>
      <c r="AV1"/>
      <c r="AW1"/>
      <c r="AX1"/>
      <c r="AY1"/>
      <c r="AZ1"/>
      <c r="BA1"/>
      <c r="BB1"/>
      <c r="BC1"/>
      <c r="BD1"/>
    </row>
    <row r="2" spans="1:56" ht="12" customHeight="1" x14ac:dyDescent="0.25">
      <c r="A2" s="140" t="s">
        <v>1</v>
      </c>
      <c r="B2" s="141"/>
      <c r="C2" s="141"/>
      <c r="D2" s="141"/>
      <c r="E2" s="141"/>
      <c r="F2" s="141"/>
      <c r="G2" s="141"/>
      <c r="H2" s="141"/>
      <c r="I2" s="141"/>
      <c r="J2" s="2"/>
      <c r="K2" s="3" t="s">
        <v>2</v>
      </c>
      <c r="L2" s="3" t="s">
        <v>2</v>
      </c>
      <c r="M2" s="3" t="s">
        <v>3</v>
      </c>
      <c r="N2" s="3" t="s">
        <v>2</v>
      </c>
      <c r="O2" s="3" t="s">
        <v>2</v>
      </c>
      <c r="P2" s="3" t="s">
        <v>2</v>
      </c>
      <c r="Q2" s="3" t="s">
        <v>4</v>
      </c>
      <c r="R2" s="3" t="s">
        <v>4</v>
      </c>
      <c r="S2" s="3" t="s">
        <v>5</v>
      </c>
      <c r="T2" s="3" t="s">
        <v>5</v>
      </c>
      <c r="U2" s="3" t="s">
        <v>6</v>
      </c>
      <c r="V2" s="3" t="s">
        <v>7</v>
      </c>
      <c r="W2" s="4"/>
      <c r="X2" s="145"/>
      <c r="Y2" s="145"/>
      <c r="Z2" s="145"/>
      <c r="AA2" s="145"/>
      <c r="AB2" s="145"/>
      <c r="AC2" s="145"/>
      <c r="AD2" s="145"/>
      <c r="AE2" s="145"/>
      <c r="AF2" s="145"/>
      <c r="AG2" s="145"/>
      <c r="AH2" s="145"/>
      <c r="AI2" s="144"/>
      <c r="AJ2" s="144"/>
      <c r="AK2" s="144"/>
      <c r="AL2" s="144"/>
      <c r="AM2" s="145"/>
      <c r="AN2" s="149"/>
      <c r="AO2" s="144"/>
      <c r="AP2" s="154"/>
      <c r="AQ2"/>
      <c r="AR2"/>
      <c r="AS2"/>
      <c r="AT2"/>
      <c r="AU2"/>
      <c r="AV2"/>
      <c r="AW2"/>
      <c r="AX2"/>
      <c r="AY2"/>
      <c r="AZ2"/>
      <c r="BA2"/>
      <c r="BB2"/>
      <c r="BC2"/>
      <c r="BD2"/>
    </row>
    <row r="3" spans="1:56" ht="12" customHeight="1" x14ac:dyDescent="0.25">
      <c r="A3" s="56" t="s">
        <v>2</v>
      </c>
      <c r="B3" s="56" t="s">
        <v>8</v>
      </c>
      <c r="C3" s="56" t="s">
        <v>2</v>
      </c>
      <c r="D3" s="56" t="s">
        <v>257</v>
      </c>
      <c r="E3" s="56" t="s">
        <v>9</v>
      </c>
      <c r="F3" s="59" t="s">
        <v>266</v>
      </c>
      <c r="G3" s="19" t="s">
        <v>25</v>
      </c>
      <c r="H3" s="151" t="s">
        <v>269</v>
      </c>
      <c r="I3" s="142" t="s">
        <v>24</v>
      </c>
      <c r="J3" s="2"/>
      <c r="K3" s="3" t="s">
        <v>10</v>
      </c>
      <c r="L3" s="3" t="s">
        <v>9</v>
      </c>
      <c r="M3" s="3" t="s">
        <v>11</v>
      </c>
      <c r="N3" s="3" t="s">
        <v>12</v>
      </c>
      <c r="O3" s="3" t="s">
        <v>13</v>
      </c>
      <c r="P3" s="3" t="s">
        <v>14</v>
      </c>
      <c r="Q3" s="3" t="s">
        <v>12</v>
      </c>
      <c r="R3" s="3" t="s">
        <v>13</v>
      </c>
      <c r="S3" s="3" t="s">
        <v>12</v>
      </c>
      <c r="T3" s="3" t="s">
        <v>13</v>
      </c>
      <c r="U3" s="3" t="s">
        <v>15</v>
      </c>
      <c r="V3" s="3"/>
      <c r="W3" s="4"/>
      <c r="X3" s="145"/>
      <c r="Y3" s="145"/>
      <c r="Z3" s="145"/>
      <c r="AA3" s="145"/>
      <c r="AB3" s="145"/>
      <c r="AC3" s="145"/>
      <c r="AD3" s="145"/>
      <c r="AE3" s="145"/>
      <c r="AF3" s="145"/>
      <c r="AG3" s="145"/>
      <c r="AH3" s="145"/>
      <c r="AI3" s="144"/>
      <c r="AJ3" s="144"/>
      <c r="AK3" s="144"/>
      <c r="AL3" s="144"/>
      <c r="AM3" s="145"/>
      <c r="AN3" s="149"/>
      <c r="AO3" s="144"/>
      <c r="AP3" s="154"/>
      <c r="AQ3"/>
      <c r="AR3"/>
      <c r="AS3"/>
      <c r="AT3"/>
      <c r="AU3"/>
      <c r="AV3"/>
      <c r="AW3"/>
      <c r="AX3"/>
      <c r="AY3"/>
      <c r="AZ3"/>
      <c r="BA3"/>
      <c r="BB3"/>
      <c r="BC3"/>
      <c r="BD3"/>
    </row>
    <row r="4" spans="1:56" ht="12" customHeight="1" x14ac:dyDescent="0.25">
      <c r="A4" s="57" t="s">
        <v>16</v>
      </c>
      <c r="B4" s="57" t="s">
        <v>16</v>
      </c>
      <c r="C4" s="57" t="s">
        <v>10</v>
      </c>
      <c r="D4" s="57" t="s">
        <v>258</v>
      </c>
      <c r="E4" s="57" t="s">
        <v>17</v>
      </c>
      <c r="F4" s="60" t="s">
        <v>23</v>
      </c>
      <c r="G4" s="20" t="s">
        <v>26</v>
      </c>
      <c r="H4" s="152"/>
      <c r="I4" s="143"/>
      <c r="J4" s="2"/>
      <c r="K4" s="5" t="s">
        <v>18</v>
      </c>
      <c r="L4" s="6" t="s">
        <v>19</v>
      </c>
      <c r="M4" s="6" t="s">
        <v>20</v>
      </c>
      <c r="N4" s="6" t="s">
        <v>21</v>
      </c>
      <c r="O4" s="6" t="s">
        <v>22</v>
      </c>
      <c r="P4" s="6" t="s">
        <v>22</v>
      </c>
      <c r="Q4" s="6" t="s">
        <v>21</v>
      </c>
      <c r="R4" s="6" t="s">
        <v>22</v>
      </c>
      <c r="S4" s="6" t="s">
        <v>21</v>
      </c>
      <c r="T4" s="6" t="s">
        <v>22</v>
      </c>
      <c r="U4" s="6" t="s">
        <v>21</v>
      </c>
      <c r="V4" s="6"/>
      <c r="W4" s="4"/>
      <c r="X4" s="145"/>
      <c r="Y4" s="145"/>
      <c r="Z4" s="145"/>
      <c r="AA4" s="145"/>
      <c r="AB4" s="145"/>
      <c r="AC4" s="145"/>
      <c r="AD4" s="145"/>
      <c r="AE4" s="145"/>
      <c r="AF4" s="145"/>
      <c r="AG4" s="145"/>
      <c r="AH4" s="145"/>
      <c r="AI4" s="144"/>
      <c r="AJ4" s="144"/>
      <c r="AK4" s="144"/>
      <c r="AL4" s="144"/>
      <c r="AM4" s="145"/>
      <c r="AN4" s="149"/>
      <c r="AO4" s="144"/>
      <c r="AP4" s="154"/>
      <c r="AQ4" s="23"/>
      <c r="AR4"/>
      <c r="AS4"/>
      <c r="AT4"/>
      <c r="AU4"/>
      <c r="AV4"/>
      <c r="AW4"/>
      <c r="AX4"/>
      <c r="AY4"/>
      <c r="AZ4"/>
      <c r="BA4"/>
      <c r="BB4"/>
      <c r="BC4"/>
      <c r="BD4"/>
    </row>
    <row r="5" spans="1:56" ht="12" customHeight="1" x14ac:dyDescent="0.25">
      <c r="A5" s="14" t="s">
        <v>85</v>
      </c>
      <c r="B5" s="14">
        <v>162</v>
      </c>
      <c r="C5" s="14" t="s">
        <v>199</v>
      </c>
      <c r="D5" s="14" t="s">
        <v>51</v>
      </c>
      <c r="E5" s="14" t="s">
        <v>52</v>
      </c>
      <c r="F5" s="58">
        <v>90.297059902699999</v>
      </c>
      <c r="G5" s="13">
        <v>2.8751671569699999</v>
      </c>
      <c r="H5" s="22">
        <v>4.9076619148300002</v>
      </c>
      <c r="I5" s="58">
        <v>0</v>
      </c>
      <c r="J5" s="2"/>
      <c r="K5" s="7" t="s">
        <v>199</v>
      </c>
      <c r="L5" s="7" t="str">
        <f t="shared" ref="L5:L42" si="0">IF(E5="AC - Asphalt","P",IF(E5="BST - bituminous surface","P",IF(E5="P - paved","P","N")))</f>
        <v>N</v>
      </c>
      <c r="M5" s="7" t="s">
        <v>216</v>
      </c>
      <c r="N5" s="7">
        <f>IF(G5&lt;0.3,0.3,G5)</f>
        <v>2.8751671569699999</v>
      </c>
      <c r="O5" s="15">
        <f>IF(F5&gt;140,140,F5)</f>
        <v>90.297059902699999</v>
      </c>
      <c r="P5" s="7">
        <f t="shared" ref="P5:P42" si="1">IF(D5="0 - not maintained",3.7,IF(D5="1 - Basic custodial care (closed)",3.7,IF(D5="2 - High clearance vehicles",3.7,IF(D5="3 - Suitable for passenger cars",5.5,IF(D5="4 - Moderate degree of user comfort",7.3,7.3)))))</f>
        <v>3.7</v>
      </c>
      <c r="Q5" s="7">
        <v>50</v>
      </c>
      <c r="R5" s="7">
        <f>IF(I5&lt;0.3,0.3,(IF((I5-0.3)&lt;P5*2,(I5-0.3),P5*2)))</f>
        <v>0.3</v>
      </c>
      <c r="S5" s="63">
        <f>H5</f>
        <v>4.9076619148300002</v>
      </c>
      <c r="T5" s="7">
        <f>IF((I5-R5)&lt;0.3,0.3,IF(I5&gt;300,300,I5-R5))</f>
        <v>0.3</v>
      </c>
      <c r="U5" s="7">
        <f t="shared" ref="U5:U42" si="2">IF(L5="g",50,20)</f>
        <v>20</v>
      </c>
      <c r="V5" s="18" t="str">
        <f t="shared" ref="V5:V42" si="3">A5&amp;"-"&amp;B5</f>
        <v>14N40-162</v>
      </c>
      <c r="W5" s="4"/>
      <c r="X5" s="8">
        <v>1</v>
      </c>
      <c r="Y5" s="9" t="s">
        <v>271</v>
      </c>
      <c r="Z5" s="9" t="s">
        <v>272</v>
      </c>
      <c r="AA5" s="10">
        <v>2.8751671569999999</v>
      </c>
      <c r="AB5" s="10">
        <v>90.296999999999997</v>
      </c>
      <c r="AC5" s="10">
        <v>3.7</v>
      </c>
      <c r="AD5" s="10">
        <v>50</v>
      </c>
      <c r="AE5" s="10">
        <v>0.3</v>
      </c>
      <c r="AF5" s="10">
        <v>4.9000000000000004</v>
      </c>
      <c r="AG5" s="10">
        <v>0.3</v>
      </c>
      <c r="AH5" s="10">
        <v>20</v>
      </c>
      <c r="AI5" s="10">
        <v>20</v>
      </c>
      <c r="AJ5" s="10">
        <v>226</v>
      </c>
      <c r="AK5" s="10">
        <v>163</v>
      </c>
      <c r="AL5" s="10">
        <v>167</v>
      </c>
      <c r="AM5" s="11" t="s">
        <v>273</v>
      </c>
      <c r="AN5" s="21">
        <f>F5/O5*AK5</f>
        <v>163</v>
      </c>
      <c r="AO5" s="21">
        <f>F5/O5*AL5</f>
        <v>167</v>
      </c>
      <c r="AP5" s="17">
        <v>117</v>
      </c>
      <c r="AQ5" s="23"/>
      <c r="AR5"/>
      <c r="AS5"/>
      <c r="AT5"/>
      <c r="AU5"/>
      <c r="AV5"/>
      <c r="AW5"/>
      <c r="AX5"/>
      <c r="AY5"/>
      <c r="AZ5"/>
      <c r="BA5"/>
      <c r="BB5"/>
      <c r="BC5"/>
      <c r="BD5"/>
    </row>
    <row r="6" spans="1:56" ht="12" customHeight="1" x14ac:dyDescent="0.25">
      <c r="A6" s="14" t="s">
        <v>85</v>
      </c>
      <c r="B6" s="14">
        <v>162</v>
      </c>
      <c r="C6" s="14" t="s">
        <v>199</v>
      </c>
      <c r="D6" s="14" t="s">
        <v>51</v>
      </c>
      <c r="E6" s="14" t="s">
        <v>52</v>
      </c>
      <c r="F6" s="58">
        <v>51.416386260000003</v>
      </c>
      <c r="G6" s="13">
        <v>1.4221170004100001</v>
      </c>
      <c r="H6" s="22">
        <v>38.8000602722</v>
      </c>
      <c r="I6" s="58">
        <v>104.852813721</v>
      </c>
      <c r="J6" s="2"/>
      <c r="K6" s="7" t="s">
        <v>199</v>
      </c>
      <c r="L6" s="7" t="str">
        <f t="shared" si="0"/>
        <v>N</v>
      </c>
      <c r="M6" s="7" t="s">
        <v>216</v>
      </c>
      <c r="N6" s="7">
        <f t="shared" ref="N6:N42" si="4">IF(G6&lt;0.3,0.3,G6)</f>
        <v>1.4221170004100001</v>
      </c>
      <c r="O6" s="15">
        <f t="shared" ref="O6:O42" si="5">IF(F6&gt;140,140,F6)</f>
        <v>51.416386260000003</v>
      </c>
      <c r="P6" s="7">
        <f t="shared" si="1"/>
        <v>3.7</v>
      </c>
      <c r="Q6" s="7">
        <v>50</v>
      </c>
      <c r="R6" s="7">
        <f t="shared" ref="R6:R42" si="6">IF(I6&lt;0.3,0.3,(IF((I6-0.3)&lt;P6*2,(I6-0.3),P6*2)))</f>
        <v>7.4</v>
      </c>
      <c r="S6" s="63">
        <f t="shared" ref="S6:S42" si="7">H6</f>
        <v>38.8000602722</v>
      </c>
      <c r="T6" s="7">
        <f t="shared" ref="T6:T42" si="8">IF((I6-R6)&lt;0.3,0.3,IF(I6&gt;300,300,I6-R6))</f>
        <v>97.452813720999998</v>
      </c>
      <c r="U6" s="7">
        <f t="shared" si="2"/>
        <v>20</v>
      </c>
      <c r="V6" s="18" t="str">
        <f t="shared" si="3"/>
        <v>14N40-162</v>
      </c>
      <c r="W6" s="4"/>
      <c r="X6" s="8">
        <v>2</v>
      </c>
      <c r="Y6" s="9" t="s">
        <v>271</v>
      </c>
      <c r="Z6" s="9" t="s">
        <v>272</v>
      </c>
      <c r="AA6" s="10">
        <v>1.4221170000000001</v>
      </c>
      <c r="AB6" s="10">
        <v>51.415999999999997</v>
      </c>
      <c r="AC6" s="10">
        <v>3.7</v>
      </c>
      <c r="AD6" s="10">
        <v>50</v>
      </c>
      <c r="AE6" s="10">
        <v>7.4</v>
      </c>
      <c r="AF6" s="10">
        <v>38.799999999999997</v>
      </c>
      <c r="AG6" s="10">
        <v>97.452813719999995</v>
      </c>
      <c r="AH6" s="10">
        <v>20</v>
      </c>
      <c r="AI6" s="10">
        <v>1</v>
      </c>
      <c r="AJ6" s="10">
        <v>6</v>
      </c>
      <c r="AK6" s="10">
        <v>14</v>
      </c>
      <c r="AL6" s="10">
        <v>12</v>
      </c>
      <c r="AM6" s="11" t="s">
        <v>273</v>
      </c>
      <c r="AN6" s="21">
        <f t="shared" ref="AN6:AN42" si="9">F6/O6*AK6</f>
        <v>14</v>
      </c>
      <c r="AO6" s="21">
        <f t="shared" ref="AO6:AO42" si="10">F6/O6*AL6</f>
        <v>12</v>
      </c>
      <c r="AP6" s="17">
        <v>115</v>
      </c>
      <c r="AQ6" s="23"/>
      <c r="AR6"/>
      <c r="AS6"/>
      <c r="AT6"/>
      <c r="AU6"/>
      <c r="AV6"/>
      <c r="AW6"/>
      <c r="AX6"/>
      <c r="AY6"/>
      <c r="AZ6"/>
      <c r="BA6"/>
      <c r="BB6"/>
      <c r="BC6"/>
      <c r="BD6"/>
    </row>
    <row r="7" spans="1:56" ht="12" customHeight="1" x14ac:dyDescent="0.25">
      <c r="A7" s="14" t="s">
        <v>85</v>
      </c>
      <c r="B7" s="14">
        <v>162</v>
      </c>
      <c r="C7" s="14" t="s">
        <v>199</v>
      </c>
      <c r="D7" s="14" t="s">
        <v>51</v>
      </c>
      <c r="E7" s="14" t="s">
        <v>52</v>
      </c>
      <c r="F7" s="58">
        <v>383.75175784700002</v>
      </c>
      <c r="G7" s="13">
        <v>11.7558500587</v>
      </c>
      <c r="H7" s="22">
        <v>17.931480407700001</v>
      </c>
      <c r="I7" s="58">
        <v>0</v>
      </c>
      <c r="J7" s="2"/>
      <c r="K7" s="7" t="s">
        <v>199</v>
      </c>
      <c r="L7" s="7" t="str">
        <f t="shared" si="0"/>
        <v>N</v>
      </c>
      <c r="M7" s="7" t="s">
        <v>216</v>
      </c>
      <c r="N7" s="7">
        <f t="shared" si="4"/>
        <v>11.7558500587</v>
      </c>
      <c r="O7" s="15">
        <f>IF(F7&gt;140,140,F7)</f>
        <v>140</v>
      </c>
      <c r="P7" s="7">
        <f t="shared" si="1"/>
        <v>3.7</v>
      </c>
      <c r="Q7" s="7">
        <v>50</v>
      </c>
      <c r="R7" s="7">
        <f t="shared" si="6"/>
        <v>0.3</v>
      </c>
      <c r="S7" s="63">
        <f t="shared" si="7"/>
        <v>17.931480407700001</v>
      </c>
      <c r="T7" s="7">
        <f t="shared" si="8"/>
        <v>0.3</v>
      </c>
      <c r="U7" s="7">
        <f t="shared" si="2"/>
        <v>20</v>
      </c>
      <c r="V7" s="18" t="str">
        <f t="shared" si="3"/>
        <v>14N40-162</v>
      </c>
      <c r="W7" s="4"/>
      <c r="X7" s="8">
        <v>3</v>
      </c>
      <c r="Y7" s="9" t="s">
        <v>271</v>
      </c>
      <c r="Z7" s="9" t="s">
        <v>272</v>
      </c>
      <c r="AA7" s="10">
        <v>11.75585006</v>
      </c>
      <c r="AB7" s="10">
        <v>140</v>
      </c>
      <c r="AC7" s="10">
        <v>3.7</v>
      </c>
      <c r="AD7" s="10">
        <v>50</v>
      </c>
      <c r="AE7" s="10">
        <v>0.3</v>
      </c>
      <c r="AF7" s="10">
        <v>17.899999999999999</v>
      </c>
      <c r="AG7" s="10">
        <v>0.3</v>
      </c>
      <c r="AH7" s="10">
        <v>20</v>
      </c>
      <c r="AI7" s="10">
        <v>24</v>
      </c>
      <c r="AJ7" s="10">
        <v>237</v>
      </c>
      <c r="AK7" s="12">
        <v>8597</v>
      </c>
      <c r="AL7" s="12">
        <v>7675</v>
      </c>
      <c r="AM7" s="11" t="s">
        <v>273</v>
      </c>
      <c r="AN7" s="21">
        <f>F7/O7*AK7</f>
        <v>23565.09901579042</v>
      </c>
      <c r="AO7" s="21">
        <f t="shared" si="10"/>
        <v>21037.819581969463</v>
      </c>
      <c r="AP7" s="17">
        <v>110</v>
      </c>
      <c r="AQ7" s="23"/>
      <c r="AR7"/>
      <c r="AS7"/>
      <c r="AT7"/>
      <c r="AU7"/>
      <c r="AV7"/>
      <c r="AW7"/>
      <c r="AX7"/>
      <c r="AY7"/>
      <c r="AZ7"/>
      <c r="BA7"/>
      <c r="BB7"/>
      <c r="BC7"/>
      <c r="BD7"/>
    </row>
    <row r="8" spans="1:56" ht="12" customHeight="1" x14ac:dyDescent="0.25">
      <c r="A8" s="14" t="s">
        <v>85</v>
      </c>
      <c r="B8" s="14">
        <v>162</v>
      </c>
      <c r="C8" s="14" t="s">
        <v>199</v>
      </c>
      <c r="D8" s="14" t="s">
        <v>51</v>
      </c>
      <c r="E8" s="14" t="s">
        <v>52</v>
      </c>
      <c r="F8" s="58">
        <v>64.914540972300003</v>
      </c>
      <c r="G8" s="13">
        <v>3.3754565266999998</v>
      </c>
      <c r="H8" s="22">
        <v>21.600425720200001</v>
      </c>
      <c r="I8" s="58">
        <v>0</v>
      </c>
      <c r="J8" s="2"/>
      <c r="K8" s="7" t="s">
        <v>199</v>
      </c>
      <c r="L8" s="7" t="str">
        <f t="shared" si="0"/>
        <v>N</v>
      </c>
      <c r="M8" s="7" t="s">
        <v>216</v>
      </c>
      <c r="N8" s="7">
        <f t="shared" si="4"/>
        <v>3.3754565266999998</v>
      </c>
      <c r="O8" s="15">
        <f t="shared" si="5"/>
        <v>64.914540972300003</v>
      </c>
      <c r="P8" s="7">
        <f t="shared" si="1"/>
        <v>3.7</v>
      </c>
      <c r="Q8" s="7">
        <v>50</v>
      </c>
      <c r="R8" s="7">
        <f t="shared" si="6"/>
        <v>0.3</v>
      </c>
      <c r="S8" s="63">
        <f t="shared" si="7"/>
        <v>21.600425720200001</v>
      </c>
      <c r="T8" s="7">
        <f t="shared" si="8"/>
        <v>0.3</v>
      </c>
      <c r="U8" s="7">
        <f t="shared" si="2"/>
        <v>20</v>
      </c>
      <c r="V8" s="18" t="str">
        <f t="shared" si="3"/>
        <v>14N40-162</v>
      </c>
      <c r="W8" s="4"/>
      <c r="X8" s="8">
        <v>4</v>
      </c>
      <c r="Y8" s="9" t="s">
        <v>271</v>
      </c>
      <c r="Z8" s="9" t="s">
        <v>272</v>
      </c>
      <c r="AA8" s="10">
        <v>3.3754565269999999</v>
      </c>
      <c r="AB8" s="10">
        <v>64.915000000000006</v>
      </c>
      <c r="AC8" s="10">
        <v>3.7</v>
      </c>
      <c r="AD8" s="10">
        <v>50</v>
      </c>
      <c r="AE8" s="10">
        <v>0.3</v>
      </c>
      <c r="AF8" s="10">
        <v>21.6</v>
      </c>
      <c r="AG8" s="10">
        <v>0.3</v>
      </c>
      <c r="AH8" s="10">
        <v>20</v>
      </c>
      <c r="AI8" s="10">
        <v>20</v>
      </c>
      <c r="AJ8" s="10">
        <v>216</v>
      </c>
      <c r="AK8" s="10">
        <v>74</v>
      </c>
      <c r="AL8" s="10">
        <v>78</v>
      </c>
      <c r="AM8" s="11" t="s">
        <v>273</v>
      </c>
      <c r="AN8" s="21">
        <f t="shared" si="9"/>
        <v>74</v>
      </c>
      <c r="AO8" s="21">
        <f t="shared" si="10"/>
        <v>78</v>
      </c>
      <c r="AP8" s="17">
        <v>109</v>
      </c>
      <c r="AQ8" s="23"/>
      <c r="AR8"/>
      <c r="AS8"/>
      <c r="AT8"/>
      <c r="AU8"/>
      <c r="AV8"/>
      <c r="AW8"/>
      <c r="AX8"/>
      <c r="AY8"/>
      <c r="AZ8"/>
      <c r="BA8"/>
      <c r="BB8"/>
      <c r="BC8"/>
      <c r="BD8"/>
    </row>
    <row r="9" spans="1:56" ht="12" customHeight="1" x14ac:dyDescent="0.25">
      <c r="A9" s="14" t="s">
        <v>85</v>
      </c>
      <c r="B9" s="14">
        <v>162</v>
      </c>
      <c r="C9" s="14" t="s">
        <v>199</v>
      </c>
      <c r="D9" s="14" t="s">
        <v>51</v>
      </c>
      <c r="E9" s="14" t="s">
        <v>52</v>
      </c>
      <c r="F9" s="58">
        <v>72.882827259500004</v>
      </c>
      <c r="G9" s="13">
        <v>8.4079202611199999E-2</v>
      </c>
      <c r="H9" s="22">
        <v>23.129455566400001</v>
      </c>
      <c r="I9" s="58">
        <v>96.5685424805</v>
      </c>
      <c r="J9" s="2"/>
      <c r="K9" s="7" t="s">
        <v>199</v>
      </c>
      <c r="L9" s="7" t="str">
        <f t="shared" si="0"/>
        <v>N</v>
      </c>
      <c r="M9" s="7" t="s">
        <v>216</v>
      </c>
      <c r="N9" s="7">
        <f t="shared" si="4"/>
        <v>0.3</v>
      </c>
      <c r="O9" s="15">
        <f t="shared" si="5"/>
        <v>72.882827259500004</v>
      </c>
      <c r="P9" s="7">
        <f t="shared" si="1"/>
        <v>3.7</v>
      </c>
      <c r="Q9" s="7">
        <v>50</v>
      </c>
      <c r="R9" s="7">
        <f t="shared" si="6"/>
        <v>7.4</v>
      </c>
      <c r="S9" s="63">
        <f t="shared" si="7"/>
        <v>23.129455566400001</v>
      </c>
      <c r="T9" s="7">
        <f t="shared" si="8"/>
        <v>89.168542480499994</v>
      </c>
      <c r="U9" s="7">
        <f t="shared" si="2"/>
        <v>20</v>
      </c>
      <c r="V9" s="18" t="str">
        <f t="shared" si="3"/>
        <v>14N40-162</v>
      </c>
      <c r="W9" s="4"/>
      <c r="X9" s="8">
        <v>5</v>
      </c>
      <c r="Y9" s="9" t="s">
        <v>271</v>
      </c>
      <c r="Z9" s="9" t="s">
        <v>272</v>
      </c>
      <c r="AA9" s="10">
        <v>0.3</v>
      </c>
      <c r="AB9" s="10">
        <v>72.882999999999996</v>
      </c>
      <c r="AC9" s="10">
        <v>3.7</v>
      </c>
      <c r="AD9" s="10">
        <v>50</v>
      </c>
      <c r="AE9" s="10">
        <v>7.4</v>
      </c>
      <c r="AF9" s="10">
        <v>23.1</v>
      </c>
      <c r="AG9" s="10">
        <v>89.168542479999999</v>
      </c>
      <c r="AH9" s="10">
        <v>20</v>
      </c>
      <c r="AI9" s="10">
        <v>0</v>
      </c>
      <c r="AJ9" s="10">
        <v>7</v>
      </c>
      <c r="AK9" s="10">
        <v>38</v>
      </c>
      <c r="AL9" s="10">
        <v>0</v>
      </c>
      <c r="AM9" s="11" t="s">
        <v>273</v>
      </c>
      <c r="AN9" s="21">
        <f t="shared" si="9"/>
        <v>38</v>
      </c>
      <c r="AO9" s="21">
        <f t="shared" si="10"/>
        <v>0</v>
      </c>
      <c r="AP9" s="17">
        <v>119</v>
      </c>
      <c r="AQ9" s="23"/>
      <c r="AR9"/>
      <c r="AS9"/>
      <c r="AT9"/>
      <c r="AU9"/>
      <c r="AV9"/>
      <c r="AW9"/>
      <c r="AX9"/>
      <c r="AY9"/>
      <c r="AZ9"/>
      <c r="BA9"/>
      <c r="BB9"/>
      <c r="BC9"/>
      <c r="BD9"/>
    </row>
    <row r="10" spans="1:56" ht="12" customHeight="1" x14ac:dyDescent="0.25">
      <c r="A10" s="14" t="s">
        <v>85</v>
      </c>
      <c r="B10" s="14">
        <v>162</v>
      </c>
      <c r="C10" s="14" t="s">
        <v>199</v>
      </c>
      <c r="D10" s="14" t="s">
        <v>51</v>
      </c>
      <c r="E10" s="14" t="s">
        <v>52</v>
      </c>
      <c r="F10" s="58">
        <v>63.799059615499999</v>
      </c>
      <c r="G10" s="13">
        <v>4.2579824003400004</v>
      </c>
      <c r="H10" s="22">
        <v>47.962898254400002</v>
      </c>
      <c r="I10" s="58">
        <v>10</v>
      </c>
      <c r="J10" s="2"/>
      <c r="K10" s="7" t="s">
        <v>199</v>
      </c>
      <c r="L10" s="7" t="str">
        <f t="shared" si="0"/>
        <v>N</v>
      </c>
      <c r="M10" s="7" t="s">
        <v>216</v>
      </c>
      <c r="N10" s="7">
        <f t="shared" si="4"/>
        <v>4.2579824003400004</v>
      </c>
      <c r="O10" s="15">
        <f t="shared" si="5"/>
        <v>63.799059615499999</v>
      </c>
      <c r="P10" s="7">
        <f t="shared" si="1"/>
        <v>3.7</v>
      </c>
      <c r="Q10" s="7">
        <v>50</v>
      </c>
      <c r="R10" s="7">
        <f t="shared" si="6"/>
        <v>7.4</v>
      </c>
      <c r="S10" s="63">
        <f t="shared" si="7"/>
        <v>47.962898254400002</v>
      </c>
      <c r="T10" s="7">
        <f t="shared" si="8"/>
        <v>2.5999999999999996</v>
      </c>
      <c r="U10" s="7">
        <f t="shared" si="2"/>
        <v>20</v>
      </c>
      <c r="V10" s="18" t="str">
        <f t="shared" si="3"/>
        <v>14N40-162</v>
      </c>
      <c r="W10" s="4"/>
      <c r="X10" s="8">
        <v>6</v>
      </c>
      <c r="Y10" s="9" t="s">
        <v>271</v>
      </c>
      <c r="Z10" s="9" t="s">
        <v>272</v>
      </c>
      <c r="AA10" s="10">
        <v>4.2579824000000004</v>
      </c>
      <c r="AB10" s="10">
        <v>63.798999999999999</v>
      </c>
      <c r="AC10" s="10">
        <v>3.7</v>
      </c>
      <c r="AD10" s="10">
        <v>50</v>
      </c>
      <c r="AE10" s="10">
        <v>7.4</v>
      </c>
      <c r="AF10" s="10">
        <v>48</v>
      </c>
      <c r="AG10" s="10">
        <v>2.6</v>
      </c>
      <c r="AH10" s="10">
        <v>20</v>
      </c>
      <c r="AI10" s="10">
        <v>13</v>
      </c>
      <c r="AJ10" s="10">
        <v>79</v>
      </c>
      <c r="AK10" s="10">
        <v>174</v>
      </c>
      <c r="AL10" s="10">
        <v>227</v>
      </c>
      <c r="AM10" s="11" t="s">
        <v>273</v>
      </c>
      <c r="AN10" s="21">
        <f t="shared" si="9"/>
        <v>174</v>
      </c>
      <c r="AO10" s="21">
        <f t="shared" si="10"/>
        <v>227</v>
      </c>
      <c r="AP10" s="17">
        <v>118</v>
      </c>
      <c r="AQ10" s="23"/>
      <c r="AR10"/>
      <c r="AS10"/>
      <c r="AT10"/>
      <c r="AU10"/>
      <c r="AV10"/>
      <c r="AW10"/>
      <c r="AX10"/>
      <c r="AY10"/>
      <c r="AZ10"/>
      <c r="BA10"/>
      <c r="BB10"/>
      <c r="BC10"/>
      <c r="BD10"/>
    </row>
    <row r="11" spans="1:56" ht="12" customHeight="1" x14ac:dyDescent="0.25">
      <c r="A11" s="14" t="s">
        <v>85</v>
      </c>
      <c r="B11" s="14">
        <v>162</v>
      </c>
      <c r="C11" s="14" t="s">
        <v>199</v>
      </c>
      <c r="D11" s="14" t="s">
        <v>51</v>
      </c>
      <c r="E11" s="14" t="s">
        <v>52</v>
      </c>
      <c r="F11" s="58">
        <v>223.88737838599999</v>
      </c>
      <c r="G11" s="13">
        <v>7.7613615895599999</v>
      </c>
      <c r="H11" s="22">
        <v>29.375289917</v>
      </c>
      <c r="I11" s="58">
        <v>0</v>
      </c>
      <c r="J11" s="2"/>
      <c r="K11" s="7" t="s">
        <v>199</v>
      </c>
      <c r="L11" s="7" t="str">
        <f t="shared" si="0"/>
        <v>N</v>
      </c>
      <c r="M11" s="7" t="s">
        <v>216</v>
      </c>
      <c r="N11" s="7">
        <f t="shared" si="4"/>
        <v>7.7613615895599999</v>
      </c>
      <c r="O11" s="15">
        <f t="shared" si="5"/>
        <v>140</v>
      </c>
      <c r="P11" s="7">
        <f t="shared" si="1"/>
        <v>3.7</v>
      </c>
      <c r="Q11" s="7">
        <v>50</v>
      </c>
      <c r="R11" s="7">
        <f t="shared" si="6"/>
        <v>0.3</v>
      </c>
      <c r="S11" s="63">
        <f t="shared" si="7"/>
        <v>29.375289917</v>
      </c>
      <c r="T11" s="7">
        <f t="shared" si="8"/>
        <v>0.3</v>
      </c>
      <c r="U11" s="7">
        <f t="shared" si="2"/>
        <v>20</v>
      </c>
      <c r="V11" s="18" t="str">
        <f t="shared" si="3"/>
        <v>14N40-162</v>
      </c>
      <c r="W11" s="4"/>
      <c r="X11" s="8">
        <v>7</v>
      </c>
      <c r="Y11" s="9" t="s">
        <v>271</v>
      </c>
      <c r="Z11" s="9" t="s">
        <v>272</v>
      </c>
      <c r="AA11" s="10">
        <v>7.7613615899999999</v>
      </c>
      <c r="AB11" s="10">
        <v>140</v>
      </c>
      <c r="AC11" s="10">
        <v>3.7</v>
      </c>
      <c r="AD11" s="10">
        <v>50</v>
      </c>
      <c r="AE11" s="10">
        <v>0.3</v>
      </c>
      <c r="AF11" s="10">
        <v>29.4</v>
      </c>
      <c r="AG11" s="10">
        <v>0.3</v>
      </c>
      <c r="AH11" s="10">
        <v>20</v>
      </c>
      <c r="AI11" s="10">
        <v>22</v>
      </c>
      <c r="AJ11" s="10">
        <v>234</v>
      </c>
      <c r="AK11" s="12">
        <v>4837</v>
      </c>
      <c r="AL11" s="12">
        <v>4748</v>
      </c>
      <c r="AM11" s="11" t="s">
        <v>273</v>
      </c>
      <c r="AN11" s="21">
        <f t="shared" si="9"/>
        <v>7735.3089232363</v>
      </c>
      <c r="AO11" s="21">
        <f t="shared" si="10"/>
        <v>7592.9805184052002</v>
      </c>
      <c r="AP11" s="17">
        <v>116</v>
      </c>
      <c r="AQ11" s="23"/>
      <c r="AR11"/>
      <c r="AS11"/>
      <c r="AT11"/>
      <c r="AU11"/>
      <c r="AV11"/>
      <c r="AW11"/>
      <c r="AX11"/>
      <c r="AY11"/>
      <c r="AZ11"/>
      <c r="BA11"/>
      <c r="BB11"/>
      <c r="BC11"/>
      <c r="BD11"/>
    </row>
    <row r="12" spans="1:56" ht="12" customHeight="1" x14ac:dyDescent="0.25">
      <c r="A12" s="14" t="s">
        <v>85</v>
      </c>
      <c r="B12" s="14">
        <v>162</v>
      </c>
      <c r="C12" s="14" t="s">
        <v>199</v>
      </c>
      <c r="D12" s="14" t="s">
        <v>51</v>
      </c>
      <c r="E12" s="14" t="s">
        <v>52</v>
      </c>
      <c r="F12" s="58">
        <v>77.734878897399994</v>
      </c>
      <c r="G12" s="13">
        <v>2.37843935211</v>
      </c>
      <c r="H12" s="22">
        <v>14.6000947952</v>
      </c>
      <c r="I12" s="58">
        <v>104.852813721</v>
      </c>
      <c r="J12" s="2"/>
      <c r="K12" s="7" t="s">
        <v>199</v>
      </c>
      <c r="L12" s="7" t="str">
        <f t="shared" si="0"/>
        <v>N</v>
      </c>
      <c r="M12" s="7" t="s">
        <v>216</v>
      </c>
      <c r="N12" s="7">
        <f t="shared" si="4"/>
        <v>2.37843935211</v>
      </c>
      <c r="O12" s="15">
        <f t="shared" si="5"/>
        <v>77.734878897399994</v>
      </c>
      <c r="P12" s="7">
        <f t="shared" si="1"/>
        <v>3.7</v>
      </c>
      <c r="Q12" s="7">
        <v>50</v>
      </c>
      <c r="R12" s="7">
        <f t="shared" si="6"/>
        <v>7.4</v>
      </c>
      <c r="S12" s="63">
        <f t="shared" si="7"/>
        <v>14.6000947952</v>
      </c>
      <c r="T12" s="7">
        <f t="shared" si="8"/>
        <v>97.452813720999998</v>
      </c>
      <c r="U12" s="7">
        <f t="shared" si="2"/>
        <v>20</v>
      </c>
      <c r="V12" s="18" t="str">
        <f t="shared" si="3"/>
        <v>14N40-162</v>
      </c>
      <c r="W12" s="4"/>
      <c r="X12" s="8">
        <v>8</v>
      </c>
      <c r="Y12" s="9" t="s">
        <v>271</v>
      </c>
      <c r="Z12" s="9" t="s">
        <v>272</v>
      </c>
      <c r="AA12" s="10">
        <v>2.378439352</v>
      </c>
      <c r="AB12" s="10">
        <v>77.734999999999999</v>
      </c>
      <c r="AC12" s="10">
        <v>3.7</v>
      </c>
      <c r="AD12" s="10">
        <v>50</v>
      </c>
      <c r="AE12" s="10">
        <v>7.4</v>
      </c>
      <c r="AF12" s="10">
        <v>14.6</v>
      </c>
      <c r="AG12" s="10">
        <v>97.452813719999995</v>
      </c>
      <c r="AH12" s="10">
        <v>20</v>
      </c>
      <c r="AI12" s="10">
        <v>0</v>
      </c>
      <c r="AJ12" s="10">
        <v>8</v>
      </c>
      <c r="AK12" s="10">
        <v>52</v>
      </c>
      <c r="AL12" s="10">
        <v>1</v>
      </c>
      <c r="AM12" s="11" t="s">
        <v>273</v>
      </c>
      <c r="AN12" s="21">
        <f t="shared" si="9"/>
        <v>52</v>
      </c>
      <c r="AO12" s="21">
        <f t="shared" si="10"/>
        <v>1</v>
      </c>
      <c r="AP12" s="17">
        <v>107</v>
      </c>
      <c r="AQ12" s="23"/>
      <c r="AR12"/>
      <c r="AS12"/>
      <c r="AT12"/>
      <c r="AU12"/>
      <c r="AV12"/>
      <c r="AW12"/>
      <c r="AX12"/>
      <c r="AY12"/>
      <c r="AZ12"/>
      <c r="BA12"/>
      <c r="BB12"/>
      <c r="BC12"/>
      <c r="BD12"/>
    </row>
    <row r="13" spans="1:56" ht="12" customHeight="1" x14ac:dyDescent="0.25">
      <c r="A13" s="14" t="s">
        <v>85</v>
      </c>
      <c r="B13" s="14">
        <v>162</v>
      </c>
      <c r="C13" s="14" t="s">
        <v>199</v>
      </c>
      <c r="D13" s="14" t="s">
        <v>51</v>
      </c>
      <c r="E13" s="14" t="s">
        <v>52</v>
      </c>
      <c r="F13" s="58">
        <v>84.428750902399997</v>
      </c>
      <c r="G13" s="13">
        <v>3.5610994689900002</v>
      </c>
      <c r="H13" s="22">
        <v>17.422784805300001</v>
      </c>
      <c r="I13" s="58">
        <v>14.142135620099999</v>
      </c>
      <c r="J13" s="2"/>
      <c r="K13" s="7" t="s">
        <v>199</v>
      </c>
      <c r="L13" s="7" t="str">
        <f t="shared" si="0"/>
        <v>N</v>
      </c>
      <c r="M13" s="7" t="s">
        <v>216</v>
      </c>
      <c r="N13" s="7">
        <f t="shared" si="4"/>
        <v>3.5610994689900002</v>
      </c>
      <c r="O13" s="15">
        <f t="shared" si="5"/>
        <v>84.428750902399997</v>
      </c>
      <c r="P13" s="7">
        <f t="shared" si="1"/>
        <v>3.7</v>
      </c>
      <c r="Q13" s="7">
        <v>50</v>
      </c>
      <c r="R13" s="7">
        <f t="shared" si="6"/>
        <v>7.4</v>
      </c>
      <c r="S13" s="63">
        <f t="shared" si="7"/>
        <v>17.422784805300001</v>
      </c>
      <c r="T13" s="7">
        <f t="shared" si="8"/>
        <v>6.7421356200999991</v>
      </c>
      <c r="U13" s="7">
        <f t="shared" si="2"/>
        <v>20</v>
      </c>
      <c r="V13" s="18" t="str">
        <f t="shared" si="3"/>
        <v>14N40-162</v>
      </c>
      <c r="W13" s="4"/>
      <c r="X13" s="8">
        <v>9</v>
      </c>
      <c r="Y13" s="9" t="s">
        <v>271</v>
      </c>
      <c r="Z13" s="9" t="s">
        <v>272</v>
      </c>
      <c r="AA13" s="10">
        <v>3.5610994690000002</v>
      </c>
      <c r="AB13" s="10">
        <v>84.429000000000002</v>
      </c>
      <c r="AC13" s="10">
        <v>3.7</v>
      </c>
      <c r="AD13" s="10">
        <v>50</v>
      </c>
      <c r="AE13" s="10">
        <v>7.4</v>
      </c>
      <c r="AF13" s="10">
        <v>17.399999999999999</v>
      </c>
      <c r="AG13" s="10">
        <v>6.74213562</v>
      </c>
      <c r="AH13" s="10">
        <v>20</v>
      </c>
      <c r="AI13" s="10">
        <v>9</v>
      </c>
      <c r="AJ13" s="10">
        <v>73</v>
      </c>
      <c r="AK13" s="10">
        <v>353</v>
      </c>
      <c r="AL13" s="10">
        <v>335</v>
      </c>
      <c r="AM13" s="11" t="s">
        <v>273</v>
      </c>
      <c r="AN13" s="21">
        <f t="shared" si="9"/>
        <v>353</v>
      </c>
      <c r="AO13" s="21">
        <f t="shared" si="10"/>
        <v>335</v>
      </c>
      <c r="AP13" s="17">
        <v>112</v>
      </c>
      <c r="AQ13" s="23"/>
      <c r="AR13"/>
      <c r="AS13"/>
      <c r="AT13"/>
      <c r="AU13"/>
      <c r="AV13"/>
      <c r="AW13"/>
      <c r="AX13"/>
      <c r="AY13"/>
      <c r="AZ13"/>
      <c r="BA13"/>
      <c r="BB13"/>
      <c r="BC13"/>
      <c r="BD13"/>
    </row>
    <row r="14" spans="1:56" ht="12" customHeight="1" x14ac:dyDescent="0.25">
      <c r="A14" s="14" t="s">
        <v>85</v>
      </c>
      <c r="B14" s="14">
        <v>162</v>
      </c>
      <c r="C14" s="14" t="s">
        <v>199</v>
      </c>
      <c r="D14" s="14" t="s">
        <v>51</v>
      </c>
      <c r="E14" s="14" t="s">
        <v>52</v>
      </c>
      <c r="F14" s="58">
        <v>78.149814139499995</v>
      </c>
      <c r="G14" s="13">
        <v>4.55136688318</v>
      </c>
      <c r="H14" s="22">
        <v>47.8359603882</v>
      </c>
      <c r="I14" s="58">
        <v>72.426406860399993</v>
      </c>
      <c r="J14" s="2"/>
      <c r="K14" s="7" t="s">
        <v>199</v>
      </c>
      <c r="L14" s="7" t="str">
        <f t="shared" si="0"/>
        <v>N</v>
      </c>
      <c r="M14" s="7" t="s">
        <v>216</v>
      </c>
      <c r="N14" s="7">
        <f t="shared" si="4"/>
        <v>4.55136688318</v>
      </c>
      <c r="O14" s="15">
        <f t="shared" si="5"/>
        <v>78.149814139499995</v>
      </c>
      <c r="P14" s="7">
        <f t="shared" si="1"/>
        <v>3.7</v>
      </c>
      <c r="Q14" s="7">
        <v>50</v>
      </c>
      <c r="R14" s="7">
        <f t="shared" si="6"/>
        <v>7.4</v>
      </c>
      <c r="S14" s="63">
        <f t="shared" si="7"/>
        <v>47.8359603882</v>
      </c>
      <c r="T14" s="7">
        <f t="shared" si="8"/>
        <v>65.026406860399987</v>
      </c>
      <c r="U14" s="7">
        <f t="shared" si="2"/>
        <v>20</v>
      </c>
      <c r="V14" s="18" t="str">
        <f t="shared" si="3"/>
        <v>14N40-162</v>
      </c>
      <c r="W14" s="4"/>
      <c r="X14" s="8">
        <v>10</v>
      </c>
      <c r="Y14" s="9" t="s">
        <v>271</v>
      </c>
      <c r="Z14" s="9" t="s">
        <v>272</v>
      </c>
      <c r="AA14" s="10">
        <v>4.551366883</v>
      </c>
      <c r="AB14" s="10">
        <v>78.150000000000006</v>
      </c>
      <c r="AC14" s="10">
        <v>3.7</v>
      </c>
      <c r="AD14" s="10">
        <v>50</v>
      </c>
      <c r="AE14" s="10">
        <v>7.4</v>
      </c>
      <c r="AF14" s="10">
        <v>47.8</v>
      </c>
      <c r="AG14" s="10">
        <v>65.026406859999994</v>
      </c>
      <c r="AH14" s="10">
        <v>20</v>
      </c>
      <c r="AI14" s="10">
        <v>2</v>
      </c>
      <c r="AJ14" s="10">
        <v>10</v>
      </c>
      <c r="AK14" s="10">
        <v>457</v>
      </c>
      <c r="AL14" s="10">
        <v>79</v>
      </c>
      <c r="AM14" s="11" t="s">
        <v>273</v>
      </c>
      <c r="AN14" s="21">
        <f t="shared" si="9"/>
        <v>457</v>
      </c>
      <c r="AO14" s="21">
        <f t="shared" si="10"/>
        <v>79</v>
      </c>
      <c r="AP14" s="17">
        <v>114</v>
      </c>
      <c r="AQ14" s="23"/>
      <c r="AR14"/>
      <c r="AS14"/>
      <c r="AT14"/>
      <c r="AU14"/>
      <c r="AV14"/>
      <c r="AW14"/>
      <c r="AX14"/>
      <c r="AY14"/>
      <c r="AZ14"/>
      <c r="BA14"/>
      <c r="BB14"/>
      <c r="BC14"/>
      <c r="BD14"/>
    </row>
    <row r="15" spans="1:56" ht="12" customHeight="1" x14ac:dyDescent="0.25">
      <c r="A15" s="14" t="s">
        <v>85</v>
      </c>
      <c r="B15" s="14">
        <v>162</v>
      </c>
      <c r="C15" s="14" t="s">
        <v>199</v>
      </c>
      <c r="D15" s="14" t="s">
        <v>51</v>
      </c>
      <c r="E15" s="14" t="s">
        <v>52</v>
      </c>
      <c r="F15" s="58">
        <v>602.89491204399997</v>
      </c>
      <c r="G15" s="13">
        <v>10.564222858300001</v>
      </c>
      <c r="H15" s="22">
        <v>25.019760131799998</v>
      </c>
      <c r="I15" s="58">
        <v>14.142135620099999</v>
      </c>
      <c r="J15" s="2"/>
      <c r="K15" s="7" t="s">
        <v>199</v>
      </c>
      <c r="L15" s="7" t="str">
        <f t="shared" si="0"/>
        <v>N</v>
      </c>
      <c r="M15" s="7" t="s">
        <v>216</v>
      </c>
      <c r="N15" s="7">
        <f t="shared" si="4"/>
        <v>10.564222858300001</v>
      </c>
      <c r="O15" s="15">
        <f t="shared" si="5"/>
        <v>140</v>
      </c>
      <c r="P15" s="7">
        <f t="shared" si="1"/>
        <v>3.7</v>
      </c>
      <c r="Q15" s="7">
        <v>50</v>
      </c>
      <c r="R15" s="7">
        <f t="shared" si="6"/>
        <v>7.4</v>
      </c>
      <c r="S15" s="63">
        <f t="shared" si="7"/>
        <v>25.019760131799998</v>
      </c>
      <c r="T15" s="7">
        <f t="shared" si="8"/>
        <v>6.7421356200999991</v>
      </c>
      <c r="U15" s="7">
        <f t="shared" si="2"/>
        <v>20</v>
      </c>
      <c r="V15" s="18" t="str">
        <f t="shared" si="3"/>
        <v>14N40-162</v>
      </c>
      <c r="W15" s="4"/>
      <c r="X15" s="8">
        <v>11</v>
      </c>
      <c r="Y15" s="9" t="s">
        <v>271</v>
      </c>
      <c r="Z15" s="9" t="s">
        <v>272</v>
      </c>
      <c r="AA15" s="10">
        <v>10.564222859999999</v>
      </c>
      <c r="AB15" s="10">
        <v>140</v>
      </c>
      <c r="AC15" s="10">
        <v>3.7</v>
      </c>
      <c r="AD15" s="10">
        <v>50</v>
      </c>
      <c r="AE15" s="10">
        <v>7.4</v>
      </c>
      <c r="AF15" s="10">
        <v>25</v>
      </c>
      <c r="AG15" s="10">
        <v>6.74213562</v>
      </c>
      <c r="AH15" s="10">
        <v>20</v>
      </c>
      <c r="AI15" s="10">
        <v>12</v>
      </c>
      <c r="AJ15" s="10">
        <v>104</v>
      </c>
      <c r="AK15" s="12">
        <v>5343</v>
      </c>
      <c r="AL15" s="12">
        <v>2244</v>
      </c>
      <c r="AM15" s="11" t="s">
        <v>273</v>
      </c>
      <c r="AN15" s="21">
        <f t="shared" si="9"/>
        <v>23009.053678936369</v>
      </c>
      <c r="AO15" s="21">
        <f t="shared" si="10"/>
        <v>9663.5441616195421</v>
      </c>
      <c r="AP15" s="17">
        <v>111</v>
      </c>
      <c r="AQ15" s="23"/>
      <c r="AR15"/>
      <c r="AS15"/>
      <c r="AT15"/>
      <c r="AU15"/>
      <c r="AV15"/>
      <c r="AW15"/>
      <c r="AX15"/>
      <c r="AY15"/>
      <c r="AZ15"/>
      <c r="BA15"/>
      <c r="BB15"/>
      <c r="BC15"/>
      <c r="BD15"/>
    </row>
    <row r="16" spans="1:56" ht="12" customHeight="1" x14ac:dyDescent="0.25">
      <c r="A16" s="14" t="s">
        <v>85</v>
      </c>
      <c r="B16" s="14">
        <v>162</v>
      </c>
      <c r="C16" s="14" t="s">
        <v>199</v>
      </c>
      <c r="D16" s="14" t="s">
        <v>51</v>
      </c>
      <c r="E16" s="14" t="s">
        <v>52</v>
      </c>
      <c r="F16" s="58">
        <v>37.750047906600003</v>
      </c>
      <c r="G16" s="13">
        <v>17.168049035199999</v>
      </c>
      <c r="H16" s="22">
        <v>4.9076619148300002</v>
      </c>
      <c r="I16" s="58">
        <v>234.14213562</v>
      </c>
      <c r="J16" s="2"/>
      <c r="K16" s="7" t="s">
        <v>199</v>
      </c>
      <c r="L16" s="7" t="str">
        <f t="shared" si="0"/>
        <v>N</v>
      </c>
      <c r="M16" s="7" t="s">
        <v>216</v>
      </c>
      <c r="N16" s="7">
        <f t="shared" si="4"/>
        <v>17.168049035199999</v>
      </c>
      <c r="O16" s="15">
        <f t="shared" si="5"/>
        <v>37.750047906600003</v>
      </c>
      <c r="P16" s="7">
        <f t="shared" si="1"/>
        <v>3.7</v>
      </c>
      <c r="Q16" s="7">
        <v>50</v>
      </c>
      <c r="R16" s="7">
        <f t="shared" si="6"/>
        <v>7.4</v>
      </c>
      <c r="S16" s="63">
        <f t="shared" si="7"/>
        <v>4.9076619148300002</v>
      </c>
      <c r="T16" s="7">
        <f t="shared" si="8"/>
        <v>226.74213562</v>
      </c>
      <c r="U16" s="7">
        <f t="shared" si="2"/>
        <v>20</v>
      </c>
      <c r="V16" s="18" t="str">
        <f t="shared" si="3"/>
        <v>14N40-162</v>
      </c>
      <c r="W16" s="4"/>
      <c r="X16" s="8">
        <v>12</v>
      </c>
      <c r="Y16" s="9" t="s">
        <v>271</v>
      </c>
      <c r="Z16" s="9" t="s">
        <v>272</v>
      </c>
      <c r="AA16" s="10">
        <v>17.16804904</v>
      </c>
      <c r="AB16" s="10">
        <v>37.75</v>
      </c>
      <c r="AC16" s="10">
        <v>3.7</v>
      </c>
      <c r="AD16" s="10">
        <v>50</v>
      </c>
      <c r="AE16" s="10">
        <v>7.4</v>
      </c>
      <c r="AF16" s="10">
        <v>4.9000000000000004</v>
      </c>
      <c r="AG16" s="10">
        <v>226.74213560000001</v>
      </c>
      <c r="AH16" s="10">
        <v>20</v>
      </c>
      <c r="AI16" s="10">
        <v>0</v>
      </c>
      <c r="AJ16" s="10">
        <v>4</v>
      </c>
      <c r="AK16" s="10">
        <v>762</v>
      </c>
      <c r="AL16" s="10">
        <v>9</v>
      </c>
      <c r="AM16" s="11" t="s">
        <v>273</v>
      </c>
      <c r="AN16" s="21">
        <f t="shared" si="9"/>
        <v>762</v>
      </c>
      <c r="AO16" s="21">
        <f t="shared" si="10"/>
        <v>9</v>
      </c>
      <c r="AP16" s="17">
        <v>108</v>
      </c>
      <c r="AQ16" s="23"/>
      <c r="AR16"/>
      <c r="AS16"/>
      <c r="AT16"/>
      <c r="AU16"/>
      <c r="AV16"/>
      <c r="AW16"/>
      <c r="AX16"/>
      <c r="AY16"/>
      <c r="AZ16"/>
      <c r="BA16"/>
      <c r="BB16"/>
      <c r="BC16"/>
      <c r="BD16"/>
    </row>
    <row r="17" spans="1:56" ht="12" customHeight="1" x14ac:dyDescent="0.25">
      <c r="A17" s="14" t="s">
        <v>85</v>
      </c>
      <c r="B17" s="14">
        <v>162</v>
      </c>
      <c r="C17" s="14" t="s">
        <v>199</v>
      </c>
      <c r="D17" s="14" t="s">
        <v>51</v>
      </c>
      <c r="E17" s="14" t="s">
        <v>52</v>
      </c>
      <c r="F17" s="58">
        <v>81.101397481800007</v>
      </c>
      <c r="G17" s="13">
        <v>7.0555725888799996</v>
      </c>
      <c r="H17" s="22">
        <v>37.5361785889</v>
      </c>
      <c r="I17" s="58">
        <v>10</v>
      </c>
      <c r="J17" s="2"/>
      <c r="K17" s="7" t="s">
        <v>199</v>
      </c>
      <c r="L17" s="7" t="str">
        <f t="shared" si="0"/>
        <v>N</v>
      </c>
      <c r="M17" s="7" t="s">
        <v>216</v>
      </c>
      <c r="N17" s="7">
        <f t="shared" si="4"/>
        <v>7.0555725888799996</v>
      </c>
      <c r="O17" s="15">
        <f t="shared" si="5"/>
        <v>81.101397481800007</v>
      </c>
      <c r="P17" s="7">
        <f t="shared" si="1"/>
        <v>3.7</v>
      </c>
      <c r="Q17" s="7">
        <v>50</v>
      </c>
      <c r="R17" s="7">
        <f t="shared" si="6"/>
        <v>7.4</v>
      </c>
      <c r="S17" s="63">
        <f t="shared" si="7"/>
        <v>37.5361785889</v>
      </c>
      <c r="T17" s="7">
        <f t="shared" si="8"/>
        <v>2.5999999999999996</v>
      </c>
      <c r="U17" s="7">
        <f t="shared" si="2"/>
        <v>20</v>
      </c>
      <c r="V17" s="18" t="str">
        <f t="shared" si="3"/>
        <v>14N40-162</v>
      </c>
      <c r="W17" s="4"/>
      <c r="X17" s="8">
        <v>13</v>
      </c>
      <c r="Y17" s="9" t="s">
        <v>271</v>
      </c>
      <c r="Z17" s="9" t="s">
        <v>272</v>
      </c>
      <c r="AA17" s="10">
        <v>7.0555725889999996</v>
      </c>
      <c r="AB17" s="10">
        <v>81.100999999999999</v>
      </c>
      <c r="AC17" s="10">
        <v>3.7</v>
      </c>
      <c r="AD17" s="10">
        <v>50</v>
      </c>
      <c r="AE17" s="10">
        <v>7.4</v>
      </c>
      <c r="AF17" s="10">
        <v>37.5</v>
      </c>
      <c r="AG17" s="10">
        <v>2.6</v>
      </c>
      <c r="AH17" s="10">
        <v>20</v>
      </c>
      <c r="AI17" s="10">
        <v>14</v>
      </c>
      <c r="AJ17" s="10">
        <v>100</v>
      </c>
      <c r="AK17" s="10">
        <v>982</v>
      </c>
      <c r="AL17" s="10">
        <v>946</v>
      </c>
      <c r="AM17" s="11" t="s">
        <v>273</v>
      </c>
      <c r="AN17" s="21">
        <f t="shared" si="9"/>
        <v>982</v>
      </c>
      <c r="AO17" s="21">
        <f t="shared" si="10"/>
        <v>946</v>
      </c>
      <c r="AP17" s="17">
        <v>113</v>
      </c>
      <c r="AQ17" s="23"/>
      <c r="AR17"/>
      <c r="AS17"/>
      <c r="AT17"/>
      <c r="AU17"/>
      <c r="AV17"/>
      <c r="AW17"/>
      <c r="AX17"/>
      <c r="AY17"/>
      <c r="AZ17"/>
      <c r="BA17"/>
      <c r="BB17"/>
      <c r="BC17"/>
      <c r="BD17"/>
    </row>
    <row r="18" spans="1:56" ht="12" customHeight="1" x14ac:dyDescent="0.25">
      <c r="A18" s="14" t="s">
        <v>124</v>
      </c>
      <c r="B18" s="14">
        <v>567</v>
      </c>
      <c r="C18" s="14" t="s">
        <v>199</v>
      </c>
      <c r="D18" s="14" t="s">
        <v>53</v>
      </c>
      <c r="E18" s="14" t="s">
        <v>52</v>
      </c>
      <c r="F18" s="58">
        <v>68.035883294300007</v>
      </c>
      <c r="G18" s="13">
        <v>14.738470712</v>
      </c>
      <c r="H18" s="22">
        <v>12.681066513099999</v>
      </c>
      <c r="I18" s="58">
        <v>20</v>
      </c>
      <c r="J18" s="2"/>
      <c r="K18" s="7" t="s">
        <v>199</v>
      </c>
      <c r="L18" s="7" t="str">
        <f t="shared" si="0"/>
        <v>N</v>
      </c>
      <c r="M18" s="7" t="s">
        <v>216</v>
      </c>
      <c r="N18" s="7">
        <f t="shared" si="4"/>
        <v>14.738470712</v>
      </c>
      <c r="O18" s="15">
        <f t="shared" si="5"/>
        <v>68.035883294300007</v>
      </c>
      <c r="P18" s="7">
        <f t="shared" si="1"/>
        <v>3.7</v>
      </c>
      <c r="Q18" s="7">
        <v>50</v>
      </c>
      <c r="R18" s="7">
        <f t="shared" si="6"/>
        <v>7.4</v>
      </c>
      <c r="S18" s="63">
        <f t="shared" si="7"/>
        <v>12.681066513099999</v>
      </c>
      <c r="T18" s="7">
        <f t="shared" si="8"/>
        <v>12.6</v>
      </c>
      <c r="U18" s="7">
        <f t="shared" si="2"/>
        <v>20</v>
      </c>
      <c r="V18" s="18" t="str">
        <f t="shared" si="3"/>
        <v>14N40.1-567</v>
      </c>
      <c r="W18" s="4"/>
      <c r="X18" s="8">
        <v>14</v>
      </c>
      <c r="Y18" s="9" t="s">
        <v>271</v>
      </c>
      <c r="Z18" s="9" t="s">
        <v>272</v>
      </c>
      <c r="AA18" s="10">
        <v>14.73847071</v>
      </c>
      <c r="AB18" s="10">
        <v>68.036000000000001</v>
      </c>
      <c r="AC18" s="10">
        <v>3.7</v>
      </c>
      <c r="AD18" s="10">
        <v>50</v>
      </c>
      <c r="AE18" s="10">
        <v>7.4</v>
      </c>
      <c r="AF18" s="10">
        <v>12.7</v>
      </c>
      <c r="AG18" s="10">
        <v>12.6</v>
      </c>
      <c r="AH18" s="10">
        <v>20</v>
      </c>
      <c r="AI18" s="10">
        <v>5</v>
      </c>
      <c r="AJ18" s="10">
        <v>43</v>
      </c>
      <c r="AK18" s="12">
        <v>1594</v>
      </c>
      <c r="AL18" s="10">
        <v>211</v>
      </c>
      <c r="AM18" s="11" t="s">
        <v>274</v>
      </c>
      <c r="AN18" s="21">
        <f t="shared" si="9"/>
        <v>1594</v>
      </c>
      <c r="AO18" s="21">
        <f t="shared" si="10"/>
        <v>211</v>
      </c>
      <c r="AP18" s="17">
        <v>1095</v>
      </c>
      <c r="AQ18" s="23"/>
      <c r="AR18"/>
      <c r="AS18"/>
      <c r="AT18"/>
      <c r="AU18"/>
      <c r="AV18"/>
      <c r="AW18"/>
      <c r="AX18"/>
      <c r="AY18"/>
      <c r="AZ18"/>
      <c r="BA18"/>
      <c r="BB18"/>
      <c r="BC18"/>
      <c r="BD18"/>
    </row>
    <row r="19" spans="1:56" ht="12" customHeight="1" x14ac:dyDescent="0.25">
      <c r="A19" s="14" t="s">
        <v>86</v>
      </c>
      <c r="B19" s="14">
        <v>163</v>
      </c>
      <c r="C19" s="14" t="s">
        <v>199</v>
      </c>
      <c r="D19" s="14" t="s">
        <v>51</v>
      </c>
      <c r="E19" s="14" t="s">
        <v>52</v>
      </c>
      <c r="F19" s="58">
        <v>250.11431434100001</v>
      </c>
      <c r="G19" s="13">
        <v>18.966327507199999</v>
      </c>
      <c r="H19" s="22">
        <v>5.5862140655500001</v>
      </c>
      <c r="I19" s="58">
        <v>0</v>
      </c>
      <c r="J19" s="2"/>
      <c r="K19" s="7" t="s">
        <v>199</v>
      </c>
      <c r="L19" s="7" t="str">
        <f t="shared" si="0"/>
        <v>N</v>
      </c>
      <c r="M19" s="7" t="s">
        <v>216</v>
      </c>
      <c r="N19" s="7">
        <f t="shared" si="4"/>
        <v>18.966327507199999</v>
      </c>
      <c r="O19" s="15">
        <f t="shared" si="5"/>
        <v>140</v>
      </c>
      <c r="P19" s="7">
        <f t="shared" si="1"/>
        <v>3.7</v>
      </c>
      <c r="Q19" s="7">
        <v>50</v>
      </c>
      <c r="R19" s="7">
        <f t="shared" si="6"/>
        <v>0.3</v>
      </c>
      <c r="S19" s="63">
        <f t="shared" si="7"/>
        <v>5.5862140655500001</v>
      </c>
      <c r="T19" s="7">
        <f t="shared" si="8"/>
        <v>0.3</v>
      </c>
      <c r="U19" s="7">
        <f t="shared" si="2"/>
        <v>20</v>
      </c>
      <c r="V19" s="18" t="str">
        <f t="shared" si="3"/>
        <v>14N40B-163</v>
      </c>
      <c r="W19" s="4"/>
      <c r="X19" s="8">
        <v>15</v>
      </c>
      <c r="Y19" s="9" t="s">
        <v>271</v>
      </c>
      <c r="Z19" s="9" t="s">
        <v>272</v>
      </c>
      <c r="AA19" s="10">
        <v>18.966327509999999</v>
      </c>
      <c r="AB19" s="10">
        <v>140</v>
      </c>
      <c r="AC19" s="10">
        <v>3.7</v>
      </c>
      <c r="AD19" s="10">
        <v>50</v>
      </c>
      <c r="AE19" s="10">
        <v>0.3</v>
      </c>
      <c r="AF19" s="10">
        <v>5.6</v>
      </c>
      <c r="AG19" s="10">
        <v>0.3</v>
      </c>
      <c r="AH19" s="10">
        <v>20</v>
      </c>
      <c r="AI19" s="10">
        <v>25</v>
      </c>
      <c r="AJ19" s="10">
        <v>235</v>
      </c>
      <c r="AK19" s="12">
        <v>14195</v>
      </c>
      <c r="AL19" s="12">
        <v>11516</v>
      </c>
      <c r="AM19" s="11" t="s">
        <v>275</v>
      </c>
      <c r="AN19" s="21">
        <f t="shared" si="9"/>
        <v>25359.804943360679</v>
      </c>
      <c r="AO19" s="21">
        <f t="shared" si="10"/>
        <v>20573.688885363972</v>
      </c>
      <c r="AP19" s="17">
        <v>1284</v>
      </c>
      <c r="AQ19" s="23"/>
      <c r="AR19"/>
      <c r="AS19"/>
      <c r="AT19"/>
      <c r="AU19"/>
      <c r="AV19"/>
      <c r="AW19"/>
      <c r="AX19"/>
      <c r="AY19"/>
      <c r="AZ19"/>
      <c r="BA19"/>
      <c r="BB19"/>
      <c r="BC19"/>
      <c r="BD19"/>
    </row>
    <row r="20" spans="1:56" ht="12" customHeight="1" x14ac:dyDescent="0.25">
      <c r="A20" s="14" t="s">
        <v>86</v>
      </c>
      <c r="B20" s="14">
        <v>163</v>
      </c>
      <c r="C20" s="14" t="s">
        <v>199</v>
      </c>
      <c r="D20" s="14" t="s">
        <v>51</v>
      </c>
      <c r="E20" s="14" t="s">
        <v>52</v>
      </c>
      <c r="F20" s="58">
        <v>119.546028725</v>
      </c>
      <c r="G20" s="13">
        <v>7.2139773458400001</v>
      </c>
      <c r="H20" s="22">
        <v>38.8000602722</v>
      </c>
      <c r="I20" s="58">
        <v>609.70581054700006</v>
      </c>
      <c r="J20" s="2"/>
      <c r="K20" s="7" t="s">
        <v>199</v>
      </c>
      <c r="L20" s="7" t="str">
        <f t="shared" si="0"/>
        <v>N</v>
      </c>
      <c r="M20" s="7" t="s">
        <v>216</v>
      </c>
      <c r="N20" s="7">
        <f t="shared" si="4"/>
        <v>7.2139773458400001</v>
      </c>
      <c r="O20" s="15">
        <f t="shared" si="5"/>
        <v>119.546028725</v>
      </c>
      <c r="P20" s="7">
        <f t="shared" si="1"/>
        <v>3.7</v>
      </c>
      <c r="Q20" s="7">
        <v>50</v>
      </c>
      <c r="R20" s="7">
        <f t="shared" si="6"/>
        <v>7.4</v>
      </c>
      <c r="S20" s="63">
        <f t="shared" si="7"/>
        <v>38.8000602722</v>
      </c>
      <c r="T20" s="7">
        <f t="shared" si="8"/>
        <v>300</v>
      </c>
      <c r="U20" s="7">
        <f t="shared" si="2"/>
        <v>20</v>
      </c>
      <c r="V20" s="18" t="str">
        <f t="shared" si="3"/>
        <v>14N40B-163</v>
      </c>
      <c r="W20" s="4"/>
      <c r="X20" s="8">
        <v>16</v>
      </c>
      <c r="Y20" s="9" t="s">
        <v>271</v>
      </c>
      <c r="Z20" s="9" t="s">
        <v>272</v>
      </c>
      <c r="AA20" s="10">
        <v>7.2139773460000001</v>
      </c>
      <c r="AB20" s="10">
        <v>119.54600000000001</v>
      </c>
      <c r="AC20" s="10">
        <v>3.7</v>
      </c>
      <c r="AD20" s="10">
        <v>50</v>
      </c>
      <c r="AE20" s="10">
        <v>7.4</v>
      </c>
      <c r="AF20" s="10">
        <v>38.799999999999997</v>
      </c>
      <c r="AG20" s="10">
        <v>300</v>
      </c>
      <c r="AH20" s="10">
        <v>20</v>
      </c>
      <c r="AI20" s="10">
        <v>0</v>
      </c>
      <c r="AJ20" s="10">
        <v>6</v>
      </c>
      <c r="AK20" s="12">
        <v>2612</v>
      </c>
      <c r="AL20" s="10">
        <v>177</v>
      </c>
      <c r="AM20" s="11" t="s">
        <v>275</v>
      </c>
      <c r="AN20" s="21">
        <f t="shared" si="9"/>
        <v>2612</v>
      </c>
      <c r="AO20" s="21">
        <f t="shared" si="10"/>
        <v>177</v>
      </c>
      <c r="AP20" s="17">
        <v>1282</v>
      </c>
      <c r="AQ20" s="23"/>
      <c r="AR20"/>
      <c r="AS20"/>
      <c r="AT20"/>
      <c r="AU20"/>
      <c r="AV20"/>
      <c r="AW20"/>
      <c r="AX20"/>
      <c r="AY20"/>
      <c r="AZ20"/>
      <c r="BA20"/>
      <c r="BB20"/>
      <c r="BC20"/>
      <c r="BD20"/>
    </row>
    <row r="21" spans="1:56" ht="12" customHeight="1" x14ac:dyDescent="0.25">
      <c r="A21" s="14" t="s">
        <v>86</v>
      </c>
      <c r="B21" s="14">
        <v>163</v>
      </c>
      <c r="C21" s="14" t="s">
        <v>199</v>
      </c>
      <c r="D21" s="14" t="s">
        <v>51</v>
      </c>
      <c r="E21" s="14" t="s">
        <v>52</v>
      </c>
      <c r="F21" s="58">
        <v>66.085183841499997</v>
      </c>
      <c r="G21" s="13">
        <v>12.762440141100001</v>
      </c>
      <c r="H21" s="22">
        <v>17.931480407700001</v>
      </c>
      <c r="I21" s="58">
        <v>0</v>
      </c>
      <c r="J21" s="2"/>
      <c r="K21" s="7" t="s">
        <v>199</v>
      </c>
      <c r="L21" s="7" t="str">
        <f t="shared" si="0"/>
        <v>N</v>
      </c>
      <c r="M21" s="7" t="s">
        <v>216</v>
      </c>
      <c r="N21" s="7">
        <f t="shared" si="4"/>
        <v>12.762440141100001</v>
      </c>
      <c r="O21" s="15">
        <f t="shared" si="5"/>
        <v>66.085183841499997</v>
      </c>
      <c r="P21" s="7">
        <f t="shared" si="1"/>
        <v>3.7</v>
      </c>
      <c r="Q21" s="7">
        <v>50</v>
      </c>
      <c r="R21" s="7">
        <f t="shared" si="6"/>
        <v>0.3</v>
      </c>
      <c r="S21" s="63">
        <f t="shared" si="7"/>
        <v>17.931480407700001</v>
      </c>
      <c r="T21" s="7">
        <f t="shared" si="8"/>
        <v>0.3</v>
      </c>
      <c r="U21" s="7">
        <f t="shared" si="2"/>
        <v>20</v>
      </c>
      <c r="V21" s="18" t="str">
        <f t="shared" si="3"/>
        <v>14N40B-163</v>
      </c>
      <c r="W21" s="4"/>
      <c r="X21" s="8">
        <v>17</v>
      </c>
      <c r="Y21" s="9" t="s">
        <v>271</v>
      </c>
      <c r="Z21" s="9" t="s">
        <v>272</v>
      </c>
      <c r="AA21" s="10">
        <v>12.762440140000001</v>
      </c>
      <c r="AB21" s="10">
        <v>66.084999999999994</v>
      </c>
      <c r="AC21" s="10">
        <v>3.7</v>
      </c>
      <c r="AD21" s="10">
        <v>50</v>
      </c>
      <c r="AE21" s="10">
        <v>0.3</v>
      </c>
      <c r="AF21" s="10">
        <v>17.899999999999999</v>
      </c>
      <c r="AG21" s="10">
        <v>0.3</v>
      </c>
      <c r="AH21" s="10">
        <v>20</v>
      </c>
      <c r="AI21" s="10">
        <v>22</v>
      </c>
      <c r="AJ21" s="10">
        <v>219</v>
      </c>
      <c r="AK21" s="12">
        <v>2013</v>
      </c>
      <c r="AL21" s="12">
        <v>1822</v>
      </c>
      <c r="AM21" s="11" t="s">
        <v>275</v>
      </c>
      <c r="AN21" s="21">
        <f t="shared" si="9"/>
        <v>2013</v>
      </c>
      <c r="AO21" s="21">
        <f t="shared" si="10"/>
        <v>1822</v>
      </c>
      <c r="AP21" s="17">
        <v>1283</v>
      </c>
      <c r="AQ21" s="23"/>
      <c r="AR21"/>
      <c r="AS21"/>
      <c r="AT21"/>
      <c r="AU21"/>
      <c r="AV21"/>
      <c r="AW21"/>
      <c r="AX21"/>
      <c r="AY21"/>
      <c r="AZ21"/>
      <c r="BA21"/>
      <c r="BB21"/>
      <c r="BC21"/>
      <c r="BD21"/>
    </row>
    <row r="22" spans="1:56" ht="12" customHeight="1" x14ac:dyDescent="0.25">
      <c r="A22" s="14" t="s">
        <v>86</v>
      </c>
      <c r="B22" s="14">
        <v>163</v>
      </c>
      <c r="C22" s="14" t="s">
        <v>199</v>
      </c>
      <c r="D22" s="14" t="s">
        <v>51</v>
      </c>
      <c r="E22" s="14" t="s">
        <v>52</v>
      </c>
      <c r="F22" s="58">
        <v>683.28345979599999</v>
      </c>
      <c r="G22" s="13">
        <v>11.960643344699999</v>
      </c>
      <c r="H22" s="22">
        <v>16.578802108800001</v>
      </c>
      <c r="I22" s="58">
        <v>167.279220581</v>
      </c>
      <c r="J22" s="2"/>
      <c r="K22" s="7" t="s">
        <v>199</v>
      </c>
      <c r="L22" s="7" t="str">
        <f t="shared" si="0"/>
        <v>N</v>
      </c>
      <c r="M22" s="7" t="s">
        <v>216</v>
      </c>
      <c r="N22" s="7">
        <f t="shared" si="4"/>
        <v>11.960643344699999</v>
      </c>
      <c r="O22" s="15">
        <f t="shared" si="5"/>
        <v>140</v>
      </c>
      <c r="P22" s="7">
        <f t="shared" si="1"/>
        <v>3.7</v>
      </c>
      <c r="Q22" s="7">
        <v>50</v>
      </c>
      <c r="R22" s="7">
        <f t="shared" si="6"/>
        <v>7.4</v>
      </c>
      <c r="S22" s="63">
        <f t="shared" si="7"/>
        <v>16.578802108800001</v>
      </c>
      <c r="T22" s="7">
        <f t="shared" si="8"/>
        <v>159.879220581</v>
      </c>
      <c r="U22" s="7">
        <f t="shared" si="2"/>
        <v>20</v>
      </c>
      <c r="V22" s="18" t="str">
        <f t="shared" si="3"/>
        <v>14N40B-163</v>
      </c>
      <c r="W22" s="4"/>
      <c r="X22" s="8">
        <v>18</v>
      </c>
      <c r="Y22" s="9" t="s">
        <v>271</v>
      </c>
      <c r="Z22" s="9" t="s">
        <v>272</v>
      </c>
      <c r="AA22" s="10">
        <v>11.960643340000001</v>
      </c>
      <c r="AB22" s="10">
        <v>140</v>
      </c>
      <c r="AC22" s="10">
        <v>3.7</v>
      </c>
      <c r="AD22" s="10">
        <v>50</v>
      </c>
      <c r="AE22" s="10">
        <v>7.4</v>
      </c>
      <c r="AF22" s="10">
        <v>16.600000000000001</v>
      </c>
      <c r="AG22" s="10">
        <v>159.8792206</v>
      </c>
      <c r="AH22" s="10">
        <v>20</v>
      </c>
      <c r="AI22" s="10">
        <v>0</v>
      </c>
      <c r="AJ22" s="10">
        <v>8</v>
      </c>
      <c r="AK22" s="12">
        <v>8703</v>
      </c>
      <c r="AL22" s="10">
        <v>246</v>
      </c>
      <c r="AM22" s="11" t="s">
        <v>275</v>
      </c>
      <c r="AN22" s="21">
        <f t="shared" si="9"/>
        <v>42475.828218604198</v>
      </c>
      <c r="AO22" s="21">
        <f t="shared" si="10"/>
        <v>1200.6266507844</v>
      </c>
      <c r="AP22" s="17">
        <v>1281</v>
      </c>
      <c r="AQ22" s="23"/>
      <c r="AR22"/>
      <c r="AS22"/>
      <c r="AT22"/>
      <c r="AU22"/>
      <c r="AV22"/>
      <c r="AW22"/>
      <c r="AX22"/>
      <c r="AY22"/>
      <c r="AZ22"/>
      <c r="BA22"/>
      <c r="BB22"/>
      <c r="BC22"/>
      <c r="BD22"/>
    </row>
    <row r="23" spans="1:56" ht="12" customHeight="1" x14ac:dyDescent="0.25">
      <c r="A23" s="14" t="s">
        <v>101</v>
      </c>
      <c r="B23" s="14">
        <v>269</v>
      </c>
      <c r="C23" s="14" t="s">
        <v>199</v>
      </c>
      <c r="D23" s="14" t="s">
        <v>55</v>
      </c>
      <c r="E23" s="14" t="s">
        <v>52</v>
      </c>
      <c r="F23" s="58">
        <v>39.737710569699999</v>
      </c>
      <c r="G23" s="13">
        <v>12.0842441122</v>
      </c>
      <c r="H23" s="22">
        <v>12.222097396900001</v>
      </c>
      <c r="I23" s="58">
        <v>0</v>
      </c>
      <c r="J23" s="2"/>
      <c r="K23" s="7" t="s">
        <v>199</v>
      </c>
      <c r="L23" s="7" t="str">
        <f t="shared" si="0"/>
        <v>N</v>
      </c>
      <c r="M23" s="7" t="s">
        <v>216</v>
      </c>
      <c r="N23" s="7">
        <f t="shared" si="4"/>
        <v>12.0842441122</v>
      </c>
      <c r="O23" s="15">
        <f t="shared" si="5"/>
        <v>39.737710569699999</v>
      </c>
      <c r="P23" s="7">
        <f t="shared" si="1"/>
        <v>3.7</v>
      </c>
      <c r="Q23" s="7">
        <v>50</v>
      </c>
      <c r="R23" s="7">
        <f t="shared" si="6"/>
        <v>0.3</v>
      </c>
      <c r="S23" s="63">
        <f t="shared" si="7"/>
        <v>12.222097396900001</v>
      </c>
      <c r="T23" s="7">
        <f t="shared" si="8"/>
        <v>0.3</v>
      </c>
      <c r="U23" s="7">
        <f t="shared" si="2"/>
        <v>20</v>
      </c>
      <c r="V23" s="18" t="str">
        <f t="shared" si="3"/>
        <v>15N35-269</v>
      </c>
      <c r="W23" s="4"/>
      <c r="X23" s="8">
        <v>19</v>
      </c>
      <c r="Y23" s="9" t="s">
        <v>271</v>
      </c>
      <c r="Z23" s="9" t="s">
        <v>272</v>
      </c>
      <c r="AA23" s="10">
        <v>12.08424411</v>
      </c>
      <c r="AB23" s="10">
        <v>39.738</v>
      </c>
      <c r="AC23" s="10">
        <v>3.7</v>
      </c>
      <c r="AD23" s="10">
        <v>50</v>
      </c>
      <c r="AE23" s="10">
        <v>0.3</v>
      </c>
      <c r="AF23" s="10">
        <v>12.2</v>
      </c>
      <c r="AG23" s="10">
        <v>0.3</v>
      </c>
      <c r="AH23" s="10">
        <v>20</v>
      </c>
      <c r="AI23" s="10">
        <v>21</v>
      </c>
      <c r="AJ23" s="10">
        <v>201</v>
      </c>
      <c r="AK23" s="10">
        <v>494</v>
      </c>
      <c r="AL23" s="10">
        <v>450</v>
      </c>
      <c r="AM23" s="11" t="s">
        <v>276</v>
      </c>
      <c r="AN23" s="21">
        <f t="shared" si="9"/>
        <v>494</v>
      </c>
      <c r="AO23" s="21">
        <f t="shared" si="10"/>
        <v>450</v>
      </c>
      <c r="AP23" s="17">
        <v>1247</v>
      </c>
      <c r="AQ23" s="23"/>
      <c r="AR23"/>
      <c r="AS23"/>
      <c r="AT23"/>
      <c r="AU23"/>
      <c r="AV23"/>
      <c r="AW23"/>
      <c r="AX23"/>
      <c r="AY23"/>
      <c r="AZ23"/>
      <c r="BA23"/>
      <c r="BB23"/>
      <c r="BC23"/>
      <c r="BD23"/>
    </row>
    <row r="24" spans="1:56" ht="12" customHeight="1" x14ac:dyDescent="0.25">
      <c r="A24" s="14" t="s">
        <v>101</v>
      </c>
      <c r="B24" s="14">
        <v>269</v>
      </c>
      <c r="C24" s="14" t="s">
        <v>199</v>
      </c>
      <c r="D24" s="14" t="s">
        <v>55</v>
      </c>
      <c r="E24" s="14" t="s">
        <v>52</v>
      </c>
      <c r="F24" s="58">
        <v>177.88192988500001</v>
      </c>
      <c r="G24" s="13">
        <v>11.511047937000001</v>
      </c>
      <c r="H24" s="22">
        <v>29.375289917</v>
      </c>
      <c r="I24" s="58">
        <v>444.55847168000003</v>
      </c>
      <c r="J24" s="2"/>
      <c r="K24" s="7" t="s">
        <v>199</v>
      </c>
      <c r="L24" s="7" t="str">
        <f t="shared" si="0"/>
        <v>N</v>
      </c>
      <c r="M24" s="7" t="s">
        <v>216</v>
      </c>
      <c r="N24" s="7">
        <f t="shared" si="4"/>
        <v>11.511047937000001</v>
      </c>
      <c r="O24" s="15">
        <f t="shared" si="5"/>
        <v>140</v>
      </c>
      <c r="P24" s="7">
        <f t="shared" si="1"/>
        <v>3.7</v>
      </c>
      <c r="Q24" s="7">
        <v>50</v>
      </c>
      <c r="R24" s="7">
        <f t="shared" si="6"/>
        <v>7.4</v>
      </c>
      <c r="S24" s="63">
        <f t="shared" si="7"/>
        <v>29.375289917</v>
      </c>
      <c r="T24" s="7">
        <f t="shared" si="8"/>
        <v>300</v>
      </c>
      <c r="U24" s="7">
        <f t="shared" si="2"/>
        <v>20</v>
      </c>
      <c r="V24" s="18" t="str">
        <f t="shared" si="3"/>
        <v>15N35-269</v>
      </c>
      <c r="W24" s="4"/>
      <c r="X24" s="8">
        <v>20</v>
      </c>
      <c r="Y24" s="9" t="s">
        <v>271</v>
      </c>
      <c r="Z24" s="9" t="s">
        <v>272</v>
      </c>
      <c r="AA24" s="10">
        <v>11.511047939999999</v>
      </c>
      <c r="AB24" s="10">
        <v>140</v>
      </c>
      <c r="AC24" s="10">
        <v>3.7</v>
      </c>
      <c r="AD24" s="10">
        <v>50</v>
      </c>
      <c r="AE24" s="10">
        <v>7.4</v>
      </c>
      <c r="AF24" s="10">
        <v>29.4</v>
      </c>
      <c r="AG24" s="10">
        <v>300</v>
      </c>
      <c r="AH24" s="10">
        <v>20</v>
      </c>
      <c r="AI24" s="10">
        <v>0</v>
      </c>
      <c r="AJ24" s="10">
        <v>6</v>
      </c>
      <c r="AK24" s="12">
        <v>8761</v>
      </c>
      <c r="AL24" s="10">
        <v>277</v>
      </c>
      <c r="AM24" s="11" t="s">
        <v>276</v>
      </c>
      <c r="AN24" s="21">
        <f t="shared" si="9"/>
        <v>11131.597055160606</v>
      </c>
      <c r="AO24" s="21">
        <f t="shared" si="10"/>
        <v>351.95210412960711</v>
      </c>
      <c r="AP24" s="17">
        <v>1250</v>
      </c>
      <c r="AQ24" s="23"/>
      <c r="AR24"/>
      <c r="AS24"/>
      <c r="AT24"/>
      <c r="AU24"/>
      <c r="AV24"/>
      <c r="AW24"/>
      <c r="AX24"/>
      <c r="AY24"/>
      <c r="AZ24"/>
      <c r="BA24"/>
      <c r="BB24"/>
      <c r="BC24"/>
      <c r="BD24"/>
    </row>
    <row r="25" spans="1:56" ht="12" customHeight="1" x14ac:dyDescent="0.25">
      <c r="A25" s="14" t="s">
        <v>101</v>
      </c>
      <c r="B25" s="14">
        <v>269</v>
      </c>
      <c r="C25" s="14" t="s">
        <v>199</v>
      </c>
      <c r="D25" s="14" t="s">
        <v>55</v>
      </c>
      <c r="E25" s="14" t="s">
        <v>52</v>
      </c>
      <c r="F25" s="58">
        <v>189.502788288</v>
      </c>
      <c r="G25" s="13">
        <v>10.013096815800001</v>
      </c>
      <c r="H25" s="22">
        <v>27.479862213099999</v>
      </c>
      <c r="I25" s="58">
        <v>94.852813720699999</v>
      </c>
      <c r="J25" s="2"/>
      <c r="K25" s="7" t="s">
        <v>199</v>
      </c>
      <c r="L25" s="7" t="str">
        <f t="shared" si="0"/>
        <v>N</v>
      </c>
      <c r="M25" s="7" t="s">
        <v>216</v>
      </c>
      <c r="N25" s="7">
        <f t="shared" si="4"/>
        <v>10.013096815800001</v>
      </c>
      <c r="O25" s="15">
        <f t="shared" si="5"/>
        <v>140</v>
      </c>
      <c r="P25" s="7">
        <f t="shared" si="1"/>
        <v>3.7</v>
      </c>
      <c r="Q25" s="7">
        <v>50</v>
      </c>
      <c r="R25" s="7">
        <f t="shared" si="6"/>
        <v>7.4</v>
      </c>
      <c r="S25" s="63">
        <f t="shared" si="7"/>
        <v>27.479862213099999</v>
      </c>
      <c r="T25" s="7">
        <f t="shared" si="8"/>
        <v>87.452813720699993</v>
      </c>
      <c r="U25" s="7">
        <f t="shared" si="2"/>
        <v>20</v>
      </c>
      <c r="V25" s="18" t="str">
        <f t="shared" si="3"/>
        <v>15N35-269</v>
      </c>
      <c r="W25" s="4"/>
      <c r="X25" s="8">
        <v>21</v>
      </c>
      <c r="Y25" s="9" t="s">
        <v>271</v>
      </c>
      <c r="Z25" s="9" t="s">
        <v>272</v>
      </c>
      <c r="AA25" s="10">
        <v>10.013096819999999</v>
      </c>
      <c r="AB25" s="10">
        <v>140</v>
      </c>
      <c r="AC25" s="10">
        <v>3.7</v>
      </c>
      <c r="AD25" s="10">
        <v>50</v>
      </c>
      <c r="AE25" s="10">
        <v>7.4</v>
      </c>
      <c r="AF25" s="10">
        <v>27.5</v>
      </c>
      <c r="AG25" s="10">
        <v>87.452813719999995</v>
      </c>
      <c r="AH25" s="10">
        <v>20</v>
      </c>
      <c r="AI25" s="10">
        <v>1</v>
      </c>
      <c r="AJ25" s="10">
        <v>15</v>
      </c>
      <c r="AK25" s="12">
        <v>5665</v>
      </c>
      <c r="AL25" s="10">
        <v>416</v>
      </c>
      <c r="AM25" s="11" t="s">
        <v>276</v>
      </c>
      <c r="AN25" s="21">
        <f t="shared" si="9"/>
        <v>7668.0949689394292</v>
      </c>
      <c r="AO25" s="21">
        <f t="shared" si="10"/>
        <v>563.09399948434293</v>
      </c>
      <c r="AP25" s="17">
        <v>1252</v>
      </c>
      <c r="AQ25" s="23"/>
      <c r="AR25"/>
      <c r="AS25"/>
      <c r="AT25"/>
      <c r="AU25"/>
      <c r="AV25"/>
      <c r="AW25"/>
      <c r="AX25"/>
      <c r="AY25"/>
      <c r="AZ25"/>
      <c r="BA25"/>
      <c r="BB25"/>
      <c r="BC25"/>
      <c r="BD25"/>
    </row>
    <row r="26" spans="1:56" ht="12" customHeight="1" x14ac:dyDescent="0.25">
      <c r="A26" s="14" t="s">
        <v>101</v>
      </c>
      <c r="B26" s="14">
        <v>269</v>
      </c>
      <c r="C26" s="14" t="s">
        <v>199</v>
      </c>
      <c r="D26" s="14" t="s">
        <v>55</v>
      </c>
      <c r="E26" s="14" t="s">
        <v>52</v>
      </c>
      <c r="F26" s="58">
        <v>463.87608398499998</v>
      </c>
      <c r="G26" s="13">
        <v>12.0277659558</v>
      </c>
      <c r="H26" s="22">
        <v>16.578802108800001</v>
      </c>
      <c r="I26" s="58">
        <v>72.426406860399993</v>
      </c>
      <c r="J26" s="2"/>
      <c r="K26" s="7" t="s">
        <v>199</v>
      </c>
      <c r="L26" s="7" t="str">
        <f t="shared" si="0"/>
        <v>N</v>
      </c>
      <c r="M26" s="7" t="s">
        <v>216</v>
      </c>
      <c r="N26" s="7">
        <f t="shared" si="4"/>
        <v>12.0277659558</v>
      </c>
      <c r="O26" s="15">
        <f t="shared" si="5"/>
        <v>140</v>
      </c>
      <c r="P26" s="7">
        <f t="shared" si="1"/>
        <v>3.7</v>
      </c>
      <c r="Q26" s="7">
        <v>50</v>
      </c>
      <c r="R26" s="7">
        <f t="shared" si="6"/>
        <v>7.4</v>
      </c>
      <c r="S26" s="63">
        <f t="shared" si="7"/>
        <v>16.578802108800001</v>
      </c>
      <c r="T26" s="7">
        <f t="shared" si="8"/>
        <v>65.026406860399987</v>
      </c>
      <c r="U26" s="7">
        <f t="shared" si="2"/>
        <v>20</v>
      </c>
      <c r="V26" s="18" t="str">
        <f t="shared" si="3"/>
        <v>15N35-269</v>
      </c>
      <c r="W26" s="4"/>
      <c r="X26" s="8">
        <v>22</v>
      </c>
      <c r="Y26" s="9" t="s">
        <v>271</v>
      </c>
      <c r="Z26" s="9" t="s">
        <v>272</v>
      </c>
      <c r="AA26" s="10">
        <v>12.02776596</v>
      </c>
      <c r="AB26" s="10">
        <v>140</v>
      </c>
      <c r="AC26" s="10">
        <v>3.7</v>
      </c>
      <c r="AD26" s="10">
        <v>50</v>
      </c>
      <c r="AE26" s="10">
        <v>7.4</v>
      </c>
      <c r="AF26" s="10">
        <v>16.600000000000001</v>
      </c>
      <c r="AG26" s="10">
        <v>65.026406859999994</v>
      </c>
      <c r="AH26" s="10">
        <v>20</v>
      </c>
      <c r="AI26" s="10">
        <v>1</v>
      </c>
      <c r="AJ26" s="10">
        <v>20</v>
      </c>
      <c r="AK26" s="12">
        <v>7714</v>
      </c>
      <c r="AL26" s="10">
        <v>360</v>
      </c>
      <c r="AM26" s="11" t="s">
        <v>276</v>
      </c>
      <c r="AN26" s="21">
        <f t="shared" si="9"/>
        <v>25559.572227573499</v>
      </c>
      <c r="AO26" s="21">
        <f t="shared" si="10"/>
        <v>1192.8242159614285</v>
      </c>
      <c r="AP26" s="17">
        <v>1248</v>
      </c>
      <c r="AQ26" s="23"/>
      <c r="AR26"/>
      <c r="AS26"/>
      <c r="AT26"/>
      <c r="AU26"/>
      <c r="AV26"/>
      <c r="AW26"/>
      <c r="AX26"/>
      <c r="AY26"/>
      <c r="AZ26"/>
      <c r="BA26"/>
      <c r="BB26"/>
      <c r="BC26"/>
      <c r="BD26"/>
    </row>
    <row r="27" spans="1:56" ht="12" customHeight="1" x14ac:dyDescent="0.25">
      <c r="A27" s="14" t="s">
        <v>101</v>
      </c>
      <c r="B27" s="14">
        <v>269</v>
      </c>
      <c r="C27" s="14" t="s">
        <v>199</v>
      </c>
      <c r="D27" s="14" t="s">
        <v>55</v>
      </c>
      <c r="E27" s="14" t="s">
        <v>52</v>
      </c>
      <c r="F27" s="58">
        <v>74.327633785499998</v>
      </c>
      <c r="G27" s="13">
        <v>12.2425656602</v>
      </c>
      <c r="H27" s="22">
        <v>23.3349018097</v>
      </c>
      <c r="I27" s="58">
        <v>72.426406860399993</v>
      </c>
      <c r="J27" s="2"/>
      <c r="K27" s="7" t="s">
        <v>199</v>
      </c>
      <c r="L27" s="7" t="str">
        <f t="shared" si="0"/>
        <v>N</v>
      </c>
      <c r="M27" s="7" t="s">
        <v>216</v>
      </c>
      <c r="N27" s="7">
        <f t="shared" si="4"/>
        <v>12.2425656602</v>
      </c>
      <c r="O27" s="15">
        <f t="shared" si="5"/>
        <v>74.327633785499998</v>
      </c>
      <c r="P27" s="7">
        <f t="shared" si="1"/>
        <v>3.7</v>
      </c>
      <c r="Q27" s="7">
        <v>50</v>
      </c>
      <c r="R27" s="7">
        <f t="shared" si="6"/>
        <v>7.4</v>
      </c>
      <c r="S27" s="63">
        <f t="shared" si="7"/>
        <v>23.3349018097</v>
      </c>
      <c r="T27" s="7">
        <f t="shared" si="8"/>
        <v>65.026406860399987</v>
      </c>
      <c r="U27" s="7">
        <f t="shared" si="2"/>
        <v>20</v>
      </c>
      <c r="V27" s="18" t="str">
        <f t="shared" si="3"/>
        <v>15N35-269</v>
      </c>
      <c r="W27" s="4"/>
      <c r="X27" s="8">
        <v>23</v>
      </c>
      <c r="Y27" s="9" t="s">
        <v>271</v>
      </c>
      <c r="Z27" s="9" t="s">
        <v>272</v>
      </c>
      <c r="AA27" s="10">
        <v>12.24256566</v>
      </c>
      <c r="AB27" s="10">
        <v>74.328000000000003</v>
      </c>
      <c r="AC27" s="10">
        <v>3.7</v>
      </c>
      <c r="AD27" s="10">
        <v>50</v>
      </c>
      <c r="AE27" s="10">
        <v>7.4</v>
      </c>
      <c r="AF27" s="10">
        <v>23.3</v>
      </c>
      <c r="AG27" s="10">
        <v>65.026406859999994</v>
      </c>
      <c r="AH27" s="10">
        <v>20</v>
      </c>
      <c r="AI27" s="10">
        <v>0</v>
      </c>
      <c r="AJ27" s="10">
        <v>10</v>
      </c>
      <c r="AK27" s="12">
        <v>2142</v>
      </c>
      <c r="AL27" s="10">
        <v>99</v>
      </c>
      <c r="AM27" s="11" t="s">
        <v>276</v>
      </c>
      <c r="AN27" s="21">
        <f t="shared" si="9"/>
        <v>2142</v>
      </c>
      <c r="AO27" s="21">
        <f t="shared" si="10"/>
        <v>99</v>
      </c>
      <c r="AP27" s="17">
        <v>1251</v>
      </c>
      <c r="AQ27" s="23"/>
      <c r="AR27"/>
      <c r="AS27"/>
      <c r="AT27"/>
      <c r="AU27"/>
      <c r="AV27"/>
      <c r="AW27"/>
      <c r="AX27"/>
      <c r="AY27"/>
      <c r="AZ27"/>
      <c r="BA27"/>
      <c r="BB27"/>
      <c r="BC27"/>
      <c r="BD27"/>
    </row>
    <row r="28" spans="1:56" ht="12" customHeight="1" x14ac:dyDescent="0.25">
      <c r="A28" s="14" t="s">
        <v>73</v>
      </c>
      <c r="B28" s="14">
        <v>87</v>
      </c>
      <c r="C28" s="14" t="s">
        <v>199</v>
      </c>
      <c r="D28" s="14" t="s">
        <v>53</v>
      </c>
      <c r="E28" s="14" t="s">
        <v>52</v>
      </c>
      <c r="F28" s="58">
        <v>22.882197165899999</v>
      </c>
      <c r="G28" s="13">
        <v>2.1266198608</v>
      </c>
      <c r="H28" s="22">
        <v>20.720512390100001</v>
      </c>
      <c r="I28" s="58">
        <v>120</v>
      </c>
      <c r="J28" s="2"/>
      <c r="K28" s="7" t="s">
        <v>199</v>
      </c>
      <c r="L28" s="7" t="str">
        <f t="shared" si="0"/>
        <v>N</v>
      </c>
      <c r="M28" s="7" t="s">
        <v>216</v>
      </c>
      <c r="N28" s="7">
        <f t="shared" si="4"/>
        <v>2.1266198608</v>
      </c>
      <c r="O28" s="15">
        <f t="shared" si="5"/>
        <v>22.882197165899999</v>
      </c>
      <c r="P28" s="7">
        <f t="shared" si="1"/>
        <v>3.7</v>
      </c>
      <c r="Q28" s="7">
        <v>50</v>
      </c>
      <c r="R28" s="7">
        <f t="shared" si="6"/>
        <v>7.4</v>
      </c>
      <c r="S28" s="63">
        <f t="shared" si="7"/>
        <v>20.720512390100001</v>
      </c>
      <c r="T28" s="7">
        <f t="shared" si="8"/>
        <v>112.6</v>
      </c>
      <c r="U28" s="7">
        <f t="shared" si="2"/>
        <v>20</v>
      </c>
      <c r="V28" s="18" t="str">
        <f t="shared" si="3"/>
        <v>15N41-87</v>
      </c>
      <c r="W28" s="4"/>
      <c r="X28" s="8">
        <v>24</v>
      </c>
      <c r="Y28" s="9" t="s">
        <v>271</v>
      </c>
      <c r="Z28" s="9" t="s">
        <v>272</v>
      </c>
      <c r="AA28" s="10">
        <v>2.126619861</v>
      </c>
      <c r="AB28" s="10">
        <v>22.882000000000001</v>
      </c>
      <c r="AC28" s="10">
        <v>3.7</v>
      </c>
      <c r="AD28" s="10">
        <v>50</v>
      </c>
      <c r="AE28" s="10">
        <v>7.4</v>
      </c>
      <c r="AF28" s="10">
        <v>20.7</v>
      </c>
      <c r="AG28" s="10">
        <v>112.6</v>
      </c>
      <c r="AH28" s="10">
        <v>20</v>
      </c>
      <c r="AI28" s="10">
        <v>0</v>
      </c>
      <c r="AJ28" s="10">
        <v>4</v>
      </c>
      <c r="AK28" s="10">
        <v>8</v>
      </c>
      <c r="AL28" s="10">
        <v>0</v>
      </c>
      <c r="AM28" s="11" t="s">
        <v>277</v>
      </c>
      <c r="AN28" s="21">
        <f t="shared" si="9"/>
        <v>8</v>
      </c>
      <c r="AO28" s="21">
        <f t="shared" si="10"/>
        <v>0</v>
      </c>
      <c r="AP28" s="17">
        <v>925</v>
      </c>
      <c r="AQ28" s="23"/>
      <c r="AR28"/>
      <c r="AS28"/>
      <c r="AT28"/>
      <c r="AU28"/>
      <c r="AV28"/>
      <c r="AW28"/>
      <c r="AX28"/>
      <c r="AY28"/>
      <c r="AZ28"/>
      <c r="BA28"/>
      <c r="BB28"/>
      <c r="BC28"/>
      <c r="BD28"/>
    </row>
    <row r="29" spans="1:56" ht="12" customHeight="1" x14ac:dyDescent="0.25">
      <c r="A29" s="14" t="s">
        <v>73</v>
      </c>
      <c r="B29" s="14">
        <v>87</v>
      </c>
      <c r="C29" s="14" t="s">
        <v>199</v>
      </c>
      <c r="D29" s="14" t="s">
        <v>53</v>
      </c>
      <c r="E29" s="14" t="s">
        <v>52</v>
      </c>
      <c r="F29" s="58">
        <v>87.175656536399998</v>
      </c>
      <c r="G29" s="13">
        <v>0.26213238773800002</v>
      </c>
      <c r="H29" s="22">
        <v>42.576881408699997</v>
      </c>
      <c r="I29" s="58">
        <v>14.142135620099999</v>
      </c>
      <c r="J29" s="2"/>
      <c r="K29" s="7" t="s">
        <v>199</v>
      </c>
      <c r="L29" s="7" t="str">
        <f t="shared" si="0"/>
        <v>N</v>
      </c>
      <c r="M29" s="7" t="s">
        <v>216</v>
      </c>
      <c r="N29" s="7">
        <f t="shared" si="4"/>
        <v>0.3</v>
      </c>
      <c r="O29" s="15">
        <f t="shared" si="5"/>
        <v>87.175656536399998</v>
      </c>
      <c r="P29" s="7">
        <f t="shared" si="1"/>
        <v>3.7</v>
      </c>
      <c r="Q29" s="7">
        <v>50</v>
      </c>
      <c r="R29" s="7">
        <f t="shared" si="6"/>
        <v>7.4</v>
      </c>
      <c r="S29" s="63">
        <f t="shared" si="7"/>
        <v>42.576881408699997</v>
      </c>
      <c r="T29" s="7">
        <f t="shared" si="8"/>
        <v>6.7421356200999991</v>
      </c>
      <c r="U29" s="7">
        <f t="shared" si="2"/>
        <v>20</v>
      </c>
      <c r="V29" s="18" t="str">
        <f t="shared" si="3"/>
        <v>15N41-87</v>
      </c>
      <c r="W29" s="4"/>
      <c r="X29" s="8">
        <v>25</v>
      </c>
      <c r="Y29" s="9" t="s">
        <v>271</v>
      </c>
      <c r="Z29" s="9" t="s">
        <v>272</v>
      </c>
      <c r="AA29" s="10">
        <v>0.3</v>
      </c>
      <c r="AB29" s="10">
        <v>87.176000000000002</v>
      </c>
      <c r="AC29" s="10">
        <v>3.7</v>
      </c>
      <c r="AD29" s="10">
        <v>50</v>
      </c>
      <c r="AE29" s="10">
        <v>7.4</v>
      </c>
      <c r="AF29" s="10">
        <v>42.6</v>
      </c>
      <c r="AG29" s="10">
        <v>6.74213562</v>
      </c>
      <c r="AH29" s="10">
        <v>20</v>
      </c>
      <c r="AI29" s="10">
        <v>11</v>
      </c>
      <c r="AJ29" s="10">
        <v>68</v>
      </c>
      <c r="AK29" s="10">
        <v>94</v>
      </c>
      <c r="AL29" s="10">
        <v>106</v>
      </c>
      <c r="AM29" s="11" t="s">
        <v>277</v>
      </c>
      <c r="AN29" s="21">
        <f t="shared" si="9"/>
        <v>94</v>
      </c>
      <c r="AO29" s="21">
        <f t="shared" si="10"/>
        <v>106</v>
      </c>
      <c r="AP29" s="17">
        <v>922</v>
      </c>
      <c r="AQ29" s="23"/>
      <c r="AR29"/>
      <c r="AS29"/>
      <c r="AT29"/>
      <c r="AU29"/>
      <c r="AV29"/>
      <c r="AW29"/>
      <c r="AX29"/>
      <c r="AY29"/>
      <c r="AZ29"/>
      <c r="BA29"/>
      <c r="BB29"/>
      <c r="BC29"/>
      <c r="BD29"/>
    </row>
    <row r="30" spans="1:56" ht="12" customHeight="1" x14ac:dyDescent="0.25">
      <c r="A30" s="14" t="s">
        <v>73</v>
      </c>
      <c r="B30" s="14">
        <v>87</v>
      </c>
      <c r="C30" s="14" t="s">
        <v>199</v>
      </c>
      <c r="D30" s="14" t="s">
        <v>53</v>
      </c>
      <c r="E30" s="14" t="s">
        <v>52</v>
      </c>
      <c r="F30" s="58">
        <v>4.2096424204999998</v>
      </c>
      <c r="G30" s="13">
        <v>5.9125033437100001</v>
      </c>
      <c r="H30" s="22">
        <v>12.675318718</v>
      </c>
      <c r="I30" s="58">
        <v>0</v>
      </c>
      <c r="J30" s="2"/>
      <c r="K30" s="7" t="s">
        <v>199</v>
      </c>
      <c r="L30" s="7" t="str">
        <f t="shared" si="0"/>
        <v>N</v>
      </c>
      <c r="M30" s="7" t="s">
        <v>216</v>
      </c>
      <c r="N30" s="7">
        <f t="shared" si="4"/>
        <v>5.9125033437100001</v>
      </c>
      <c r="O30" s="15">
        <f t="shared" si="5"/>
        <v>4.2096424204999998</v>
      </c>
      <c r="P30" s="7">
        <f t="shared" si="1"/>
        <v>3.7</v>
      </c>
      <c r="Q30" s="7">
        <v>50</v>
      </c>
      <c r="R30" s="7">
        <f t="shared" si="6"/>
        <v>0.3</v>
      </c>
      <c r="S30" s="63">
        <f t="shared" si="7"/>
        <v>12.675318718</v>
      </c>
      <c r="T30" s="7">
        <f t="shared" si="8"/>
        <v>0.3</v>
      </c>
      <c r="U30" s="7">
        <f t="shared" si="2"/>
        <v>20</v>
      </c>
      <c r="V30" s="18" t="str">
        <f t="shared" si="3"/>
        <v>15N41-87</v>
      </c>
      <c r="W30" s="4"/>
      <c r="X30" s="8">
        <v>26</v>
      </c>
      <c r="Y30" s="9" t="s">
        <v>271</v>
      </c>
      <c r="Z30" s="9" t="s">
        <v>272</v>
      </c>
      <c r="AA30" s="10">
        <v>5.9125033440000001</v>
      </c>
      <c r="AB30" s="10">
        <v>4.21</v>
      </c>
      <c r="AC30" s="10">
        <v>3.7</v>
      </c>
      <c r="AD30" s="10">
        <v>50</v>
      </c>
      <c r="AE30" s="10">
        <v>0.3</v>
      </c>
      <c r="AF30" s="10">
        <v>12.7</v>
      </c>
      <c r="AG30" s="10">
        <v>0.3</v>
      </c>
      <c r="AH30" s="10">
        <v>20</v>
      </c>
      <c r="AI30" s="10">
        <v>11</v>
      </c>
      <c r="AJ30" s="10">
        <v>56</v>
      </c>
      <c r="AK30" s="10">
        <v>2</v>
      </c>
      <c r="AL30" s="10">
        <v>2</v>
      </c>
      <c r="AM30" s="11" t="s">
        <v>277</v>
      </c>
      <c r="AN30" s="21">
        <f t="shared" si="9"/>
        <v>2</v>
      </c>
      <c r="AO30" s="21">
        <f t="shared" si="10"/>
        <v>2</v>
      </c>
      <c r="AP30" s="17">
        <v>930</v>
      </c>
      <c r="AQ30" s="23"/>
      <c r="AR30"/>
      <c r="AS30"/>
      <c r="AT30"/>
      <c r="AU30"/>
      <c r="AV30"/>
      <c r="AW30"/>
      <c r="AX30"/>
      <c r="AY30"/>
      <c r="AZ30"/>
      <c r="BA30"/>
      <c r="BB30"/>
      <c r="BC30"/>
      <c r="BD30"/>
    </row>
    <row r="31" spans="1:56" ht="12" customHeight="1" x14ac:dyDescent="0.25">
      <c r="A31" s="14" t="s">
        <v>73</v>
      </c>
      <c r="B31" s="14">
        <v>87</v>
      </c>
      <c r="C31" s="14" t="s">
        <v>199</v>
      </c>
      <c r="D31" s="14" t="s">
        <v>53</v>
      </c>
      <c r="E31" s="14" t="s">
        <v>52</v>
      </c>
      <c r="F31" s="58">
        <v>50.698677771900002</v>
      </c>
      <c r="G31" s="13">
        <v>0.57401029532900005</v>
      </c>
      <c r="H31" s="22">
        <v>34.449729919399999</v>
      </c>
      <c r="I31" s="58">
        <v>52.4264068604</v>
      </c>
      <c r="J31" s="2"/>
      <c r="K31" s="7" t="s">
        <v>199</v>
      </c>
      <c r="L31" s="7" t="str">
        <f t="shared" si="0"/>
        <v>N</v>
      </c>
      <c r="M31" s="7" t="s">
        <v>216</v>
      </c>
      <c r="N31" s="7">
        <f t="shared" si="4"/>
        <v>0.57401029532900005</v>
      </c>
      <c r="O31" s="15">
        <f t="shared" si="5"/>
        <v>50.698677771900002</v>
      </c>
      <c r="P31" s="7">
        <f t="shared" si="1"/>
        <v>3.7</v>
      </c>
      <c r="Q31" s="7">
        <v>50</v>
      </c>
      <c r="R31" s="7">
        <f t="shared" si="6"/>
        <v>7.4</v>
      </c>
      <c r="S31" s="63">
        <f t="shared" si="7"/>
        <v>34.449729919399999</v>
      </c>
      <c r="T31" s="7">
        <f t="shared" si="8"/>
        <v>45.026406860400002</v>
      </c>
      <c r="U31" s="7">
        <f t="shared" si="2"/>
        <v>20</v>
      </c>
      <c r="V31" s="18" t="str">
        <f t="shared" si="3"/>
        <v>15N41-87</v>
      </c>
      <c r="W31" s="4"/>
      <c r="X31" s="8">
        <v>27</v>
      </c>
      <c r="Y31" s="9" t="s">
        <v>271</v>
      </c>
      <c r="Z31" s="9" t="s">
        <v>272</v>
      </c>
      <c r="AA31" s="10">
        <v>0.574010295</v>
      </c>
      <c r="AB31" s="10">
        <v>50.698999999999998</v>
      </c>
      <c r="AC31" s="10">
        <v>3.7</v>
      </c>
      <c r="AD31" s="10">
        <v>50</v>
      </c>
      <c r="AE31" s="10">
        <v>7.4</v>
      </c>
      <c r="AF31" s="10">
        <v>34.4</v>
      </c>
      <c r="AG31" s="10">
        <v>45.026406860000002</v>
      </c>
      <c r="AH31" s="10">
        <v>20</v>
      </c>
      <c r="AI31" s="10">
        <v>2</v>
      </c>
      <c r="AJ31" s="10">
        <v>10</v>
      </c>
      <c r="AK31" s="10">
        <v>14</v>
      </c>
      <c r="AL31" s="10">
        <v>21</v>
      </c>
      <c r="AM31" s="11" t="s">
        <v>277</v>
      </c>
      <c r="AN31" s="21">
        <f t="shared" si="9"/>
        <v>14</v>
      </c>
      <c r="AO31" s="21">
        <f t="shared" si="10"/>
        <v>21</v>
      </c>
      <c r="AP31" s="17">
        <v>924</v>
      </c>
      <c r="AQ31" s="23"/>
      <c r="AR31"/>
      <c r="AS31"/>
      <c r="AT31"/>
      <c r="AU31"/>
      <c r="AV31"/>
      <c r="AW31"/>
      <c r="AX31"/>
      <c r="AY31"/>
      <c r="AZ31"/>
      <c r="BA31"/>
      <c r="BB31"/>
      <c r="BC31"/>
      <c r="BD31"/>
    </row>
    <row r="32" spans="1:56" ht="12" customHeight="1" x14ac:dyDescent="0.25">
      <c r="A32" s="14" t="s">
        <v>73</v>
      </c>
      <c r="B32" s="14">
        <v>87</v>
      </c>
      <c r="C32" s="14" t="s">
        <v>199</v>
      </c>
      <c r="D32" s="14" t="s">
        <v>53</v>
      </c>
      <c r="E32" s="14" t="s">
        <v>52</v>
      </c>
      <c r="F32" s="58">
        <v>51.454951290499999</v>
      </c>
      <c r="G32" s="13">
        <v>11.6542008382</v>
      </c>
      <c r="H32" s="22">
        <v>27.052032470699999</v>
      </c>
      <c r="I32" s="58">
        <v>0</v>
      </c>
      <c r="J32" s="2"/>
      <c r="K32" s="7" t="s">
        <v>199</v>
      </c>
      <c r="L32" s="7" t="str">
        <f t="shared" si="0"/>
        <v>N</v>
      </c>
      <c r="M32" s="7" t="s">
        <v>216</v>
      </c>
      <c r="N32" s="7">
        <f t="shared" si="4"/>
        <v>11.6542008382</v>
      </c>
      <c r="O32" s="15">
        <f t="shared" si="5"/>
        <v>51.454951290499999</v>
      </c>
      <c r="P32" s="7">
        <f t="shared" si="1"/>
        <v>3.7</v>
      </c>
      <c r="Q32" s="7">
        <v>50</v>
      </c>
      <c r="R32" s="7">
        <f t="shared" si="6"/>
        <v>0.3</v>
      </c>
      <c r="S32" s="63">
        <f t="shared" si="7"/>
        <v>27.052032470699999</v>
      </c>
      <c r="T32" s="7">
        <f t="shared" si="8"/>
        <v>0.3</v>
      </c>
      <c r="U32" s="7">
        <f t="shared" si="2"/>
        <v>20</v>
      </c>
      <c r="V32" s="18" t="str">
        <f t="shared" si="3"/>
        <v>15N41-87</v>
      </c>
      <c r="W32" s="4"/>
      <c r="X32" s="8">
        <v>28</v>
      </c>
      <c r="Y32" s="9" t="s">
        <v>271</v>
      </c>
      <c r="Z32" s="9" t="s">
        <v>272</v>
      </c>
      <c r="AA32" s="10">
        <v>11.65420084</v>
      </c>
      <c r="AB32" s="10">
        <v>51.454999999999998</v>
      </c>
      <c r="AC32" s="10">
        <v>3.7</v>
      </c>
      <c r="AD32" s="10">
        <v>50</v>
      </c>
      <c r="AE32" s="10">
        <v>0.3</v>
      </c>
      <c r="AF32" s="10">
        <v>27.1</v>
      </c>
      <c r="AG32" s="10">
        <v>0.3</v>
      </c>
      <c r="AH32" s="10">
        <v>20</v>
      </c>
      <c r="AI32" s="10">
        <v>21</v>
      </c>
      <c r="AJ32" s="10">
        <v>207</v>
      </c>
      <c r="AK32" s="10">
        <v>965</v>
      </c>
      <c r="AL32" s="10">
        <v>941</v>
      </c>
      <c r="AM32" s="11" t="s">
        <v>277</v>
      </c>
      <c r="AN32" s="21">
        <f t="shared" si="9"/>
        <v>965</v>
      </c>
      <c r="AO32" s="21">
        <f t="shared" si="10"/>
        <v>941</v>
      </c>
      <c r="AP32" s="17">
        <v>923</v>
      </c>
      <c r="AQ32" s="23"/>
      <c r="AR32"/>
      <c r="AS32"/>
      <c r="AT32"/>
      <c r="AU32"/>
      <c r="AV32"/>
      <c r="AW32"/>
      <c r="AX32"/>
      <c r="AY32"/>
      <c r="AZ32"/>
      <c r="BA32"/>
      <c r="BB32"/>
      <c r="BC32"/>
      <c r="BD32"/>
    </row>
    <row r="33" spans="1:56" ht="12" customHeight="1" x14ac:dyDescent="0.25">
      <c r="A33" s="14" t="s">
        <v>73</v>
      </c>
      <c r="B33" s="14">
        <v>87</v>
      </c>
      <c r="C33" s="14" t="s">
        <v>199</v>
      </c>
      <c r="D33" s="14" t="s">
        <v>53</v>
      </c>
      <c r="E33" s="14" t="s">
        <v>52</v>
      </c>
      <c r="F33" s="58">
        <v>60.966039221599999</v>
      </c>
      <c r="G33" s="13">
        <v>6.97589958993</v>
      </c>
      <c r="H33" s="22">
        <v>16.732175826999999</v>
      </c>
      <c r="I33" s="58">
        <v>265.56347656299999</v>
      </c>
      <c r="J33" s="2"/>
      <c r="K33" s="7" t="s">
        <v>199</v>
      </c>
      <c r="L33" s="7" t="str">
        <f t="shared" si="0"/>
        <v>N</v>
      </c>
      <c r="M33" s="7" t="s">
        <v>216</v>
      </c>
      <c r="N33" s="7">
        <f t="shared" si="4"/>
        <v>6.97589958993</v>
      </c>
      <c r="O33" s="15">
        <f t="shared" si="5"/>
        <v>60.966039221599999</v>
      </c>
      <c r="P33" s="7">
        <f t="shared" si="1"/>
        <v>3.7</v>
      </c>
      <c r="Q33" s="7">
        <v>50</v>
      </c>
      <c r="R33" s="7">
        <f t="shared" si="6"/>
        <v>7.4</v>
      </c>
      <c r="S33" s="63">
        <f t="shared" si="7"/>
        <v>16.732175826999999</v>
      </c>
      <c r="T33" s="7">
        <f t="shared" si="8"/>
        <v>258.16347656300002</v>
      </c>
      <c r="U33" s="7">
        <f t="shared" si="2"/>
        <v>20</v>
      </c>
      <c r="V33" s="18" t="str">
        <f t="shared" si="3"/>
        <v>15N41-87</v>
      </c>
      <c r="W33" s="4"/>
      <c r="X33" s="8">
        <v>29</v>
      </c>
      <c r="Y33" s="9" t="s">
        <v>271</v>
      </c>
      <c r="Z33" s="9" t="s">
        <v>272</v>
      </c>
      <c r="AA33" s="10">
        <v>6.97589959</v>
      </c>
      <c r="AB33" s="10">
        <v>60.966000000000001</v>
      </c>
      <c r="AC33" s="10">
        <v>3.7</v>
      </c>
      <c r="AD33" s="10">
        <v>50</v>
      </c>
      <c r="AE33" s="10">
        <v>7.4</v>
      </c>
      <c r="AF33" s="10">
        <v>16.7</v>
      </c>
      <c r="AG33" s="10">
        <v>258.16347660000002</v>
      </c>
      <c r="AH33" s="10">
        <v>20</v>
      </c>
      <c r="AI33" s="10">
        <v>0</v>
      </c>
      <c r="AJ33" s="10">
        <v>4</v>
      </c>
      <c r="AK33" s="10">
        <v>536</v>
      </c>
      <c r="AL33" s="10">
        <v>8</v>
      </c>
      <c r="AM33" s="11" t="s">
        <v>277</v>
      </c>
      <c r="AN33" s="21">
        <f t="shared" si="9"/>
        <v>536</v>
      </c>
      <c r="AO33" s="21">
        <f t="shared" si="10"/>
        <v>8</v>
      </c>
      <c r="AP33" s="17">
        <v>933</v>
      </c>
      <c r="AQ33" s="23"/>
      <c r="AR33"/>
      <c r="AS33"/>
      <c r="AT33"/>
      <c r="AU33"/>
      <c r="AV33"/>
      <c r="AW33"/>
      <c r="AX33"/>
      <c r="AY33"/>
      <c r="AZ33"/>
      <c r="BA33"/>
      <c r="BB33"/>
      <c r="BC33"/>
      <c r="BD33"/>
    </row>
    <row r="34" spans="1:56" ht="12" customHeight="1" x14ac:dyDescent="0.25">
      <c r="A34" s="14" t="s">
        <v>135</v>
      </c>
      <c r="B34" s="14">
        <v>590</v>
      </c>
      <c r="C34" s="14" t="s">
        <v>199</v>
      </c>
      <c r="D34" s="14" t="s">
        <v>53</v>
      </c>
      <c r="E34" s="14" t="s">
        <v>52</v>
      </c>
      <c r="F34" s="58">
        <v>89.757142913699994</v>
      </c>
      <c r="G34" s="13">
        <v>24.420279666900001</v>
      </c>
      <c r="H34" s="22">
        <v>39.335422515899999</v>
      </c>
      <c r="I34" s="58">
        <v>24.142135620099999</v>
      </c>
      <c r="J34" s="2"/>
      <c r="K34" s="7" t="s">
        <v>199</v>
      </c>
      <c r="L34" s="7" t="str">
        <f t="shared" si="0"/>
        <v>N</v>
      </c>
      <c r="M34" s="7" t="s">
        <v>216</v>
      </c>
      <c r="N34" s="7">
        <f t="shared" si="4"/>
        <v>24.420279666900001</v>
      </c>
      <c r="O34" s="15">
        <f t="shared" si="5"/>
        <v>89.757142913699994</v>
      </c>
      <c r="P34" s="7">
        <f t="shared" si="1"/>
        <v>3.7</v>
      </c>
      <c r="Q34" s="7">
        <v>50</v>
      </c>
      <c r="R34" s="7">
        <f t="shared" si="6"/>
        <v>7.4</v>
      </c>
      <c r="S34" s="63">
        <f t="shared" si="7"/>
        <v>39.335422515899999</v>
      </c>
      <c r="T34" s="7">
        <f t="shared" si="8"/>
        <v>16.742135620100001</v>
      </c>
      <c r="U34" s="7">
        <f t="shared" si="2"/>
        <v>20</v>
      </c>
      <c r="V34" s="18" t="str">
        <f t="shared" si="3"/>
        <v>15N41.2-590</v>
      </c>
      <c r="W34" s="4"/>
      <c r="X34" s="8">
        <v>30</v>
      </c>
      <c r="Y34" s="9" t="s">
        <v>271</v>
      </c>
      <c r="Z34" s="9" t="s">
        <v>272</v>
      </c>
      <c r="AA34" s="10">
        <v>24.420279669999999</v>
      </c>
      <c r="AB34" s="10">
        <v>89.757000000000005</v>
      </c>
      <c r="AC34" s="10">
        <v>3.7</v>
      </c>
      <c r="AD34" s="10">
        <v>50</v>
      </c>
      <c r="AE34" s="10">
        <v>7.4</v>
      </c>
      <c r="AF34" s="10">
        <v>39.299999999999997</v>
      </c>
      <c r="AG34" s="10">
        <v>16.742135619999999</v>
      </c>
      <c r="AH34" s="10">
        <v>20</v>
      </c>
      <c r="AI34" s="10">
        <v>9</v>
      </c>
      <c r="AJ34" s="10">
        <v>47</v>
      </c>
      <c r="AK34" s="12">
        <v>5780</v>
      </c>
      <c r="AL34" s="12">
        <v>1100</v>
      </c>
      <c r="AM34" s="11" t="s">
        <v>278</v>
      </c>
      <c r="AN34" s="21">
        <f t="shared" si="9"/>
        <v>5780</v>
      </c>
      <c r="AO34" s="21">
        <f t="shared" si="10"/>
        <v>1100</v>
      </c>
      <c r="AP34" s="17">
        <v>94</v>
      </c>
      <c r="AQ34" s="23"/>
      <c r="AR34"/>
      <c r="AS34"/>
      <c r="AT34"/>
      <c r="AU34"/>
      <c r="AV34"/>
      <c r="AW34"/>
      <c r="AX34"/>
      <c r="AY34"/>
      <c r="AZ34"/>
      <c r="BA34"/>
      <c r="BB34"/>
      <c r="BC34"/>
      <c r="BD34"/>
    </row>
    <row r="35" spans="1:56" ht="12" customHeight="1" x14ac:dyDescent="0.25">
      <c r="A35" s="14" t="s">
        <v>135</v>
      </c>
      <c r="B35" s="14">
        <v>590</v>
      </c>
      <c r="C35" s="14" t="s">
        <v>199</v>
      </c>
      <c r="D35" s="14" t="s">
        <v>53</v>
      </c>
      <c r="E35" s="14" t="s">
        <v>52</v>
      </c>
      <c r="F35" s="58">
        <v>53.028600928700001</v>
      </c>
      <c r="G35" s="13">
        <v>11.865280395499999</v>
      </c>
      <c r="H35" s="22">
        <v>10.1754140854</v>
      </c>
      <c r="I35" s="58">
        <v>0</v>
      </c>
      <c r="J35" s="2"/>
      <c r="K35" s="7" t="s">
        <v>199</v>
      </c>
      <c r="L35" s="7" t="str">
        <f t="shared" si="0"/>
        <v>N</v>
      </c>
      <c r="M35" s="7" t="s">
        <v>216</v>
      </c>
      <c r="N35" s="7">
        <f t="shared" si="4"/>
        <v>11.865280395499999</v>
      </c>
      <c r="O35" s="15">
        <f t="shared" si="5"/>
        <v>53.028600928700001</v>
      </c>
      <c r="P35" s="7">
        <f t="shared" si="1"/>
        <v>3.7</v>
      </c>
      <c r="Q35" s="7">
        <v>50</v>
      </c>
      <c r="R35" s="7">
        <f t="shared" si="6"/>
        <v>0.3</v>
      </c>
      <c r="S35" s="63">
        <f t="shared" si="7"/>
        <v>10.1754140854</v>
      </c>
      <c r="T35" s="7">
        <f t="shared" si="8"/>
        <v>0.3</v>
      </c>
      <c r="U35" s="7">
        <f t="shared" si="2"/>
        <v>20</v>
      </c>
      <c r="V35" s="18" t="str">
        <f t="shared" si="3"/>
        <v>15N41.2-590</v>
      </c>
      <c r="W35" s="4"/>
      <c r="X35" s="8">
        <v>31</v>
      </c>
      <c r="Y35" s="9" t="s">
        <v>271</v>
      </c>
      <c r="Z35" s="9" t="s">
        <v>272</v>
      </c>
      <c r="AA35" s="10">
        <v>11.8652804</v>
      </c>
      <c r="AB35" s="10">
        <v>53.029000000000003</v>
      </c>
      <c r="AC35" s="10">
        <v>3.7</v>
      </c>
      <c r="AD35" s="10">
        <v>50</v>
      </c>
      <c r="AE35" s="10">
        <v>0.3</v>
      </c>
      <c r="AF35" s="10">
        <v>10.199999999999999</v>
      </c>
      <c r="AG35" s="10">
        <v>0.3</v>
      </c>
      <c r="AH35" s="10">
        <v>20</v>
      </c>
      <c r="AI35" s="10">
        <v>22</v>
      </c>
      <c r="AJ35" s="10">
        <v>214</v>
      </c>
      <c r="AK35" s="12">
        <v>1048</v>
      </c>
      <c r="AL35" s="10">
        <v>901</v>
      </c>
      <c r="AM35" s="11" t="s">
        <v>278</v>
      </c>
      <c r="AN35" s="21">
        <f t="shared" si="9"/>
        <v>1048</v>
      </c>
      <c r="AO35" s="21">
        <f t="shared" si="10"/>
        <v>901</v>
      </c>
      <c r="AP35" s="17">
        <v>93</v>
      </c>
      <c r="AQ35" s="23"/>
      <c r="AR35"/>
      <c r="AS35"/>
      <c r="AT35"/>
      <c r="AU35"/>
      <c r="AV35"/>
      <c r="AW35"/>
      <c r="AX35"/>
      <c r="AY35"/>
      <c r="AZ35"/>
      <c r="BA35"/>
      <c r="BB35"/>
      <c r="BC35"/>
      <c r="BD35"/>
    </row>
    <row r="36" spans="1:56" ht="12" customHeight="1" x14ac:dyDescent="0.25">
      <c r="A36" s="14" t="s">
        <v>135</v>
      </c>
      <c r="B36" s="14">
        <v>590</v>
      </c>
      <c r="C36" s="14" t="s">
        <v>199</v>
      </c>
      <c r="D36" s="14" t="s">
        <v>53</v>
      </c>
      <c r="E36" s="14" t="s">
        <v>52</v>
      </c>
      <c r="F36" s="58">
        <v>136.69585594</v>
      </c>
      <c r="G36" s="13">
        <v>23.055825074800001</v>
      </c>
      <c r="H36" s="22">
        <v>75.216545104999994</v>
      </c>
      <c r="I36" s="58">
        <v>24.142135620099999</v>
      </c>
      <c r="J36" s="2"/>
      <c r="K36" s="7" t="s">
        <v>199</v>
      </c>
      <c r="L36" s="7" t="str">
        <f t="shared" si="0"/>
        <v>N</v>
      </c>
      <c r="M36" s="7" t="s">
        <v>216</v>
      </c>
      <c r="N36" s="7">
        <f t="shared" si="4"/>
        <v>23.055825074800001</v>
      </c>
      <c r="O36" s="15">
        <f t="shared" si="5"/>
        <v>136.69585594</v>
      </c>
      <c r="P36" s="7">
        <f t="shared" si="1"/>
        <v>3.7</v>
      </c>
      <c r="Q36" s="7">
        <v>50</v>
      </c>
      <c r="R36" s="7">
        <f t="shared" si="6"/>
        <v>7.4</v>
      </c>
      <c r="S36" s="63">
        <f t="shared" si="7"/>
        <v>75.216545104999994</v>
      </c>
      <c r="T36" s="7">
        <f t="shared" si="8"/>
        <v>16.742135620100001</v>
      </c>
      <c r="U36" s="7">
        <f t="shared" si="2"/>
        <v>20</v>
      </c>
      <c r="V36" s="18" t="str">
        <f t="shared" si="3"/>
        <v>15N41.2-590</v>
      </c>
      <c r="W36" s="4"/>
      <c r="X36" s="8">
        <v>32</v>
      </c>
      <c r="Y36" s="9" t="s">
        <v>271</v>
      </c>
      <c r="Z36" s="9" t="s">
        <v>272</v>
      </c>
      <c r="AA36" s="10">
        <v>23.055825070000001</v>
      </c>
      <c r="AB36" s="10">
        <v>136.696</v>
      </c>
      <c r="AC36" s="10">
        <v>3.7</v>
      </c>
      <c r="AD36" s="10">
        <v>50</v>
      </c>
      <c r="AE36" s="10">
        <v>7.4</v>
      </c>
      <c r="AF36" s="10">
        <v>75.2</v>
      </c>
      <c r="AG36" s="10">
        <v>16.742135619999999</v>
      </c>
      <c r="AH36" s="10">
        <v>20</v>
      </c>
      <c r="AI36" s="10">
        <v>10</v>
      </c>
      <c r="AJ36" s="10">
        <v>63</v>
      </c>
      <c r="AK36" s="12">
        <v>13078</v>
      </c>
      <c r="AL36" s="12">
        <v>3811</v>
      </c>
      <c r="AM36" s="11" t="s">
        <v>278</v>
      </c>
      <c r="AN36" s="21">
        <f t="shared" si="9"/>
        <v>13078</v>
      </c>
      <c r="AO36" s="21">
        <f t="shared" si="10"/>
        <v>3811</v>
      </c>
      <c r="AP36" s="17">
        <v>90</v>
      </c>
      <c r="AQ36" s="23"/>
      <c r="AR36"/>
      <c r="AS36"/>
      <c r="AT36"/>
      <c r="AU36"/>
      <c r="AV36"/>
      <c r="AW36"/>
      <c r="AX36"/>
      <c r="AY36"/>
      <c r="AZ36"/>
      <c r="BA36"/>
      <c r="BB36"/>
      <c r="BC36"/>
      <c r="BD36"/>
    </row>
    <row r="37" spans="1:56" ht="12" customHeight="1" x14ac:dyDescent="0.25">
      <c r="A37" s="14" t="s">
        <v>135</v>
      </c>
      <c r="B37" s="14">
        <v>590</v>
      </c>
      <c r="C37" s="14" t="s">
        <v>199</v>
      </c>
      <c r="D37" s="14" t="s">
        <v>53</v>
      </c>
      <c r="E37" s="14" t="s">
        <v>52</v>
      </c>
      <c r="F37" s="58">
        <v>61.113123057499998</v>
      </c>
      <c r="G37" s="13">
        <v>5.6124306342699999</v>
      </c>
      <c r="H37" s="22">
        <v>14.817440033</v>
      </c>
      <c r="I37" s="58">
        <v>58.284271240199999</v>
      </c>
      <c r="J37" s="2"/>
      <c r="K37" s="7" t="s">
        <v>199</v>
      </c>
      <c r="L37" s="7" t="str">
        <f t="shared" si="0"/>
        <v>N</v>
      </c>
      <c r="M37" s="7" t="s">
        <v>216</v>
      </c>
      <c r="N37" s="7">
        <f t="shared" si="4"/>
        <v>5.6124306342699999</v>
      </c>
      <c r="O37" s="15">
        <f t="shared" si="5"/>
        <v>61.113123057499998</v>
      </c>
      <c r="P37" s="7">
        <f t="shared" si="1"/>
        <v>3.7</v>
      </c>
      <c r="Q37" s="7">
        <v>50</v>
      </c>
      <c r="R37" s="7">
        <f t="shared" si="6"/>
        <v>7.4</v>
      </c>
      <c r="S37" s="63">
        <f t="shared" si="7"/>
        <v>14.817440033</v>
      </c>
      <c r="T37" s="7">
        <f t="shared" si="8"/>
        <v>50.8842712402</v>
      </c>
      <c r="U37" s="7">
        <f t="shared" si="2"/>
        <v>20</v>
      </c>
      <c r="V37" s="18" t="str">
        <f t="shared" si="3"/>
        <v>15N41.2-590</v>
      </c>
      <c r="W37" s="4"/>
      <c r="X37" s="8">
        <v>33</v>
      </c>
      <c r="Y37" s="9" t="s">
        <v>271</v>
      </c>
      <c r="Z37" s="9" t="s">
        <v>272</v>
      </c>
      <c r="AA37" s="10">
        <v>5.6124306339999999</v>
      </c>
      <c r="AB37" s="10">
        <v>61.113</v>
      </c>
      <c r="AC37" s="10">
        <v>3.7</v>
      </c>
      <c r="AD37" s="10">
        <v>50</v>
      </c>
      <c r="AE37" s="10">
        <v>7.4</v>
      </c>
      <c r="AF37" s="10">
        <v>14.8</v>
      </c>
      <c r="AG37" s="10">
        <v>50.884271239999997</v>
      </c>
      <c r="AH37" s="10">
        <v>20</v>
      </c>
      <c r="AI37" s="10">
        <v>0</v>
      </c>
      <c r="AJ37" s="10">
        <v>10</v>
      </c>
      <c r="AK37" s="10">
        <v>354</v>
      </c>
      <c r="AL37" s="10">
        <v>7</v>
      </c>
      <c r="AM37" s="11" t="s">
        <v>278</v>
      </c>
      <c r="AN37" s="21">
        <f t="shared" si="9"/>
        <v>354</v>
      </c>
      <c r="AO37" s="21">
        <f t="shared" si="10"/>
        <v>7</v>
      </c>
      <c r="AP37" s="17">
        <v>92</v>
      </c>
      <c r="AQ37" s="23"/>
      <c r="AR37"/>
      <c r="AS37"/>
      <c r="AT37"/>
      <c r="AU37"/>
      <c r="AV37"/>
      <c r="AW37"/>
      <c r="AX37"/>
      <c r="AY37"/>
      <c r="AZ37"/>
      <c r="BA37"/>
      <c r="BB37"/>
      <c r="BC37"/>
      <c r="BD37"/>
    </row>
    <row r="38" spans="1:56" ht="12" customHeight="1" x14ac:dyDescent="0.25">
      <c r="A38" s="14" t="s">
        <v>135</v>
      </c>
      <c r="B38" s="14">
        <v>590</v>
      </c>
      <c r="C38" s="14" t="s">
        <v>199</v>
      </c>
      <c r="D38" s="14" t="s">
        <v>53</v>
      </c>
      <c r="E38" s="14" t="s">
        <v>52</v>
      </c>
      <c r="F38" s="58">
        <v>140.57776146500001</v>
      </c>
      <c r="G38" s="13">
        <v>13.742810910099999</v>
      </c>
      <c r="H38" s="22">
        <v>54.062164306600003</v>
      </c>
      <c r="I38" s="58">
        <v>0</v>
      </c>
      <c r="J38" s="2"/>
      <c r="K38" s="7" t="s">
        <v>199</v>
      </c>
      <c r="L38" s="7" t="str">
        <f t="shared" si="0"/>
        <v>N</v>
      </c>
      <c r="M38" s="7" t="s">
        <v>216</v>
      </c>
      <c r="N38" s="7">
        <f t="shared" si="4"/>
        <v>13.742810910099999</v>
      </c>
      <c r="O38" s="15">
        <f t="shared" si="5"/>
        <v>140</v>
      </c>
      <c r="P38" s="7">
        <f t="shared" si="1"/>
        <v>3.7</v>
      </c>
      <c r="Q38" s="7">
        <v>50</v>
      </c>
      <c r="R38" s="7">
        <f t="shared" si="6"/>
        <v>0.3</v>
      </c>
      <c r="S38" s="63">
        <f t="shared" si="7"/>
        <v>54.062164306600003</v>
      </c>
      <c r="T38" s="7">
        <f t="shared" si="8"/>
        <v>0.3</v>
      </c>
      <c r="U38" s="7">
        <f t="shared" si="2"/>
        <v>20</v>
      </c>
      <c r="V38" s="18" t="str">
        <f t="shared" si="3"/>
        <v>15N41.2-590</v>
      </c>
      <c r="W38" s="4"/>
      <c r="X38" s="8">
        <v>34</v>
      </c>
      <c r="Y38" s="9" t="s">
        <v>271</v>
      </c>
      <c r="Z38" s="9" t="s">
        <v>272</v>
      </c>
      <c r="AA38" s="10">
        <v>13.742810909999999</v>
      </c>
      <c r="AB38" s="10">
        <v>140</v>
      </c>
      <c r="AC38" s="10">
        <v>3.7</v>
      </c>
      <c r="AD38" s="10">
        <v>50</v>
      </c>
      <c r="AE38" s="10">
        <v>0.3</v>
      </c>
      <c r="AF38" s="10">
        <v>54.1</v>
      </c>
      <c r="AG38" s="10">
        <v>0.3</v>
      </c>
      <c r="AH38" s="10">
        <v>20</v>
      </c>
      <c r="AI38" s="10">
        <v>23</v>
      </c>
      <c r="AJ38" s="10">
        <v>228</v>
      </c>
      <c r="AK38" s="12">
        <v>10626</v>
      </c>
      <c r="AL38" s="12">
        <v>10134</v>
      </c>
      <c r="AM38" s="11" t="s">
        <v>278</v>
      </c>
      <c r="AN38" s="21">
        <f t="shared" si="9"/>
        <v>10669.852095193501</v>
      </c>
      <c r="AO38" s="21">
        <f t="shared" si="10"/>
        <v>10175.821676330786</v>
      </c>
      <c r="AP38" s="17">
        <v>91</v>
      </c>
      <c r="AQ38" s="23"/>
      <c r="AR38"/>
      <c r="AS38"/>
      <c r="AT38"/>
      <c r="AU38"/>
      <c r="AV38"/>
      <c r="AW38"/>
      <c r="AX38"/>
      <c r="AY38"/>
      <c r="AZ38"/>
      <c r="BA38"/>
      <c r="BB38"/>
      <c r="BC38"/>
      <c r="BD38"/>
    </row>
    <row r="39" spans="1:56" ht="12" customHeight="1" x14ac:dyDescent="0.25">
      <c r="A39" s="14" t="s">
        <v>65</v>
      </c>
      <c r="B39" s="14">
        <v>40</v>
      </c>
      <c r="C39" s="14" t="s">
        <v>199</v>
      </c>
      <c r="D39" s="14" t="s">
        <v>55</v>
      </c>
      <c r="E39" s="14" t="s">
        <v>52</v>
      </c>
      <c r="F39" s="58">
        <v>160.77806981000001</v>
      </c>
      <c r="G39" s="13">
        <v>22.319698905700001</v>
      </c>
      <c r="H39" s="22">
        <v>42.576881408699997</v>
      </c>
      <c r="I39" s="58">
        <v>14.142135620099999</v>
      </c>
      <c r="J39" s="2"/>
      <c r="K39" s="7" t="s">
        <v>199</v>
      </c>
      <c r="L39" s="7" t="str">
        <f t="shared" si="0"/>
        <v>N</v>
      </c>
      <c r="M39" s="7" t="s">
        <v>216</v>
      </c>
      <c r="N39" s="7">
        <f t="shared" si="4"/>
        <v>22.319698905700001</v>
      </c>
      <c r="O39" s="15">
        <f t="shared" si="5"/>
        <v>140</v>
      </c>
      <c r="P39" s="7">
        <f t="shared" si="1"/>
        <v>3.7</v>
      </c>
      <c r="Q39" s="7">
        <v>50</v>
      </c>
      <c r="R39" s="7">
        <f t="shared" si="6"/>
        <v>7.4</v>
      </c>
      <c r="S39" s="63">
        <f t="shared" si="7"/>
        <v>42.576881408699997</v>
      </c>
      <c r="T39" s="7">
        <f t="shared" si="8"/>
        <v>6.7421356200999991</v>
      </c>
      <c r="U39" s="7">
        <f t="shared" si="2"/>
        <v>20</v>
      </c>
      <c r="V39" s="18" t="str">
        <f t="shared" si="3"/>
        <v>16N48A-40</v>
      </c>
      <c r="W39" s="4"/>
      <c r="X39" s="8">
        <v>35</v>
      </c>
      <c r="Y39" s="9" t="s">
        <v>271</v>
      </c>
      <c r="Z39" s="9" t="s">
        <v>272</v>
      </c>
      <c r="AA39" s="10">
        <v>22.31969891</v>
      </c>
      <c r="AB39" s="10">
        <v>140</v>
      </c>
      <c r="AC39" s="10">
        <v>3.7</v>
      </c>
      <c r="AD39" s="10">
        <v>50</v>
      </c>
      <c r="AE39" s="10">
        <v>7.4</v>
      </c>
      <c r="AF39" s="10">
        <v>42.6</v>
      </c>
      <c r="AG39" s="10">
        <v>6.74213562</v>
      </c>
      <c r="AH39" s="10">
        <v>20</v>
      </c>
      <c r="AI39" s="10">
        <v>13</v>
      </c>
      <c r="AJ39" s="10">
        <v>101</v>
      </c>
      <c r="AK39" s="12">
        <v>13303</v>
      </c>
      <c r="AL39" s="12">
        <v>4410</v>
      </c>
      <c r="AM39" s="11" t="s">
        <v>279</v>
      </c>
      <c r="AN39" s="21">
        <f t="shared" si="9"/>
        <v>15277.361876303072</v>
      </c>
      <c r="AO39" s="21">
        <f t="shared" si="10"/>
        <v>5064.5091990149995</v>
      </c>
      <c r="AP39" s="17">
        <v>317</v>
      </c>
      <c r="AQ39" s="23"/>
      <c r="AR39"/>
      <c r="AS39"/>
      <c r="AT39"/>
      <c r="AU39"/>
      <c r="AV39"/>
      <c r="AW39"/>
      <c r="AX39"/>
      <c r="AY39"/>
      <c r="AZ39"/>
      <c r="BA39"/>
      <c r="BB39"/>
      <c r="BC39"/>
      <c r="BD39"/>
    </row>
    <row r="40" spans="1:56" ht="12" customHeight="1" x14ac:dyDescent="0.25">
      <c r="A40" s="14" t="s">
        <v>156</v>
      </c>
      <c r="B40" s="14">
        <v>635</v>
      </c>
      <c r="C40" s="14" t="s">
        <v>199</v>
      </c>
      <c r="D40" s="14" t="s">
        <v>53</v>
      </c>
      <c r="E40" s="14" t="s">
        <v>52</v>
      </c>
      <c r="F40" s="58">
        <v>68.532173241500004</v>
      </c>
      <c r="G40" s="13">
        <v>2.67478951379</v>
      </c>
      <c r="H40" s="22">
        <v>22.750549316400001</v>
      </c>
      <c r="I40" s="58">
        <v>130</v>
      </c>
      <c r="J40" s="2"/>
      <c r="K40" s="7" t="s">
        <v>199</v>
      </c>
      <c r="L40" s="7" t="str">
        <f t="shared" si="0"/>
        <v>N</v>
      </c>
      <c r="M40" s="7" t="s">
        <v>216</v>
      </c>
      <c r="N40" s="7">
        <f t="shared" si="4"/>
        <v>2.67478951379</v>
      </c>
      <c r="O40" s="15">
        <f t="shared" si="5"/>
        <v>68.532173241500004</v>
      </c>
      <c r="P40" s="7">
        <f t="shared" si="1"/>
        <v>3.7</v>
      </c>
      <c r="Q40" s="7">
        <v>50</v>
      </c>
      <c r="R40" s="7">
        <f t="shared" si="6"/>
        <v>7.4</v>
      </c>
      <c r="S40" s="63">
        <f t="shared" si="7"/>
        <v>22.750549316400001</v>
      </c>
      <c r="T40" s="7">
        <f t="shared" si="8"/>
        <v>122.6</v>
      </c>
      <c r="U40" s="7">
        <f t="shared" si="2"/>
        <v>20</v>
      </c>
      <c r="V40" s="18" t="str">
        <f t="shared" si="3"/>
        <v>16N73E.1-635</v>
      </c>
      <c r="W40" s="4"/>
      <c r="X40" s="8">
        <v>36</v>
      </c>
      <c r="Y40" s="9" t="s">
        <v>271</v>
      </c>
      <c r="Z40" s="9" t="s">
        <v>272</v>
      </c>
      <c r="AA40" s="10">
        <v>2.674789514</v>
      </c>
      <c r="AB40" s="10">
        <v>68.531999999999996</v>
      </c>
      <c r="AC40" s="10">
        <v>3.7</v>
      </c>
      <c r="AD40" s="10">
        <v>50</v>
      </c>
      <c r="AE40" s="10">
        <v>7.4</v>
      </c>
      <c r="AF40" s="10">
        <v>22.8</v>
      </c>
      <c r="AG40" s="10">
        <v>122.6</v>
      </c>
      <c r="AH40" s="10">
        <v>20</v>
      </c>
      <c r="AI40" s="10">
        <v>0</v>
      </c>
      <c r="AJ40" s="10">
        <v>6</v>
      </c>
      <c r="AK40" s="10">
        <v>101</v>
      </c>
      <c r="AL40" s="10">
        <v>1</v>
      </c>
      <c r="AM40" s="11" t="s">
        <v>280</v>
      </c>
      <c r="AN40" s="21">
        <f t="shared" si="9"/>
        <v>101</v>
      </c>
      <c r="AO40" s="21">
        <f t="shared" si="10"/>
        <v>1</v>
      </c>
      <c r="AP40" s="17">
        <v>818</v>
      </c>
      <c r="AQ40" s="23"/>
      <c r="AR40"/>
      <c r="AS40"/>
      <c r="AT40"/>
      <c r="AU40"/>
      <c r="AV40"/>
      <c r="AW40"/>
      <c r="AX40"/>
      <c r="AY40"/>
      <c r="AZ40"/>
      <c r="BA40"/>
      <c r="BB40"/>
      <c r="BC40"/>
      <c r="BD40"/>
    </row>
    <row r="41" spans="1:56" ht="12" customHeight="1" x14ac:dyDescent="0.25">
      <c r="A41" s="14" t="s">
        <v>156</v>
      </c>
      <c r="B41" s="14">
        <v>635</v>
      </c>
      <c r="C41" s="14" t="s">
        <v>199</v>
      </c>
      <c r="D41" s="14" t="s">
        <v>53</v>
      </c>
      <c r="E41" s="14" t="s">
        <v>52</v>
      </c>
      <c r="F41" s="58">
        <v>28.703262136199999</v>
      </c>
      <c r="G41" s="13">
        <v>0.81424788618300004</v>
      </c>
      <c r="H41" s="22">
        <v>12.681066513099999</v>
      </c>
      <c r="I41" s="58">
        <v>90</v>
      </c>
      <c r="J41" s="2"/>
      <c r="K41" s="7" t="s">
        <v>199</v>
      </c>
      <c r="L41" s="7" t="str">
        <f t="shared" si="0"/>
        <v>N</v>
      </c>
      <c r="M41" s="7" t="s">
        <v>216</v>
      </c>
      <c r="N41" s="7">
        <f t="shared" si="4"/>
        <v>0.81424788618300004</v>
      </c>
      <c r="O41" s="15">
        <f t="shared" si="5"/>
        <v>28.703262136199999</v>
      </c>
      <c r="P41" s="7">
        <f t="shared" si="1"/>
        <v>3.7</v>
      </c>
      <c r="Q41" s="7">
        <v>50</v>
      </c>
      <c r="R41" s="7">
        <f t="shared" si="6"/>
        <v>7.4</v>
      </c>
      <c r="S41" s="63">
        <f t="shared" si="7"/>
        <v>12.681066513099999</v>
      </c>
      <c r="T41" s="7">
        <f t="shared" si="8"/>
        <v>82.6</v>
      </c>
      <c r="U41" s="7">
        <f t="shared" si="2"/>
        <v>20</v>
      </c>
      <c r="V41" s="18" t="str">
        <f t="shared" si="3"/>
        <v>16N73E.1-635</v>
      </c>
      <c r="W41" s="4"/>
      <c r="X41" s="8">
        <v>37</v>
      </c>
      <c r="Y41" s="9" t="s">
        <v>271</v>
      </c>
      <c r="Z41" s="9" t="s">
        <v>272</v>
      </c>
      <c r="AA41" s="10">
        <v>0.81424788599999998</v>
      </c>
      <c r="AB41" s="10">
        <v>28.702999999999999</v>
      </c>
      <c r="AC41" s="10">
        <v>3.7</v>
      </c>
      <c r="AD41" s="10">
        <v>50</v>
      </c>
      <c r="AE41" s="10">
        <v>7.4</v>
      </c>
      <c r="AF41" s="10">
        <v>12.7</v>
      </c>
      <c r="AG41" s="10">
        <v>82.6</v>
      </c>
      <c r="AH41" s="10">
        <v>20</v>
      </c>
      <c r="AI41" s="10">
        <v>0</v>
      </c>
      <c r="AJ41" s="10">
        <v>5</v>
      </c>
      <c r="AK41" s="10">
        <v>8</v>
      </c>
      <c r="AL41" s="10">
        <v>0</v>
      </c>
      <c r="AM41" s="11" t="s">
        <v>280</v>
      </c>
      <c r="AN41" s="21">
        <f t="shared" si="9"/>
        <v>8</v>
      </c>
      <c r="AO41" s="21">
        <f t="shared" si="10"/>
        <v>0</v>
      </c>
      <c r="AP41" s="17">
        <v>817</v>
      </c>
      <c r="AQ41" s="23"/>
      <c r="AR41"/>
      <c r="AS41"/>
      <c r="AT41"/>
      <c r="AU41"/>
      <c r="AV41"/>
      <c r="AW41"/>
      <c r="AX41"/>
      <c r="AY41"/>
      <c r="AZ41"/>
      <c r="BA41"/>
      <c r="BB41"/>
      <c r="BC41"/>
      <c r="BD41"/>
    </row>
    <row r="42" spans="1:56" ht="12" customHeight="1" x14ac:dyDescent="0.25">
      <c r="A42" s="14" t="s">
        <v>156</v>
      </c>
      <c r="B42" s="14">
        <v>635</v>
      </c>
      <c r="C42" s="14" t="s">
        <v>199</v>
      </c>
      <c r="D42" s="14" t="s">
        <v>53</v>
      </c>
      <c r="E42" s="14" t="s">
        <v>52</v>
      </c>
      <c r="F42" s="58">
        <v>16.043262349700001</v>
      </c>
      <c r="G42" s="13">
        <v>13.670003898199999</v>
      </c>
      <c r="H42" s="22">
        <v>34.049148559599999</v>
      </c>
      <c r="I42" s="58">
        <v>90</v>
      </c>
      <c r="J42" s="2"/>
      <c r="K42" s="7" t="s">
        <v>199</v>
      </c>
      <c r="L42" s="7" t="str">
        <f t="shared" si="0"/>
        <v>N</v>
      </c>
      <c r="M42" s="7" t="s">
        <v>216</v>
      </c>
      <c r="N42" s="7">
        <f t="shared" si="4"/>
        <v>13.670003898199999</v>
      </c>
      <c r="O42" s="15">
        <f t="shared" si="5"/>
        <v>16.043262349700001</v>
      </c>
      <c r="P42" s="7">
        <f t="shared" si="1"/>
        <v>3.7</v>
      </c>
      <c r="Q42" s="7">
        <v>50</v>
      </c>
      <c r="R42" s="7">
        <f t="shared" si="6"/>
        <v>7.4</v>
      </c>
      <c r="S42" s="63">
        <f t="shared" si="7"/>
        <v>34.049148559599999</v>
      </c>
      <c r="T42" s="7">
        <f t="shared" si="8"/>
        <v>82.6</v>
      </c>
      <c r="U42" s="7">
        <f t="shared" si="2"/>
        <v>20</v>
      </c>
      <c r="V42" s="18" t="str">
        <f t="shared" si="3"/>
        <v>16N73E.1-635</v>
      </c>
      <c r="W42" s="4"/>
      <c r="X42" s="65">
        <v>38</v>
      </c>
      <c r="Y42" s="66" t="s">
        <v>271</v>
      </c>
      <c r="Z42" s="66" t="s">
        <v>272</v>
      </c>
      <c r="AA42" s="67">
        <v>13.670003899999999</v>
      </c>
      <c r="AB42" s="67">
        <v>16.042999999999999</v>
      </c>
      <c r="AC42" s="67">
        <v>3.7</v>
      </c>
      <c r="AD42" s="67">
        <v>50</v>
      </c>
      <c r="AE42" s="67">
        <v>7.4</v>
      </c>
      <c r="AF42" s="67">
        <v>34</v>
      </c>
      <c r="AG42" s="67">
        <v>82.6</v>
      </c>
      <c r="AH42" s="67">
        <v>20</v>
      </c>
      <c r="AI42" s="67">
        <v>0</v>
      </c>
      <c r="AJ42" s="67">
        <v>4</v>
      </c>
      <c r="AK42" s="67">
        <v>55</v>
      </c>
      <c r="AL42" s="67">
        <v>2</v>
      </c>
      <c r="AM42" s="68" t="s">
        <v>281</v>
      </c>
      <c r="AN42" s="21">
        <f t="shared" si="9"/>
        <v>55</v>
      </c>
      <c r="AO42" s="21">
        <f t="shared" si="10"/>
        <v>2</v>
      </c>
      <c r="AP42" s="17">
        <v>816</v>
      </c>
      <c r="AQ42" s="23"/>
      <c r="AR42"/>
      <c r="AS42"/>
      <c r="AT42"/>
      <c r="AU42"/>
      <c r="AV42"/>
      <c r="AW42"/>
      <c r="AX42"/>
      <c r="AY42"/>
      <c r="AZ42"/>
      <c r="BA42"/>
      <c r="BB42"/>
      <c r="BC42"/>
      <c r="BD42"/>
    </row>
    <row r="43" spans="1:56" s="73" customFormat="1" ht="12" customHeight="1" x14ac:dyDescent="0.25">
      <c r="A43" s="69"/>
      <c r="B43" s="69"/>
      <c r="C43" s="69"/>
      <c r="D43" s="69"/>
      <c r="E43" s="69"/>
      <c r="F43" s="70"/>
      <c r="G43" s="71"/>
      <c r="H43" s="71"/>
      <c r="I43" s="70"/>
      <c r="O43" s="74"/>
      <c r="V43" s="69"/>
      <c r="X43" s="75"/>
      <c r="Y43" s="76"/>
      <c r="Z43" s="76"/>
      <c r="AA43" s="77"/>
      <c r="AB43" s="77"/>
      <c r="AC43" s="77"/>
      <c r="AD43" s="77"/>
      <c r="AE43" s="77"/>
      <c r="AF43" s="77"/>
      <c r="AG43" s="77"/>
      <c r="AH43" s="77"/>
      <c r="AI43" s="77"/>
      <c r="AJ43" s="77"/>
      <c r="AK43" s="77"/>
      <c r="AL43" s="77"/>
      <c r="AM43" s="75"/>
      <c r="AN43" s="61"/>
      <c r="AO43" s="61"/>
      <c r="AP43" s="78"/>
    </row>
    <row r="44" spans="1:56" s="73" customFormat="1" ht="12" customHeight="1" x14ac:dyDescent="0.25">
      <c r="A44" s="69"/>
      <c r="B44" s="69"/>
      <c r="C44" s="69"/>
      <c r="D44" s="69"/>
      <c r="E44" s="69"/>
      <c r="F44" s="70"/>
      <c r="G44" s="71"/>
      <c r="H44" s="71"/>
      <c r="I44" s="70"/>
      <c r="O44" s="74"/>
      <c r="V44" s="69"/>
      <c r="X44" s="75"/>
      <c r="Y44" s="76"/>
      <c r="Z44" s="76"/>
      <c r="AA44" s="77"/>
      <c r="AB44" s="77"/>
      <c r="AC44" s="77"/>
      <c r="AD44" s="77"/>
      <c r="AE44" s="77"/>
      <c r="AF44" s="77"/>
      <c r="AG44" s="77"/>
      <c r="AH44" s="77"/>
      <c r="AI44" s="77"/>
      <c r="AJ44" s="77"/>
      <c r="AK44" s="77"/>
      <c r="AL44" s="77"/>
      <c r="AM44" s="75"/>
      <c r="AN44" s="61"/>
      <c r="AO44" s="61"/>
      <c r="AP44" s="78"/>
    </row>
    <row r="45" spans="1:56" s="73" customFormat="1" ht="12" customHeight="1" x14ac:dyDescent="0.25">
      <c r="A45" s="69"/>
      <c r="B45" s="69"/>
      <c r="C45" s="69"/>
      <c r="D45" s="69"/>
      <c r="E45" s="69"/>
      <c r="F45" s="70"/>
      <c r="G45" s="71"/>
      <c r="H45" s="71"/>
      <c r="I45" s="70"/>
      <c r="O45" s="74"/>
      <c r="V45" s="69"/>
      <c r="X45" s="75"/>
      <c r="Y45" s="76"/>
      <c r="Z45" s="76"/>
      <c r="AA45" s="77"/>
      <c r="AB45" s="77"/>
      <c r="AC45" s="77"/>
      <c r="AD45" s="77"/>
      <c r="AE45" s="77"/>
      <c r="AF45" s="77"/>
      <c r="AG45" s="77"/>
      <c r="AH45" s="77"/>
      <c r="AI45" s="77"/>
      <c r="AJ45" s="77"/>
      <c r="AK45" s="77"/>
      <c r="AL45" s="77"/>
      <c r="AM45" s="75"/>
      <c r="AN45" s="61"/>
      <c r="AO45" s="61"/>
      <c r="AP45" s="78"/>
    </row>
    <row r="46" spans="1:56" s="73" customFormat="1" ht="12" customHeight="1" x14ac:dyDescent="0.25">
      <c r="A46" s="69"/>
      <c r="B46" s="69"/>
      <c r="C46" s="69"/>
      <c r="D46" s="69"/>
      <c r="E46" s="69"/>
      <c r="F46" s="70"/>
      <c r="G46" s="71"/>
      <c r="H46" s="71"/>
      <c r="I46" s="70"/>
      <c r="O46" s="74"/>
      <c r="V46" s="69"/>
      <c r="X46" s="75"/>
      <c r="Y46" s="76"/>
      <c r="Z46" s="76"/>
      <c r="AA46" s="77"/>
      <c r="AB46" s="77"/>
      <c r="AC46" s="77"/>
      <c r="AD46" s="77"/>
      <c r="AE46" s="77"/>
      <c r="AF46" s="77"/>
      <c r="AG46" s="77"/>
      <c r="AH46" s="77"/>
      <c r="AI46" s="77"/>
      <c r="AJ46" s="77"/>
      <c r="AK46" s="77"/>
      <c r="AL46" s="77"/>
      <c r="AM46" s="75"/>
      <c r="AN46" s="61"/>
      <c r="AO46" s="61"/>
      <c r="AP46" s="78"/>
    </row>
    <row r="47" spans="1:56" s="73" customFormat="1" ht="12" customHeight="1" x14ac:dyDescent="0.25">
      <c r="A47" s="69"/>
      <c r="B47" s="69"/>
      <c r="C47" s="69"/>
      <c r="D47" s="69"/>
      <c r="E47" s="69"/>
      <c r="F47" s="70"/>
      <c r="G47" s="71"/>
      <c r="H47" s="71"/>
      <c r="I47" s="70"/>
      <c r="O47" s="74"/>
      <c r="V47" s="69"/>
      <c r="X47" s="75"/>
      <c r="Y47" s="76"/>
      <c r="Z47" s="76"/>
      <c r="AA47" s="77"/>
      <c r="AB47" s="77"/>
      <c r="AC47" s="77"/>
      <c r="AD47" s="77"/>
      <c r="AE47" s="77"/>
      <c r="AF47" s="77"/>
      <c r="AG47" s="77"/>
      <c r="AH47" s="77"/>
      <c r="AI47" s="77"/>
      <c r="AJ47" s="77"/>
      <c r="AK47" s="79"/>
      <c r="AL47" s="77"/>
      <c r="AM47" s="75"/>
      <c r="AN47" s="61"/>
      <c r="AO47" s="61"/>
      <c r="AP47" s="78"/>
    </row>
    <row r="48" spans="1:56" s="73" customFormat="1" ht="12" customHeight="1" x14ac:dyDescent="0.25">
      <c r="A48" s="69"/>
      <c r="B48" s="69"/>
      <c r="C48" s="69"/>
      <c r="D48" s="69"/>
      <c r="E48" s="69"/>
      <c r="F48" s="70"/>
      <c r="G48" s="71"/>
      <c r="H48" s="71"/>
      <c r="I48" s="70"/>
      <c r="O48" s="74"/>
      <c r="V48" s="69"/>
      <c r="X48" s="75"/>
      <c r="Y48" s="76"/>
      <c r="Z48" s="76"/>
      <c r="AA48" s="77"/>
      <c r="AB48" s="77"/>
      <c r="AC48" s="77"/>
      <c r="AD48" s="77"/>
      <c r="AE48" s="77"/>
      <c r="AF48" s="77"/>
      <c r="AG48" s="77"/>
      <c r="AH48" s="77"/>
      <c r="AI48" s="77"/>
      <c r="AJ48" s="77"/>
      <c r="AK48" s="79"/>
      <c r="AL48" s="79"/>
      <c r="AM48" s="75"/>
      <c r="AN48" s="61"/>
      <c r="AO48" s="61"/>
      <c r="AP48" s="78"/>
    </row>
    <row r="49" spans="1:42" s="73" customFormat="1" ht="12" customHeight="1" x14ac:dyDescent="0.25">
      <c r="A49" s="69"/>
      <c r="B49" s="69"/>
      <c r="C49" s="69"/>
      <c r="D49" s="69"/>
      <c r="E49" s="69"/>
      <c r="F49" s="70"/>
      <c r="G49" s="71"/>
      <c r="H49" s="71"/>
      <c r="I49" s="70"/>
      <c r="O49" s="74"/>
      <c r="V49" s="69"/>
      <c r="X49" s="75"/>
      <c r="Y49" s="76"/>
      <c r="Z49" s="76"/>
      <c r="AA49" s="77"/>
      <c r="AB49" s="77"/>
      <c r="AC49" s="77"/>
      <c r="AD49" s="77"/>
      <c r="AE49" s="77"/>
      <c r="AF49" s="77"/>
      <c r="AG49" s="77"/>
      <c r="AH49" s="77"/>
      <c r="AI49" s="77"/>
      <c r="AJ49" s="77"/>
      <c r="AK49" s="77"/>
      <c r="AL49" s="77"/>
      <c r="AM49" s="75"/>
      <c r="AN49" s="61"/>
      <c r="AO49" s="61"/>
      <c r="AP49" s="78"/>
    </row>
    <row r="50" spans="1:42" s="73" customFormat="1" ht="12" customHeight="1" x14ac:dyDescent="0.25">
      <c r="A50" s="69"/>
      <c r="B50" s="69"/>
      <c r="C50" s="69"/>
      <c r="D50" s="69"/>
      <c r="E50" s="69"/>
      <c r="F50" s="70"/>
      <c r="G50" s="71"/>
      <c r="H50" s="71"/>
      <c r="I50" s="70"/>
      <c r="O50" s="74"/>
      <c r="V50" s="69"/>
      <c r="X50" s="75"/>
      <c r="Y50" s="76"/>
      <c r="Z50" s="76"/>
      <c r="AA50" s="77"/>
      <c r="AB50" s="77"/>
      <c r="AC50" s="77"/>
      <c r="AD50" s="77"/>
      <c r="AE50" s="77"/>
      <c r="AF50" s="77"/>
      <c r="AG50" s="77"/>
      <c r="AH50" s="77"/>
      <c r="AI50" s="77"/>
      <c r="AJ50" s="77"/>
      <c r="AK50" s="77"/>
      <c r="AL50" s="77"/>
      <c r="AM50" s="75"/>
      <c r="AN50" s="61"/>
      <c r="AO50" s="61"/>
      <c r="AP50" s="78"/>
    </row>
    <row r="51" spans="1:42" s="73" customFormat="1" ht="12" customHeight="1" x14ac:dyDescent="0.25">
      <c r="A51" s="69"/>
      <c r="B51" s="69"/>
      <c r="C51" s="69"/>
      <c r="D51" s="69"/>
      <c r="E51" s="69"/>
      <c r="F51" s="70"/>
      <c r="G51" s="71"/>
      <c r="H51" s="71"/>
      <c r="I51" s="70"/>
      <c r="O51" s="74"/>
      <c r="V51" s="69"/>
      <c r="X51" s="75"/>
      <c r="Y51" s="76"/>
      <c r="Z51" s="76"/>
      <c r="AA51" s="77"/>
      <c r="AB51" s="77"/>
      <c r="AC51" s="77"/>
      <c r="AD51" s="77"/>
      <c r="AE51" s="77"/>
      <c r="AF51" s="77"/>
      <c r="AG51" s="77"/>
      <c r="AH51" s="77"/>
      <c r="AI51" s="77"/>
      <c r="AJ51" s="77"/>
      <c r="AK51" s="77"/>
      <c r="AL51" s="77"/>
      <c r="AM51" s="75"/>
      <c r="AN51" s="61"/>
      <c r="AO51" s="61"/>
      <c r="AP51" s="78"/>
    </row>
    <row r="52" spans="1:42" s="73" customFormat="1" ht="12" customHeight="1" x14ac:dyDescent="0.25">
      <c r="A52" s="69"/>
      <c r="B52" s="69"/>
      <c r="C52" s="69"/>
      <c r="D52" s="69"/>
      <c r="E52" s="69"/>
      <c r="F52" s="70"/>
      <c r="G52" s="71"/>
      <c r="H52" s="71"/>
      <c r="I52" s="70"/>
      <c r="O52" s="74"/>
      <c r="V52" s="69"/>
      <c r="X52" s="75"/>
      <c r="Y52" s="76"/>
      <c r="Z52" s="76"/>
      <c r="AA52" s="77"/>
      <c r="AB52" s="77"/>
      <c r="AC52" s="77"/>
      <c r="AD52" s="77"/>
      <c r="AE52" s="77"/>
      <c r="AF52" s="77"/>
      <c r="AG52" s="77"/>
      <c r="AH52" s="77"/>
      <c r="AI52" s="77"/>
      <c r="AJ52" s="77"/>
      <c r="AK52" s="77"/>
      <c r="AL52" s="77"/>
      <c r="AM52" s="75"/>
      <c r="AN52" s="61"/>
      <c r="AO52" s="61"/>
      <c r="AP52" s="78"/>
    </row>
    <row r="53" spans="1:42" s="73" customFormat="1" ht="12" customHeight="1" x14ac:dyDescent="0.25">
      <c r="A53" s="69"/>
      <c r="B53" s="69"/>
      <c r="C53" s="69"/>
      <c r="D53" s="69"/>
      <c r="E53" s="69"/>
      <c r="F53" s="70"/>
      <c r="G53" s="71"/>
      <c r="H53" s="71"/>
      <c r="I53" s="70"/>
      <c r="O53" s="74"/>
      <c r="V53" s="69"/>
      <c r="X53" s="75"/>
      <c r="Y53" s="76"/>
      <c r="Z53" s="76"/>
      <c r="AA53" s="77"/>
      <c r="AB53" s="77"/>
      <c r="AC53" s="77"/>
      <c r="AD53" s="77"/>
      <c r="AE53" s="77"/>
      <c r="AF53" s="77"/>
      <c r="AG53" s="77"/>
      <c r="AH53" s="77"/>
      <c r="AI53" s="77"/>
      <c r="AJ53" s="77"/>
      <c r="AK53" s="77"/>
      <c r="AL53" s="77"/>
      <c r="AM53" s="75"/>
      <c r="AN53" s="61"/>
      <c r="AO53" s="61"/>
      <c r="AP53" s="78"/>
    </row>
    <row r="54" spans="1:42" s="73" customFormat="1" ht="12" customHeight="1" x14ac:dyDescent="0.25">
      <c r="A54" s="69"/>
      <c r="B54" s="69"/>
      <c r="C54" s="69"/>
      <c r="D54" s="69"/>
      <c r="E54" s="69"/>
      <c r="F54" s="70"/>
      <c r="G54" s="71"/>
      <c r="H54" s="71"/>
      <c r="I54" s="70"/>
      <c r="O54" s="74"/>
      <c r="V54" s="69"/>
      <c r="X54" s="75"/>
      <c r="Y54" s="76"/>
      <c r="Z54" s="76"/>
      <c r="AA54" s="77"/>
      <c r="AB54" s="77"/>
      <c r="AC54" s="77"/>
      <c r="AD54" s="77"/>
      <c r="AE54" s="77"/>
      <c r="AF54" s="77"/>
      <c r="AG54" s="77"/>
      <c r="AH54" s="77"/>
      <c r="AI54" s="77"/>
      <c r="AJ54" s="77"/>
      <c r="AK54" s="77"/>
      <c r="AL54" s="77"/>
      <c r="AM54" s="75"/>
      <c r="AN54" s="61"/>
      <c r="AO54" s="61"/>
      <c r="AP54" s="78"/>
    </row>
    <row r="55" spans="1:42" s="73" customFormat="1" ht="12" customHeight="1" x14ac:dyDescent="0.25">
      <c r="A55" s="69"/>
      <c r="B55" s="69"/>
      <c r="C55" s="69"/>
      <c r="D55" s="69"/>
      <c r="E55" s="69"/>
      <c r="F55" s="70"/>
      <c r="G55" s="71"/>
      <c r="H55" s="71"/>
      <c r="I55" s="70"/>
      <c r="O55" s="74"/>
      <c r="V55" s="69"/>
      <c r="X55" s="75"/>
      <c r="Y55" s="76"/>
      <c r="Z55" s="76"/>
      <c r="AA55" s="77"/>
      <c r="AB55" s="77"/>
      <c r="AC55" s="77"/>
      <c r="AD55" s="77"/>
      <c r="AE55" s="77"/>
      <c r="AF55" s="77"/>
      <c r="AG55" s="77"/>
      <c r="AH55" s="77"/>
      <c r="AI55" s="77"/>
      <c r="AJ55" s="77"/>
      <c r="AK55" s="77"/>
      <c r="AL55" s="77"/>
      <c r="AM55" s="75"/>
      <c r="AN55" s="61"/>
      <c r="AO55" s="61"/>
      <c r="AP55" s="78"/>
    </row>
    <row r="56" spans="1:42" s="73" customFormat="1" ht="12" customHeight="1" x14ac:dyDescent="0.25">
      <c r="A56" s="69"/>
      <c r="B56" s="69"/>
      <c r="C56" s="69"/>
      <c r="D56" s="69"/>
      <c r="E56" s="69"/>
      <c r="F56" s="70"/>
      <c r="G56" s="71"/>
      <c r="H56" s="71"/>
      <c r="I56" s="70"/>
      <c r="O56" s="74"/>
      <c r="V56" s="69"/>
      <c r="X56" s="75"/>
      <c r="Y56" s="76"/>
      <c r="Z56" s="76"/>
      <c r="AA56" s="77"/>
      <c r="AB56" s="77"/>
      <c r="AC56" s="77"/>
      <c r="AD56" s="77"/>
      <c r="AE56" s="77"/>
      <c r="AF56" s="77"/>
      <c r="AG56" s="77"/>
      <c r="AH56" s="77"/>
      <c r="AI56" s="77"/>
      <c r="AJ56" s="77"/>
      <c r="AK56" s="77"/>
      <c r="AL56" s="77"/>
      <c r="AM56" s="75"/>
      <c r="AN56" s="61"/>
      <c r="AO56" s="61"/>
      <c r="AP56" s="78"/>
    </row>
    <row r="57" spans="1:42" s="73" customFormat="1" ht="12" customHeight="1" x14ac:dyDescent="0.25">
      <c r="A57" s="69"/>
      <c r="B57" s="69"/>
      <c r="C57" s="69"/>
      <c r="D57" s="69"/>
      <c r="E57" s="69"/>
      <c r="F57" s="70"/>
      <c r="G57" s="71"/>
      <c r="H57" s="71"/>
      <c r="I57" s="70"/>
      <c r="O57" s="74"/>
      <c r="V57" s="69"/>
      <c r="X57" s="75"/>
      <c r="Y57" s="76"/>
      <c r="Z57" s="76"/>
      <c r="AA57" s="77"/>
      <c r="AB57" s="77"/>
      <c r="AC57" s="77"/>
      <c r="AD57" s="77"/>
      <c r="AE57" s="77"/>
      <c r="AF57" s="77"/>
      <c r="AG57" s="77"/>
      <c r="AH57" s="77"/>
      <c r="AI57" s="77"/>
      <c r="AJ57" s="77"/>
      <c r="AK57" s="77"/>
      <c r="AL57" s="77"/>
      <c r="AM57" s="75"/>
      <c r="AN57" s="61"/>
      <c r="AO57" s="61"/>
      <c r="AP57" s="78"/>
    </row>
    <row r="58" spans="1:42" s="73" customFormat="1" ht="12" customHeight="1" x14ac:dyDescent="0.25">
      <c r="A58" s="69"/>
      <c r="B58" s="69"/>
      <c r="C58" s="69"/>
      <c r="D58" s="69"/>
      <c r="E58" s="69"/>
      <c r="F58" s="70"/>
      <c r="G58" s="71"/>
      <c r="H58" s="71"/>
      <c r="I58" s="70"/>
      <c r="O58" s="74"/>
      <c r="V58" s="69"/>
      <c r="X58" s="75"/>
      <c r="Y58" s="76"/>
      <c r="Z58" s="76"/>
      <c r="AA58" s="77"/>
      <c r="AB58" s="77"/>
      <c r="AC58" s="77"/>
      <c r="AD58" s="77"/>
      <c r="AE58" s="77"/>
      <c r="AF58" s="77"/>
      <c r="AG58" s="77"/>
      <c r="AH58" s="77"/>
      <c r="AI58" s="77"/>
      <c r="AJ58" s="77"/>
      <c r="AK58" s="77"/>
      <c r="AL58" s="77"/>
      <c r="AM58" s="75"/>
      <c r="AN58" s="61"/>
      <c r="AO58" s="61"/>
      <c r="AP58" s="78"/>
    </row>
    <row r="59" spans="1:42" s="73" customFormat="1" ht="12" customHeight="1" x14ac:dyDescent="0.25">
      <c r="A59" s="69"/>
      <c r="B59" s="69"/>
      <c r="C59" s="69"/>
      <c r="D59" s="69"/>
      <c r="E59" s="69"/>
      <c r="F59" s="70"/>
      <c r="G59" s="71"/>
      <c r="H59" s="71"/>
      <c r="I59" s="70"/>
      <c r="O59" s="74"/>
      <c r="V59" s="69"/>
      <c r="X59" s="75"/>
      <c r="Y59" s="76"/>
      <c r="Z59" s="76"/>
      <c r="AA59" s="77"/>
      <c r="AB59" s="77"/>
      <c r="AC59" s="77"/>
      <c r="AD59" s="77"/>
      <c r="AE59" s="77"/>
      <c r="AF59" s="77"/>
      <c r="AG59" s="77"/>
      <c r="AH59" s="77"/>
      <c r="AI59" s="77"/>
      <c r="AJ59" s="77"/>
      <c r="AK59" s="77"/>
      <c r="AL59" s="77"/>
      <c r="AM59" s="75"/>
      <c r="AN59" s="61"/>
      <c r="AO59" s="61"/>
      <c r="AP59" s="78"/>
    </row>
    <row r="60" spans="1:42" s="73" customFormat="1" ht="12" customHeight="1" x14ac:dyDescent="0.25">
      <c r="A60" s="69"/>
      <c r="B60" s="69"/>
      <c r="C60" s="69"/>
      <c r="D60" s="69"/>
      <c r="E60" s="69"/>
      <c r="F60" s="70"/>
      <c r="G60" s="71"/>
      <c r="H60" s="71"/>
      <c r="I60" s="70"/>
      <c r="O60" s="74"/>
      <c r="V60" s="69"/>
      <c r="X60" s="75"/>
      <c r="Y60" s="76"/>
      <c r="Z60" s="76"/>
      <c r="AA60" s="77"/>
      <c r="AB60" s="77"/>
      <c r="AC60" s="77"/>
      <c r="AD60" s="77"/>
      <c r="AE60" s="77"/>
      <c r="AF60" s="77"/>
      <c r="AG60" s="77"/>
      <c r="AH60" s="77"/>
      <c r="AI60" s="77"/>
      <c r="AJ60" s="77"/>
      <c r="AK60" s="77"/>
      <c r="AL60" s="77"/>
      <c r="AM60" s="75"/>
      <c r="AN60" s="61"/>
      <c r="AO60" s="61"/>
      <c r="AP60" s="78"/>
    </row>
    <row r="61" spans="1:42" s="73" customFormat="1" ht="12" customHeight="1" x14ac:dyDescent="0.25">
      <c r="A61" s="69"/>
      <c r="B61" s="69"/>
      <c r="C61" s="69"/>
      <c r="D61" s="69"/>
      <c r="E61" s="69"/>
      <c r="F61" s="70"/>
      <c r="G61" s="71"/>
      <c r="H61" s="71"/>
      <c r="I61" s="70"/>
      <c r="O61" s="74"/>
      <c r="V61" s="69"/>
      <c r="X61" s="75"/>
      <c r="Y61" s="76"/>
      <c r="Z61" s="76"/>
      <c r="AA61" s="77"/>
      <c r="AB61" s="77"/>
      <c r="AC61" s="77"/>
      <c r="AD61" s="77"/>
      <c r="AE61" s="77"/>
      <c r="AF61" s="77"/>
      <c r="AG61" s="77"/>
      <c r="AH61" s="77"/>
      <c r="AI61" s="77"/>
      <c r="AJ61" s="77"/>
      <c r="AK61" s="77"/>
      <c r="AL61" s="77"/>
      <c r="AM61" s="80"/>
      <c r="AN61" s="61"/>
      <c r="AO61" s="61"/>
      <c r="AP61" s="78"/>
    </row>
    <row r="62" spans="1:42" s="73" customFormat="1" ht="12" customHeight="1" x14ac:dyDescent="0.25">
      <c r="A62" s="69"/>
      <c r="B62" s="69"/>
      <c r="C62" s="69"/>
      <c r="D62" s="69"/>
      <c r="E62" s="69"/>
      <c r="F62" s="70"/>
      <c r="G62" s="71"/>
      <c r="H62" s="71"/>
      <c r="I62" s="70"/>
      <c r="O62" s="74"/>
      <c r="V62" s="69"/>
      <c r="X62" s="75"/>
      <c r="Y62" s="76"/>
      <c r="Z62" s="76"/>
      <c r="AA62" s="77"/>
      <c r="AB62" s="77"/>
      <c r="AC62" s="77"/>
      <c r="AD62" s="77"/>
      <c r="AE62" s="77"/>
      <c r="AF62" s="77"/>
      <c r="AG62" s="77"/>
      <c r="AH62" s="77"/>
      <c r="AI62" s="77"/>
      <c r="AJ62" s="77"/>
      <c r="AK62" s="77"/>
      <c r="AL62" s="77"/>
      <c r="AM62" s="80"/>
      <c r="AN62" s="61"/>
      <c r="AO62" s="61"/>
      <c r="AP62" s="78"/>
    </row>
    <row r="63" spans="1:42" s="73" customFormat="1" ht="12" customHeight="1" x14ac:dyDescent="0.25">
      <c r="A63" s="69"/>
      <c r="B63" s="69"/>
      <c r="C63" s="69"/>
      <c r="D63" s="69"/>
      <c r="E63" s="69"/>
      <c r="F63" s="70"/>
      <c r="G63" s="71"/>
      <c r="H63" s="71"/>
      <c r="I63" s="70"/>
      <c r="O63" s="74"/>
      <c r="V63" s="69"/>
      <c r="X63" s="75"/>
      <c r="Y63" s="76"/>
      <c r="Z63" s="76"/>
      <c r="AA63" s="77"/>
      <c r="AB63" s="77"/>
      <c r="AC63" s="77"/>
      <c r="AD63" s="77"/>
      <c r="AE63" s="77"/>
      <c r="AF63" s="77"/>
      <c r="AG63" s="77"/>
      <c r="AH63" s="77"/>
      <c r="AI63" s="77"/>
      <c r="AJ63" s="77"/>
      <c r="AK63" s="77"/>
      <c r="AL63" s="77"/>
      <c r="AM63" s="80"/>
      <c r="AN63" s="61"/>
      <c r="AO63" s="61"/>
      <c r="AP63" s="78"/>
    </row>
    <row r="64" spans="1:42" s="73" customFormat="1" ht="12" customHeight="1" x14ac:dyDescent="0.25">
      <c r="A64" s="69"/>
      <c r="B64" s="69"/>
      <c r="C64" s="69"/>
      <c r="D64" s="69"/>
      <c r="E64" s="69"/>
      <c r="F64" s="70"/>
      <c r="G64" s="71"/>
      <c r="H64" s="71"/>
      <c r="I64" s="70"/>
      <c r="O64" s="74"/>
      <c r="V64" s="69"/>
      <c r="X64" s="75"/>
      <c r="Y64" s="76"/>
      <c r="Z64" s="76"/>
      <c r="AA64" s="77"/>
      <c r="AB64" s="77"/>
      <c r="AC64" s="77"/>
      <c r="AD64" s="77"/>
      <c r="AE64" s="77"/>
      <c r="AF64" s="77"/>
      <c r="AG64" s="77"/>
      <c r="AH64" s="77"/>
      <c r="AI64" s="77"/>
      <c r="AJ64" s="77"/>
      <c r="AK64" s="77"/>
      <c r="AL64" s="77"/>
      <c r="AM64" s="80"/>
      <c r="AN64" s="61"/>
      <c r="AO64" s="61"/>
      <c r="AP64" s="78"/>
    </row>
    <row r="65" spans="1:42" s="73" customFormat="1" ht="12" customHeight="1" x14ac:dyDescent="0.25">
      <c r="A65" s="69"/>
      <c r="B65" s="69"/>
      <c r="C65" s="69"/>
      <c r="D65" s="69"/>
      <c r="E65" s="69"/>
      <c r="F65" s="70"/>
      <c r="G65" s="71"/>
      <c r="H65" s="71"/>
      <c r="I65" s="70"/>
      <c r="O65" s="74"/>
      <c r="V65" s="69"/>
      <c r="X65" s="75"/>
      <c r="Y65" s="76"/>
      <c r="Z65" s="76"/>
      <c r="AA65" s="77"/>
      <c r="AB65" s="77"/>
      <c r="AC65" s="77"/>
      <c r="AD65" s="77"/>
      <c r="AE65" s="77"/>
      <c r="AF65" s="77"/>
      <c r="AG65" s="77"/>
      <c r="AH65" s="77"/>
      <c r="AI65" s="77"/>
      <c r="AJ65" s="77"/>
      <c r="AK65" s="77"/>
      <c r="AL65" s="77"/>
      <c r="AM65" s="75"/>
      <c r="AN65" s="61"/>
      <c r="AO65" s="61"/>
      <c r="AP65" s="78"/>
    </row>
    <row r="66" spans="1:42" s="73" customFormat="1" ht="12" customHeight="1" x14ac:dyDescent="0.25">
      <c r="A66" s="69"/>
      <c r="B66" s="69"/>
      <c r="C66" s="69"/>
      <c r="D66" s="69"/>
      <c r="E66" s="69"/>
      <c r="F66" s="70"/>
      <c r="G66" s="71"/>
      <c r="H66" s="71"/>
      <c r="I66" s="70"/>
      <c r="O66" s="74"/>
      <c r="V66" s="69"/>
      <c r="X66" s="75"/>
      <c r="Y66" s="76"/>
      <c r="Z66" s="76"/>
      <c r="AA66" s="77"/>
      <c r="AB66" s="77"/>
      <c r="AC66" s="77"/>
      <c r="AD66" s="77"/>
      <c r="AE66" s="77"/>
      <c r="AF66" s="77"/>
      <c r="AG66" s="77"/>
      <c r="AH66" s="77"/>
      <c r="AI66" s="77"/>
      <c r="AJ66" s="77"/>
      <c r="AK66" s="77"/>
      <c r="AL66" s="77"/>
      <c r="AM66" s="75"/>
      <c r="AN66" s="61"/>
      <c r="AO66" s="61"/>
      <c r="AP66" s="78"/>
    </row>
    <row r="67" spans="1:42" s="73" customFormat="1" ht="12" customHeight="1" x14ac:dyDescent="0.25">
      <c r="A67" s="69"/>
      <c r="B67" s="69"/>
      <c r="C67" s="69"/>
      <c r="D67" s="69"/>
      <c r="E67" s="69"/>
      <c r="F67" s="70"/>
      <c r="G67" s="71"/>
      <c r="H67" s="71"/>
      <c r="I67" s="70"/>
      <c r="O67" s="74"/>
      <c r="V67" s="69"/>
      <c r="X67" s="75"/>
      <c r="Y67" s="76"/>
      <c r="Z67" s="76"/>
      <c r="AA67" s="77"/>
      <c r="AB67" s="77"/>
      <c r="AC67" s="77"/>
      <c r="AD67" s="77"/>
      <c r="AE67" s="77"/>
      <c r="AF67" s="77"/>
      <c r="AG67" s="77"/>
      <c r="AH67" s="77"/>
      <c r="AI67" s="77"/>
      <c r="AJ67" s="77"/>
      <c r="AK67" s="77"/>
      <c r="AL67" s="77"/>
      <c r="AM67" s="75"/>
      <c r="AN67" s="61"/>
      <c r="AO67" s="61"/>
      <c r="AP67" s="78"/>
    </row>
    <row r="68" spans="1:42" s="73" customFormat="1" ht="12" customHeight="1" x14ac:dyDescent="0.25">
      <c r="A68" s="69"/>
      <c r="B68" s="69"/>
      <c r="C68" s="69"/>
      <c r="D68" s="69"/>
      <c r="E68" s="69"/>
      <c r="F68" s="70"/>
      <c r="G68" s="71"/>
      <c r="H68" s="71"/>
      <c r="I68" s="70"/>
      <c r="O68" s="74"/>
      <c r="V68" s="69"/>
      <c r="X68" s="75"/>
      <c r="Y68" s="76"/>
      <c r="Z68" s="76"/>
      <c r="AA68" s="77"/>
      <c r="AB68" s="77"/>
      <c r="AC68" s="77"/>
      <c r="AD68" s="77"/>
      <c r="AE68" s="77"/>
      <c r="AF68" s="77"/>
      <c r="AG68" s="77"/>
      <c r="AH68" s="77"/>
      <c r="AI68" s="77"/>
      <c r="AJ68" s="77"/>
      <c r="AK68" s="77"/>
      <c r="AL68" s="77"/>
      <c r="AM68" s="75"/>
      <c r="AN68" s="61"/>
      <c r="AO68" s="61"/>
      <c r="AP68" s="78"/>
    </row>
    <row r="69" spans="1:42" s="73" customFormat="1" ht="12" customHeight="1" x14ac:dyDescent="0.25">
      <c r="A69" s="69"/>
      <c r="B69" s="69"/>
      <c r="C69" s="69"/>
      <c r="D69" s="69"/>
      <c r="E69" s="69"/>
      <c r="F69" s="70"/>
      <c r="G69" s="71"/>
      <c r="H69" s="71"/>
      <c r="I69" s="70"/>
      <c r="O69" s="74"/>
      <c r="V69" s="69"/>
      <c r="X69" s="75"/>
      <c r="Y69" s="76"/>
      <c r="Z69" s="76"/>
      <c r="AA69" s="77"/>
      <c r="AB69" s="77"/>
      <c r="AC69" s="77"/>
      <c r="AD69" s="77"/>
      <c r="AE69" s="77"/>
      <c r="AF69" s="77"/>
      <c r="AG69" s="77"/>
      <c r="AH69" s="77"/>
      <c r="AI69" s="77"/>
      <c r="AJ69" s="77"/>
      <c r="AK69" s="77"/>
      <c r="AL69" s="77"/>
      <c r="AM69" s="75"/>
      <c r="AN69" s="61"/>
      <c r="AO69" s="61"/>
      <c r="AP69" s="78"/>
    </row>
    <row r="70" spans="1:42" s="73" customFormat="1" ht="12" customHeight="1" x14ac:dyDescent="0.25">
      <c r="A70" s="69"/>
      <c r="B70" s="69"/>
      <c r="C70" s="69"/>
      <c r="D70" s="69"/>
      <c r="E70" s="69"/>
      <c r="F70" s="70"/>
      <c r="G70" s="71"/>
      <c r="H70" s="71"/>
      <c r="I70" s="70"/>
      <c r="O70" s="74"/>
      <c r="V70" s="69"/>
      <c r="X70" s="75"/>
      <c r="Y70" s="76"/>
      <c r="Z70" s="76"/>
      <c r="AA70" s="77"/>
      <c r="AB70" s="77"/>
      <c r="AC70" s="77"/>
      <c r="AD70" s="77"/>
      <c r="AE70" s="77"/>
      <c r="AF70" s="77"/>
      <c r="AG70" s="77"/>
      <c r="AH70" s="77"/>
      <c r="AI70" s="77"/>
      <c r="AJ70" s="77"/>
      <c r="AK70" s="77"/>
      <c r="AL70" s="77"/>
      <c r="AM70" s="75"/>
      <c r="AN70" s="61"/>
      <c r="AO70" s="61"/>
      <c r="AP70" s="78"/>
    </row>
    <row r="71" spans="1:42" s="73" customFormat="1" ht="12" customHeight="1" x14ac:dyDescent="0.25">
      <c r="A71" s="69"/>
      <c r="B71" s="69"/>
      <c r="C71" s="69"/>
      <c r="D71" s="69"/>
      <c r="E71" s="69"/>
      <c r="F71" s="70"/>
      <c r="G71" s="71"/>
      <c r="H71" s="71"/>
      <c r="I71" s="70"/>
      <c r="O71" s="74"/>
      <c r="V71" s="69"/>
      <c r="X71" s="75"/>
      <c r="Y71" s="76"/>
      <c r="Z71" s="76"/>
      <c r="AA71" s="77"/>
      <c r="AB71" s="77"/>
      <c r="AC71" s="77"/>
      <c r="AD71" s="77"/>
      <c r="AE71" s="77"/>
      <c r="AF71" s="77"/>
      <c r="AG71" s="77"/>
      <c r="AH71" s="77"/>
      <c r="AI71" s="77"/>
      <c r="AJ71" s="77"/>
      <c r="AK71" s="77"/>
      <c r="AL71" s="77"/>
      <c r="AM71" s="75"/>
      <c r="AN71" s="61"/>
      <c r="AO71" s="61"/>
      <c r="AP71" s="78"/>
    </row>
    <row r="72" spans="1:42" s="73" customFormat="1" ht="12" customHeight="1" x14ac:dyDescent="0.25">
      <c r="A72" s="69"/>
      <c r="B72" s="69"/>
      <c r="C72" s="69"/>
      <c r="D72" s="69"/>
      <c r="E72" s="69"/>
      <c r="F72" s="70"/>
      <c r="G72" s="71"/>
      <c r="H72" s="71"/>
      <c r="I72" s="70"/>
      <c r="O72" s="74"/>
      <c r="V72" s="69"/>
      <c r="X72" s="75"/>
      <c r="Y72" s="76"/>
      <c r="Z72" s="76"/>
      <c r="AA72" s="77"/>
      <c r="AB72" s="77"/>
      <c r="AC72" s="77"/>
      <c r="AD72" s="77"/>
      <c r="AE72" s="77"/>
      <c r="AF72" s="77"/>
      <c r="AG72" s="77"/>
      <c r="AH72" s="77"/>
      <c r="AI72" s="77"/>
      <c r="AJ72" s="77"/>
      <c r="AK72" s="77"/>
      <c r="AL72" s="77"/>
      <c r="AM72" s="75"/>
      <c r="AN72" s="61"/>
      <c r="AO72" s="61"/>
      <c r="AP72" s="78"/>
    </row>
    <row r="73" spans="1:42" s="73" customFormat="1" ht="12" customHeight="1" x14ac:dyDescent="0.25">
      <c r="A73" s="69"/>
      <c r="B73" s="69"/>
      <c r="C73" s="69"/>
      <c r="D73" s="69"/>
      <c r="E73" s="69"/>
      <c r="F73" s="70"/>
      <c r="G73" s="71"/>
      <c r="H73" s="71"/>
      <c r="I73" s="70"/>
      <c r="O73" s="74"/>
      <c r="V73" s="69"/>
      <c r="X73" s="75"/>
      <c r="Y73" s="76"/>
      <c r="Z73" s="76"/>
      <c r="AA73" s="77"/>
      <c r="AB73" s="77"/>
      <c r="AC73" s="77"/>
      <c r="AD73" s="77"/>
      <c r="AE73" s="77"/>
      <c r="AF73" s="77"/>
      <c r="AG73" s="77"/>
      <c r="AH73" s="77"/>
      <c r="AI73" s="77"/>
      <c r="AJ73" s="77"/>
      <c r="AK73" s="77"/>
      <c r="AL73" s="77"/>
      <c r="AM73" s="75"/>
      <c r="AN73" s="61"/>
      <c r="AO73" s="61"/>
      <c r="AP73" s="78"/>
    </row>
    <row r="74" spans="1:42" s="73" customFormat="1" ht="12" customHeight="1" x14ac:dyDescent="0.25">
      <c r="A74" s="69"/>
      <c r="B74" s="69"/>
      <c r="C74" s="69"/>
      <c r="D74" s="69"/>
      <c r="E74" s="69"/>
      <c r="F74" s="70"/>
      <c r="G74" s="71"/>
      <c r="H74" s="71"/>
      <c r="I74" s="70"/>
      <c r="O74" s="74"/>
      <c r="V74" s="69"/>
      <c r="X74" s="75"/>
      <c r="Y74" s="76"/>
      <c r="Z74" s="76"/>
      <c r="AA74" s="77"/>
      <c r="AB74" s="77"/>
      <c r="AC74" s="77"/>
      <c r="AD74" s="77"/>
      <c r="AE74" s="77"/>
      <c r="AF74" s="77"/>
      <c r="AG74" s="77"/>
      <c r="AH74" s="77"/>
      <c r="AI74" s="77"/>
      <c r="AJ74" s="77"/>
      <c r="AK74" s="77"/>
      <c r="AL74" s="77"/>
      <c r="AM74" s="75"/>
      <c r="AN74" s="61"/>
      <c r="AO74" s="61"/>
      <c r="AP74" s="78"/>
    </row>
    <row r="75" spans="1:42" s="73" customFormat="1" ht="12" customHeight="1" x14ac:dyDescent="0.25">
      <c r="A75" s="69"/>
      <c r="B75" s="69"/>
      <c r="C75" s="69"/>
      <c r="D75" s="69"/>
      <c r="E75" s="69"/>
      <c r="F75" s="70"/>
      <c r="G75" s="71"/>
      <c r="H75" s="71"/>
      <c r="I75" s="70"/>
      <c r="O75" s="74"/>
      <c r="V75" s="69"/>
      <c r="X75" s="75"/>
      <c r="Y75" s="76"/>
      <c r="Z75" s="76"/>
      <c r="AA75" s="77"/>
      <c r="AB75" s="77"/>
      <c r="AC75" s="77"/>
      <c r="AD75" s="77"/>
      <c r="AE75" s="77"/>
      <c r="AF75" s="77"/>
      <c r="AG75" s="77"/>
      <c r="AH75" s="77"/>
      <c r="AI75" s="77"/>
      <c r="AJ75" s="77"/>
      <c r="AK75" s="77"/>
      <c r="AL75" s="77"/>
      <c r="AM75" s="75"/>
      <c r="AN75" s="61"/>
      <c r="AO75" s="61"/>
      <c r="AP75" s="78"/>
    </row>
    <row r="76" spans="1:42" s="73" customFormat="1" ht="12" customHeight="1" x14ac:dyDescent="0.25">
      <c r="A76" s="69"/>
      <c r="B76" s="69"/>
      <c r="C76" s="69"/>
      <c r="D76" s="69"/>
      <c r="E76" s="69"/>
      <c r="F76" s="70"/>
      <c r="G76" s="71"/>
      <c r="H76" s="71"/>
      <c r="I76" s="70"/>
      <c r="O76" s="74"/>
      <c r="V76" s="69"/>
      <c r="X76" s="75"/>
      <c r="Y76" s="76"/>
      <c r="Z76" s="76"/>
      <c r="AA76" s="77"/>
      <c r="AB76" s="77"/>
      <c r="AC76" s="77"/>
      <c r="AD76" s="77"/>
      <c r="AE76" s="77"/>
      <c r="AF76" s="77"/>
      <c r="AG76" s="77"/>
      <c r="AH76" s="77"/>
      <c r="AI76" s="77"/>
      <c r="AJ76" s="77"/>
      <c r="AK76" s="77"/>
      <c r="AL76" s="77"/>
      <c r="AM76" s="75"/>
      <c r="AN76" s="61"/>
      <c r="AO76" s="61"/>
      <c r="AP76" s="78"/>
    </row>
    <row r="77" spans="1:42" s="73" customFormat="1" ht="12" customHeight="1" x14ac:dyDescent="0.25">
      <c r="A77" s="69"/>
      <c r="B77" s="69"/>
      <c r="C77" s="69"/>
      <c r="D77" s="69"/>
      <c r="E77" s="69"/>
      <c r="F77" s="70"/>
      <c r="G77" s="71"/>
      <c r="H77" s="71"/>
      <c r="I77" s="70"/>
      <c r="O77" s="74"/>
      <c r="V77" s="69"/>
      <c r="X77" s="75"/>
      <c r="Y77" s="76"/>
      <c r="Z77" s="76"/>
      <c r="AA77" s="77"/>
      <c r="AB77" s="77"/>
      <c r="AC77" s="77"/>
      <c r="AD77" s="77"/>
      <c r="AE77" s="77"/>
      <c r="AF77" s="77"/>
      <c r="AG77" s="77"/>
      <c r="AH77" s="77"/>
      <c r="AI77" s="77"/>
      <c r="AJ77" s="77"/>
      <c r="AK77" s="77"/>
      <c r="AL77" s="77"/>
      <c r="AM77" s="75"/>
      <c r="AN77" s="61"/>
      <c r="AO77" s="61"/>
      <c r="AP77" s="78"/>
    </row>
    <row r="78" spans="1:42" s="73" customFormat="1" ht="12" customHeight="1" x14ac:dyDescent="0.25">
      <c r="A78" s="69"/>
      <c r="B78" s="69"/>
      <c r="C78" s="69"/>
      <c r="D78" s="69"/>
      <c r="E78" s="69"/>
      <c r="F78" s="70"/>
      <c r="G78" s="71"/>
      <c r="H78" s="71"/>
      <c r="I78" s="70"/>
      <c r="O78" s="74"/>
      <c r="V78" s="69"/>
      <c r="X78" s="75"/>
      <c r="Y78" s="76"/>
      <c r="Z78" s="76"/>
      <c r="AA78" s="77"/>
      <c r="AB78" s="77"/>
      <c r="AC78" s="77"/>
      <c r="AD78" s="77"/>
      <c r="AE78" s="77"/>
      <c r="AF78" s="77"/>
      <c r="AG78" s="77"/>
      <c r="AH78" s="77"/>
      <c r="AI78" s="77"/>
      <c r="AJ78" s="77"/>
      <c r="AK78" s="77"/>
      <c r="AL78" s="77"/>
      <c r="AM78" s="75"/>
      <c r="AN78" s="61"/>
      <c r="AO78" s="61"/>
      <c r="AP78" s="78"/>
    </row>
    <row r="79" spans="1:42" s="73" customFormat="1" ht="12" customHeight="1" x14ac:dyDescent="0.25">
      <c r="A79" s="69"/>
      <c r="B79" s="69"/>
      <c r="C79" s="69"/>
      <c r="D79" s="69"/>
      <c r="E79" s="69"/>
      <c r="F79" s="70"/>
      <c r="G79" s="71"/>
      <c r="H79" s="71"/>
      <c r="I79" s="70"/>
      <c r="O79" s="74"/>
      <c r="V79" s="69"/>
      <c r="X79" s="75"/>
      <c r="Y79" s="76"/>
      <c r="Z79" s="76"/>
      <c r="AA79" s="77"/>
      <c r="AB79" s="77"/>
      <c r="AC79" s="77"/>
      <c r="AD79" s="77"/>
      <c r="AE79" s="77"/>
      <c r="AF79" s="77"/>
      <c r="AG79" s="77"/>
      <c r="AH79" s="77"/>
      <c r="AI79" s="77"/>
      <c r="AJ79" s="77"/>
      <c r="AK79" s="77"/>
      <c r="AL79" s="77"/>
      <c r="AM79" s="75"/>
      <c r="AN79" s="61"/>
      <c r="AO79" s="61"/>
      <c r="AP79" s="78"/>
    </row>
    <row r="80" spans="1:42" s="73" customFormat="1" ht="12" customHeight="1" x14ac:dyDescent="0.25">
      <c r="A80" s="69"/>
      <c r="B80" s="69"/>
      <c r="C80" s="69"/>
      <c r="D80" s="69"/>
      <c r="E80" s="69"/>
      <c r="F80" s="70"/>
      <c r="G80" s="71"/>
      <c r="H80" s="71"/>
      <c r="I80" s="70"/>
      <c r="O80" s="74"/>
      <c r="V80" s="69"/>
      <c r="X80" s="75"/>
      <c r="Y80" s="76"/>
      <c r="Z80" s="76"/>
      <c r="AA80" s="77"/>
      <c r="AB80" s="77"/>
      <c r="AC80" s="77"/>
      <c r="AD80" s="77"/>
      <c r="AE80" s="77"/>
      <c r="AF80" s="77"/>
      <c r="AG80" s="77"/>
      <c r="AH80" s="77"/>
      <c r="AI80" s="77"/>
      <c r="AJ80" s="77"/>
      <c r="AK80" s="77"/>
      <c r="AL80" s="77"/>
      <c r="AM80" s="75"/>
      <c r="AN80" s="61"/>
      <c r="AO80" s="61"/>
      <c r="AP80" s="78"/>
    </row>
    <row r="81" spans="1:42" s="73" customFormat="1" ht="12" customHeight="1" x14ac:dyDescent="0.25">
      <c r="A81" s="69"/>
      <c r="B81" s="69"/>
      <c r="C81" s="69"/>
      <c r="D81" s="69"/>
      <c r="E81" s="69"/>
      <c r="F81" s="70"/>
      <c r="G81" s="71"/>
      <c r="H81" s="71"/>
      <c r="I81" s="70"/>
      <c r="O81" s="74"/>
      <c r="V81" s="69"/>
      <c r="X81" s="75"/>
      <c r="Y81" s="76"/>
      <c r="Z81" s="76"/>
      <c r="AA81" s="77"/>
      <c r="AB81" s="77"/>
      <c r="AC81" s="77"/>
      <c r="AD81" s="77"/>
      <c r="AE81" s="77"/>
      <c r="AF81" s="77"/>
      <c r="AG81" s="77"/>
      <c r="AH81" s="77"/>
      <c r="AI81" s="77"/>
      <c r="AJ81" s="77"/>
      <c r="AK81" s="77"/>
      <c r="AL81" s="77"/>
      <c r="AM81" s="75"/>
      <c r="AN81" s="61"/>
      <c r="AO81" s="61"/>
      <c r="AP81" s="78"/>
    </row>
    <row r="82" spans="1:42" s="73" customFormat="1" ht="12" customHeight="1" x14ac:dyDescent="0.25">
      <c r="A82" s="69"/>
      <c r="B82" s="69"/>
      <c r="C82" s="69"/>
      <c r="D82" s="69"/>
      <c r="E82" s="69"/>
      <c r="F82" s="70"/>
      <c r="G82" s="71"/>
      <c r="H82" s="71"/>
      <c r="I82" s="70"/>
      <c r="O82" s="74"/>
      <c r="V82" s="69"/>
      <c r="X82" s="75"/>
      <c r="Y82" s="76"/>
      <c r="Z82" s="76"/>
      <c r="AA82" s="77"/>
      <c r="AB82" s="77"/>
      <c r="AC82" s="77"/>
      <c r="AD82" s="77"/>
      <c r="AE82" s="77"/>
      <c r="AF82" s="77"/>
      <c r="AG82" s="77"/>
      <c r="AH82" s="77"/>
      <c r="AI82" s="77"/>
      <c r="AJ82" s="77"/>
      <c r="AK82" s="77"/>
      <c r="AL82" s="77"/>
      <c r="AM82" s="75"/>
      <c r="AN82" s="61"/>
      <c r="AO82" s="61"/>
      <c r="AP82" s="78"/>
    </row>
    <row r="83" spans="1:42" s="73" customFormat="1" ht="12" customHeight="1" x14ac:dyDescent="0.25">
      <c r="A83" s="69"/>
      <c r="B83" s="69"/>
      <c r="C83" s="69"/>
      <c r="D83" s="69"/>
      <c r="E83" s="69"/>
      <c r="F83" s="70"/>
      <c r="G83" s="71"/>
      <c r="H83" s="71"/>
      <c r="I83" s="70"/>
      <c r="O83" s="74"/>
      <c r="V83" s="69"/>
      <c r="X83" s="75"/>
      <c r="Y83" s="76"/>
      <c r="Z83" s="76"/>
      <c r="AA83" s="77"/>
      <c r="AB83" s="77"/>
      <c r="AC83" s="77"/>
      <c r="AD83" s="77"/>
      <c r="AE83" s="77"/>
      <c r="AF83" s="77"/>
      <c r="AG83" s="77"/>
      <c r="AH83" s="77"/>
      <c r="AI83" s="77"/>
      <c r="AJ83" s="77"/>
      <c r="AK83" s="77"/>
      <c r="AL83" s="77"/>
      <c r="AM83" s="75"/>
      <c r="AN83" s="61"/>
      <c r="AO83" s="61"/>
      <c r="AP83" s="78"/>
    </row>
    <row r="84" spans="1:42" s="73" customFormat="1" ht="12" customHeight="1" x14ac:dyDescent="0.25">
      <c r="A84" s="69"/>
      <c r="B84" s="69"/>
      <c r="C84" s="69"/>
      <c r="D84" s="69"/>
      <c r="E84" s="69"/>
      <c r="F84" s="70"/>
      <c r="G84" s="71"/>
      <c r="H84" s="71"/>
      <c r="I84" s="70"/>
      <c r="O84" s="74"/>
      <c r="V84" s="69"/>
      <c r="X84" s="75"/>
      <c r="Y84" s="76"/>
      <c r="Z84" s="76"/>
      <c r="AA84" s="77"/>
      <c r="AB84" s="77"/>
      <c r="AC84" s="77"/>
      <c r="AD84" s="77"/>
      <c r="AE84" s="77"/>
      <c r="AF84" s="77"/>
      <c r="AG84" s="77"/>
      <c r="AH84" s="77"/>
      <c r="AI84" s="77"/>
      <c r="AJ84" s="77"/>
      <c r="AK84" s="77"/>
      <c r="AL84" s="77"/>
      <c r="AM84" s="75"/>
      <c r="AN84" s="61"/>
      <c r="AO84" s="61"/>
      <c r="AP84" s="78"/>
    </row>
    <row r="85" spans="1:42" s="73" customFormat="1" ht="12" customHeight="1" x14ac:dyDescent="0.25">
      <c r="A85" s="69"/>
      <c r="B85" s="69"/>
      <c r="C85" s="69"/>
      <c r="D85" s="69"/>
      <c r="E85" s="69"/>
      <c r="F85" s="70"/>
      <c r="G85" s="71"/>
      <c r="H85" s="71"/>
      <c r="I85" s="70"/>
      <c r="O85" s="74"/>
      <c r="V85" s="69"/>
      <c r="X85" s="75"/>
      <c r="Y85" s="76"/>
      <c r="Z85" s="76"/>
      <c r="AA85" s="77"/>
      <c r="AB85" s="77"/>
      <c r="AC85" s="77"/>
      <c r="AD85" s="77"/>
      <c r="AE85" s="77"/>
      <c r="AF85" s="77"/>
      <c r="AG85" s="77"/>
      <c r="AH85" s="77"/>
      <c r="AI85" s="77"/>
      <c r="AJ85" s="77"/>
      <c r="AK85" s="77"/>
      <c r="AL85" s="77"/>
      <c r="AM85" s="75"/>
      <c r="AN85" s="61"/>
      <c r="AO85" s="61"/>
      <c r="AP85" s="78"/>
    </row>
    <row r="86" spans="1:42" s="73" customFormat="1" ht="12" customHeight="1" x14ac:dyDescent="0.25">
      <c r="A86" s="69"/>
      <c r="B86" s="69"/>
      <c r="C86" s="69"/>
      <c r="D86" s="69"/>
      <c r="E86" s="69"/>
      <c r="F86" s="70"/>
      <c r="G86" s="71"/>
      <c r="H86" s="71"/>
      <c r="I86" s="70"/>
      <c r="O86" s="74"/>
      <c r="V86" s="69"/>
      <c r="X86" s="75"/>
      <c r="Y86" s="76"/>
      <c r="Z86" s="76"/>
      <c r="AA86" s="77"/>
      <c r="AB86" s="77"/>
      <c r="AC86" s="77"/>
      <c r="AD86" s="77"/>
      <c r="AE86" s="77"/>
      <c r="AF86" s="77"/>
      <c r="AG86" s="77"/>
      <c r="AH86" s="77"/>
      <c r="AI86" s="77"/>
      <c r="AJ86" s="77"/>
      <c r="AK86" s="77"/>
      <c r="AL86" s="77"/>
      <c r="AM86" s="75"/>
      <c r="AN86" s="61"/>
      <c r="AO86" s="61"/>
      <c r="AP86" s="78"/>
    </row>
    <row r="87" spans="1:42" s="73" customFormat="1" ht="12" customHeight="1" x14ac:dyDescent="0.25">
      <c r="A87" s="69"/>
      <c r="B87" s="69"/>
      <c r="C87" s="69"/>
      <c r="D87" s="69"/>
      <c r="E87" s="69"/>
      <c r="F87" s="70"/>
      <c r="G87" s="71"/>
      <c r="H87" s="71"/>
      <c r="I87" s="70"/>
      <c r="O87" s="74"/>
      <c r="V87" s="69"/>
      <c r="X87" s="75"/>
      <c r="Y87" s="76"/>
      <c r="Z87" s="76"/>
      <c r="AA87" s="77"/>
      <c r="AB87" s="77"/>
      <c r="AC87" s="77"/>
      <c r="AD87" s="77"/>
      <c r="AE87" s="77"/>
      <c r="AF87" s="77"/>
      <c r="AG87" s="77"/>
      <c r="AH87" s="77"/>
      <c r="AI87" s="77"/>
      <c r="AJ87" s="77"/>
      <c r="AK87" s="77"/>
      <c r="AL87" s="77"/>
      <c r="AM87" s="75"/>
      <c r="AN87" s="61"/>
      <c r="AO87" s="61"/>
      <c r="AP87" s="78"/>
    </row>
    <row r="88" spans="1:42" s="73" customFormat="1" ht="12" customHeight="1" x14ac:dyDescent="0.25">
      <c r="A88" s="69"/>
      <c r="B88" s="69"/>
      <c r="C88" s="69"/>
      <c r="D88" s="69"/>
      <c r="E88" s="69"/>
      <c r="F88" s="70"/>
      <c r="G88" s="71"/>
      <c r="H88" s="71"/>
      <c r="I88" s="70"/>
      <c r="O88" s="74"/>
      <c r="V88" s="69"/>
      <c r="X88" s="75"/>
      <c r="Y88" s="76"/>
      <c r="Z88" s="76"/>
      <c r="AA88" s="77"/>
      <c r="AB88" s="77"/>
      <c r="AC88" s="77"/>
      <c r="AD88" s="77"/>
      <c r="AE88" s="77"/>
      <c r="AF88" s="77"/>
      <c r="AG88" s="77"/>
      <c r="AH88" s="77"/>
      <c r="AI88" s="77"/>
      <c r="AJ88" s="77"/>
      <c r="AK88" s="77"/>
      <c r="AL88" s="77"/>
      <c r="AM88" s="75"/>
      <c r="AN88" s="61"/>
      <c r="AO88" s="61"/>
      <c r="AP88" s="78"/>
    </row>
    <row r="89" spans="1:42" s="73" customFormat="1" ht="12" customHeight="1" x14ac:dyDescent="0.25">
      <c r="A89" s="69"/>
      <c r="B89" s="69"/>
      <c r="C89" s="69"/>
      <c r="D89" s="69"/>
      <c r="E89" s="69"/>
      <c r="F89" s="70"/>
      <c r="G89" s="71"/>
      <c r="H89" s="71"/>
      <c r="I89" s="70"/>
      <c r="O89" s="74"/>
      <c r="V89" s="69"/>
      <c r="X89" s="75"/>
      <c r="Y89" s="76"/>
      <c r="Z89" s="76"/>
      <c r="AA89" s="77"/>
      <c r="AB89" s="77"/>
      <c r="AC89" s="77"/>
      <c r="AD89" s="77"/>
      <c r="AE89" s="77"/>
      <c r="AF89" s="77"/>
      <c r="AG89" s="77"/>
      <c r="AH89" s="77"/>
      <c r="AI89" s="77"/>
      <c r="AJ89" s="77"/>
      <c r="AK89" s="77"/>
      <c r="AL89" s="77"/>
      <c r="AM89" s="75"/>
      <c r="AN89" s="61"/>
      <c r="AO89" s="61"/>
      <c r="AP89" s="78"/>
    </row>
    <row r="90" spans="1:42" s="73" customFormat="1" ht="12" customHeight="1" x14ac:dyDescent="0.25">
      <c r="A90" s="69"/>
      <c r="B90" s="69"/>
      <c r="C90" s="69"/>
      <c r="D90" s="69"/>
      <c r="E90" s="69"/>
      <c r="F90" s="70"/>
      <c r="G90" s="71"/>
      <c r="H90" s="71"/>
      <c r="I90" s="70"/>
      <c r="O90" s="74"/>
      <c r="V90" s="69"/>
      <c r="X90" s="75"/>
      <c r="Y90" s="76"/>
      <c r="Z90" s="76"/>
      <c r="AA90" s="77"/>
      <c r="AB90" s="77"/>
      <c r="AC90" s="77"/>
      <c r="AD90" s="77"/>
      <c r="AE90" s="77"/>
      <c r="AF90" s="77"/>
      <c r="AG90" s="77"/>
      <c r="AH90" s="77"/>
      <c r="AI90" s="77"/>
      <c r="AJ90" s="77"/>
      <c r="AK90" s="77"/>
      <c r="AL90" s="77"/>
      <c r="AM90" s="75"/>
      <c r="AN90" s="61"/>
      <c r="AO90" s="61"/>
      <c r="AP90" s="78"/>
    </row>
    <row r="91" spans="1:42" s="73" customFormat="1" ht="12" customHeight="1" x14ac:dyDescent="0.25">
      <c r="A91" s="69"/>
      <c r="B91" s="69"/>
      <c r="C91" s="69"/>
      <c r="D91" s="69"/>
      <c r="E91" s="69"/>
      <c r="F91" s="70"/>
      <c r="G91" s="71"/>
      <c r="H91" s="71"/>
      <c r="I91" s="70"/>
      <c r="O91" s="74"/>
      <c r="V91" s="69"/>
      <c r="X91" s="75"/>
      <c r="Y91" s="76"/>
      <c r="Z91" s="76"/>
      <c r="AA91" s="77"/>
      <c r="AB91" s="77"/>
      <c r="AC91" s="77"/>
      <c r="AD91" s="77"/>
      <c r="AE91" s="77"/>
      <c r="AF91" s="77"/>
      <c r="AG91" s="77"/>
      <c r="AH91" s="77"/>
      <c r="AI91" s="77"/>
      <c r="AJ91" s="77"/>
      <c r="AK91" s="77"/>
      <c r="AL91" s="77"/>
      <c r="AM91" s="75"/>
      <c r="AN91" s="61"/>
      <c r="AO91" s="61"/>
      <c r="AP91" s="78"/>
    </row>
    <row r="92" spans="1:42" s="73" customFormat="1" ht="12" customHeight="1" x14ac:dyDescent="0.25">
      <c r="A92" s="69"/>
      <c r="B92" s="69"/>
      <c r="C92" s="69"/>
      <c r="D92" s="69"/>
      <c r="E92" s="69"/>
      <c r="F92" s="70"/>
      <c r="G92" s="71"/>
      <c r="H92" s="71"/>
      <c r="I92" s="70"/>
      <c r="O92" s="74"/>
      <c r="V92" s="69"/>
      <c r="X92" s="75"/>
      <c r="Y92" s="76"/>
      <c r="Z92" s="76"/>
      <c r="AA92" s="77"/>
      <c r="AB92" s="77"/>
      <c r="AC92" s="77"/>
      <c r="AD92" s="77"/>
      <c r="AE92" s="77"/>
      <c r="AF92" s="77"/>
      <c r="AG92" s="77"/>
      <c r="AH92" s="77"/>
      <c r="AI92" s="77"/>
      <c r="AJ92" s="77"/>
      <c r="AK92" s="77"/>
      <c r="AL92" s="77"/>
      <c r="AM92" s="75"/>
      <c r="AN92" s="61"/>
      <c r="AO92" s="61"/>
      <c r="AP92" s="78"/>
    </row>
    <row r="93" spans="1:42" s="73" customFormat="1" ht="12" customHeight="1" x14ac:dyDescent="0.25">
      <c r="A93" s="69"/>
      <c r="B93" s="69"/>
      <c r="C93" s="69"/>
      <c r="D93" s="69"/>
      <c r="E93" s="69"/>
      <c r="F93" s="70"/>
      <c r="G93" s="71"/>
      <c r="H93" s="71"/>
      <c r="I93" s="70"/>
      <c r="O93" s="74"/>
      <c r="V93" s="69"/>
      <c r="X93" s="75"/>
      <c r="Y93" s="76"/>
      <c r="Z93" s="76"/>
      <c r="AA93" s="77"/>
      <c r="AB93" s="77"/>
      <c r="AC93" s="77"/>
      <c r="AD93" s="77"/>
      <c r="AE93" s="77"/>
      <c r="AF93" s="77"/>
      <c r="AG93" s="77"/>
      <c r="AH93" s="77"/>
      <c r="AI93" s="77"/>
      <c r="AJ93" s="77"/>
      <c r="AK93" s="77"/>
      <c r="AL93" s="77"/>
      <c r="AM93" s="75"/>
      <c r="AN93" s="61"/>
      <c r="AO93" s="61"/>
      <c r="AP93" s="78"/>
    </row>
    <row r="94" spans="1:42" s="73" customFormat="1" ht="12" customHeight="1" x14ac:dyDescent="0.25">
      <c r="A94" s="69"/>
      <c r="B94" s="69"/>
      <c r="C94" s="69"/>
      <c r="D94" s="69"/>
      <c r="E94" s="69"/>
      <c r="F94" s="70"/>
      <c r="G94" s="71"/>
      <c r="H94" s="71"/>
      <c r="I94" s="70"/>
      <c r="O94" s="74"/>
      <c r="V94" s="69"/>
      <c r="X94" s="75"/>
      <c r="Y94" s="76"/>
      <c r="Z94" s="76"/>
      <c r="AA94" s="77"/>
      <c r="AB94" s="77"/>
      <c r="AC94" s="77"/>
      <c r="AD94" s="77"/>
      <c r="AE94" s="77"/>
      <c r="AF94" s="77"/>
      <c r="AG94" s="77"/>
      <c r="AH94" s="77"/>
      <c r="AI94" s="77"/>
      <c r="AJ94" s="77"/>
      <c r="AK94" s="77"/>
      <c r="AL94" s="77"/>
      <c r="AM94" s="75"/>
      <c r="AN94" s="61"/>
      <c r="AO94" s="61"/>
      <c r="AP94" s="78"/>
    </row>
    <row r="95" spans="1:42" s="73" customFormat="1" ht="12" customHeight="1" x14ac:dyDescent="0.25">
      <c r="A95" s="69"/>
      <c r="B95" s="69"/>
      <c r="C95" s="69"/>
      <c r="D95" s="69"/>
      <c r="E95" s="69"/>
      <c r="F95" s="70"/>
      <c r="G95" s="71"/>
      <c r="H95" s="71"/>
      <c r="I95" s="70"/>
      <c r="O95" s="74"/>
      <c r="V95" s="69"/>
      <c r="X95" s="75"/>
      <c r="Y95" s="76"/>
      <c r="Z95" s="76"/>
      <c r="AA95" s="77"/>
      <c r="AB95" s="77"/>
      <c r="AC95" s="77"/>
      <c r="AD95" s="77"/>
      <c r="AE95" s="77"/>
      <c r="AF95" s="77"/>
      <c r="AG95" s="77"/>
      <c r="AH95" s="77"/>
      <c r="AI95" s="77"/>
      <c r="AJ95" s="77"/>
      <c r="AK95" s="77"/>
      <c r="AL95" s="77"/>
      <c r="AM95" s="75"/>
      <c r="AN95" s="61"/>
      <c r="AO95" s="61"/>
      <c r="AP95" s="78"/>
    </row>
    <row r="96" spans="1:42" s="73" customFormat="1" ht="12" customHeight="1" x14ac:dyDescent="0.25">
      <c r="A96" s="69"/>
      <c r="B96" s="69"/>
      <c r="C96" s="69"/>
      <c r="D96" s="69"/>
      <c r="E96" s="69"/>
      <c r="F96" s="70"/>
      <c r="G96" s="71"/>
      <c r="H96" s="71"/>
      <c r="I96" s="70"/>
      <c r="O96" s="74"/>
      <c r="V96" s="69"/>
      <c r="X96" s="75"/>
      <c r="Y96" s="76"/>
      <c r="Z96" s="76"/>
      <c r="AA96" s="77"/>
      <c r="AB96" s="77"/>
      <c r="AC96" s="77"/>
      <c r="AD96" s="77"/>
      <c r="AE96" s="77"/>
      <c r="AF96" s="77"/>
      <c r="AG96" s="77"/>
      <c r="AH96" s="77"/>
      <c r="AI96" s="77"/>
      <c r="AJ96" s="77"/>
      <c r="AK96" s="77"/>
      <c r="AL96" s="77"/>
      <c r="AM96" s="75"/>
      <c r="AN96" s="61"/>
      <c r="AO96" s="61"/>
      <c r="AP96" s="78"/>
    </row>
    <row r="97" spans="1:42" s="73" customFormat="1" ht="12" customHeight="1" x14ac:dyDescent="0.25">
      <c r="A97" s="69"/>
      <c r="B97" s="69"/>
      <c r="C97" s="69"/>
      <c r="D97" s="69"/>
      <c r="E97" s="69"/>
      <c r="F97" s="70"/>
      <c r="G97" s="71"/>
      <c r="H97" s="71"/>
      <c r="I97" s="70"/>
      <c r="O97" s="74"/>
      <c r="V97" s="69"/>
      <c r="X97" s="75"/>
      <c r="Y97" s="76"/>
      <c r="Z97" s="76"/>
      <c r="AA97" s="77"/>
      <c r="AB97" s="77"/>
      <c r="AC97" s="77"/>
      <c r="AD97" s="77"/>
      <c r="AE97" s="77"/>
      <c r="AF97" s="77"/>
      <c r="AG97" s="77"/>
      <c r="AH97" s="77"/>
      <c r="AI97" s="77"/>
      <c r="AJ97" s="77"/>
      <c r="AK97" s="77"/>
      <c r="AL97" s="77"/>
      <c r="AM97" s="75"/>
      <c r="AN97" s="61"/>
      <c r="AO97" s="61"/>
      <c r="AP97" s="78"/>
    </row>
    <row r="98" spans="1:42" s="73" customFormat="1" ht="12" customHeight="1" x14ac:dyDescent="0.25">
      <c r="A98" s="69"/>
      <c r="B98" s="69"/>
      <c r="C98" s="69"/>
      <c r="D98" s="69"/>
      <c r="E98" s="69"/>
      <c r="F98" s="70"/>
      <c r="G98" s="71"/>
      <c r="H98" s="71"/>
      <c r="I98" s="70"/>
      <c r="O98" s="74"/>
      <c r="V98" s="69"/>
      <c r="X98" s="75"/>
      <c r="Y98" s="76"/>
      <c r="Z98" s="76"/>
      <c r="AA98" s="77"/>
      <c r="AB98" s="77"/>
      <c r="AC98" s="77"/>
      <c r="AD98" s="77"/>
      <c r="AE98" s="77"/>
      <c r="AF98" s="77"/>
      <c r="AG98" s="77"/>
      <c r="AH98" s="77"/>
      <c r="AI98" s="77"/>
      <c r="AJ98" s="77"/>
      <c r="AK98" s="77"/>
      <c r="AL98" s="77"/>
      <c r="AM98" s="75"/>
      <c r="AN98" s="61"/>
      <c r="AO98" s="61"/>
      <c r="AP98" s="78"/>
    </row>
    <row r="99" spans="1:42" s="73" customFormat="1" ht="12" customHeight="1" x14ac:dyDescent="0.25">
      <c r="A99" s="69"/>
      <c r="B99" s="69"/>
      <c r="C99" s="69"/>
      <c r="D99" s="69"/>
      <c r="E99" s="69"/>
      <c r="F99" s="70"/>
      <c r="G99" s="71"/>
      <c r="H99" s="71"/>
      <c r="I99" s="70"/>
      <c r="O99" s="74"/>
      <c r="V99" s="69"/>
      <c r="X99" s="75"/>
      <c r="Y99" s="76"/>
      <c r="Z99" s="76"/>
      <c r="AA99" s="77"/>
      <c r="AB99" s="77"/>
      <c r="AC99" s="77"/>
      <c r="AD99" s="77"/>
      <c r="AE99" s="77"/>
      <c r="AF99" s="77"/>
      <c r="AG99" s="77"/>
      <c r="AH99" s="77"/>
      <c r="AI99" s="77"/>
      <c r="AJ99" s="77"/>
      <c r="AK99" s="77"/>
      <c r="AL99" s="77"/>
      <c r="AM99" s="75"/>
      <c r="AN99" s="61"/>
      <c r="AO99" s="61"/>
      <c r="AP99" s="78"/>
    </row>
    <row r="100" spans="1:42" s="73" customFormat="1" ht="12" customHeight="1" x14ac:dyDescent="0.25">
      <c r="A100" s="69"/>
      <c r="B100" s="69"/>
      <c r="C100" s="69"/>
      <c r="D100" s="69"/>
      <c r="E100" s="69"/>
      <c r="F100" s="70"/>
      <c r="G100" s="71"/>
      <c r="H100" s="71"/>
      <c r="I100" s="70"/>
      <c r="O100" s="74"/>
      <c r="V100" s="69"/>
      <c r="X100" s="75"/>
      <c r="Y100" s="76"/>
      <c r="Z100" s="76"/>
      <c r="AA100" s="77"/>
      <c r="AB100" s="77"/>
      <c r="AC100" s="77"/>
      <c r="AD100" s="77"/>
      <c r="AE100" s="77"/>
      <c r="AF100" s="77"/>
      <c r="AG100" s="77"/>
      <c r="AH100" s="77"/>
      <c r="AI100" s="77"/>
      <c r="AJ100" s="77"/>
      <c r="AK100" s="77"/>
      <c r="AL100" s="77"/>
      <c r="AM100" s="75"/>
      <c r="AN100" s="61"/>
      <c r="AO100" s="61"/>
      <c r="AP100" s="78"/>
    </row>
    <row r="101" spans="1:42" s="73" customFormat="1" ht="12" customHeight="1" x14ac:dyDescent="0.25">
      <c r="A101" s="69"/>
      <c r="B101" s="69"/>
      <c r="C101" s="69"/>
      <c r="D101" s="69"/>
      <c r="E101" s="69"/>
      <c r="F101" s="70"/>
      <c r="G101" s="71"/>
      <c r="H101" s="71"/>
      <c r="I101" s="70"/>
      <c r="O101" s="74"/>
      <c r="V101" s="69"/>
      <c r="X101" s="75"/>
      <c r="Y101" s="76"/>
      <c r="Z101" s="76"/>
      <c r="AA101" s="77"/>
      <c r="AB101" s="77"/>
      <c r="AC101" s="77"/>
      <c r="AD101" s="77"/>
      <c r="AE101" s="77"/>
      <c r="AF101" s="77"/>
      <c r="AG101" s="77"/>
      <c r="AH101" s="77"/>
      <c r="AI101" s="77"/>
      <c r="AJ101" s="77"/>
      <c r="AK101" s="77"/>
      <c r="AL101" s="77"/>
      <c r="AM101" s="75"/>
      <c r="AN101" s="61"/>
      <c r="AO101" s="61"/>
      <c r="AP101" s="78"/>
    </row>
    <row r="102" spans="1:42" s="73" customFormat="1" ht="12" customHeight="1" x14ac:dyDescent="0.25">
      <c r="A102" s="69"/>
      <c r="B102" s="69"/>
      <c r="C102" s="69"/>
      <c r="D102" s="69"/>
      <c r="E102" s="69"/>
      <c r="F102" s="70"/>
      <c r="G102" s="71"/>
      <c r="H102" s="71"/>
      <c r="I102" s="70"/>
      <c r="O102" s="74"/>
      <c r="V102" s="69"/>
      <c r="X102" s="75"/>
      <c r="Y102" s="76"/>
      <c r="Z102" s="76"/>
      <c r="AA102" s="77"/>
      <c r="AB102" s="77"/>
      <c r="AC102" s="77"/>
      <c r="AD102" s="77"/>
      <c r="AE102" s="77"/>
      <c r="AF102" s="77"/>
      <c r="AG102" s="77"/>
      <c r="AH102" s="77"/>
      <c r="AI102" s="77"/>
      <c r="AJ102" s="77"/>
      <c r="AK102" s="77"/>
      <c r="AL102" s="77"/>
      <c r="AM102" s="75"/>
      <c r="AN102" s="61"/>
      <c r="AO102" s="61"/>
      <c r="AP102" s="78"/>
    </row>
    <row r="103" spans="1:42" s="73" customFormat="1" ht="12" customHeight="1" x14ac:dyDescent="0.25">
      <c r="A103" s="69"/>
      <c r="B103" s="69"/>
      <c r="C103" s="69"/>
      <c r="D103" s="69"/>
      <c r="E103" s="69"/>
      <c r="F103" s="70"/>
      <c r="G103" s="71"/>
      <c r="H103" s="71"/>
      <c r="I103" s="70"/>
      <c r="O103" s="74"/>
      <c r="V103" s="69"/>
      <c r="X103" s="75"/>
      <c r="Y103" s="76"/>
      <c r="Z103" s="76"/>
      <c r="AA103" s="77"/>
      <c r="AB103" s="77"/>
      <c r="AC103" s="77"/>
      <c r="AD103" s="77"/>
      <c r="AE103" s="77"/>
      <c r="AF103" s="77"/>
      <c r="AG103" s="77"/>
      <c r="AH103" s="77"/>
      <c r="AI103" s="77"/>
      <c r="AJ103" s="77"/>
      <c r="AK103" s="77"/>
      <c r="AL103" s="77"/>
      <c r="AM103" s="75"/>
      <c r="AN103" s="61"/>
      <c r="AO103" s="61"/>
      <c r="AP103" s="78"/>
    </row>
    <row r="104" spans="1:42" s="73" customFormat="1" ht="12" customHeight="1" x14ac:dyDescent="0.25">
      <c r="A104" s="69"/>
      <c r="B104" s="69"/>
      <c r="C104" s="69"/>
      <c r="D104" s="69"/>
      <c r="E104" s="69"/>
      <c r="F104" s="70"/>
      <c r="G104" s="71"/>
      <c r="H104" s="71"/>
      <c r="I104" s="70"/>
      <c r="O104" s="74"/>
      <c r="V104" s="69"/>
      <c r="X104" s="75"/>
      <c r="Y104" s="76"/>
      <c r="Z104" s="76"/>
      <c r="AA104" s="77"/>
      <c r="AB104" s="77"/>
      <c r="AC104" s="77"/>
      <c r="AD104" s="77"/>
      <c r="AE104" s="77"/>
      <c r="AF104" s="77"/>
      <c r="AG104" s="77"/>
      <c r="AH104" s="77"/>
      <c r="AI104" s="77"/>
      <c r="AJ104" s="77"/>
      <c r="AK104" s="77"/>
      <c r="AL104" s="77"/>
      <c r="AM104" s="75"/>
      <c r="AN104" s="61"/>
      <c r="AO104" s="61"/>
      <c r="AP104" s="78"/>
    </row>
    <row r="105" spans="1:42" s="73" customFormat="1" ht="12" customHeight="1" x14ac:dyDescent="0.25">
      <c r="A105" s="69"/>
      <c r="B105" s="69"/>
      <c r="C105" s="69"/>
      <c r="D105" s="69"/>
      <c r="E105" s="69"/>
      <c r="F105" s="70"/>
      <c r="G105" s="71"/>
      <c r="H105" s="71"/>
      <c r="I105" s="70"/>
      <c r="O105" s="74"/>
      <c r="V105" s="69"/>
      <c r="X105" s="75"/>
      <c r="Y105" s="76"/>
      <c r="Z105" s="76"/>
      <c r="AA105" s="77"/>
      <c r="AB105" s="77"/>
      <c r="AC105" s="77"/>
      <c r="AD105" s="77"/>
      <c r="AE105" s="77"/>
      <c r="AF105" s="77"/>
      <c r="AG105" s="77"/>
      <c r="AH105" s="77"/>
      <c r="AI105" s="77"/>
      <c r="AJ105" s="77"/>
      <c r="AK105" s="77"/>
      <c r="AL105" s="77"/>
      <c r="AM105" s="75"/>
      <c r="AN105" s="61"/>
      <c r="AO105" s="61"/>
      <c r="AP105" s="78"/>
    </row>
    <row r="106" spans="1:42" s="73" customFormat="1" ht="12" customHeight="1" x14ac:dyDescent="0.25">
      <c r="A106" s="69"/>
      <c r="B106" s="69"/>
      <c r="C106" s="69"/>
      <c r="D106" s="69"/>
      <c r="E106" s="69"/>
      <c r="F106" s="70"/>
      <c r="G106" s="71"/>
      <c r="H106" s="71"/>
      <c r="I106" s="70"/>
      <c r="O106" s="74"/>
      <c r="V106" s="69"/>
      <c r="X106" s="75"/>
      <c r="Y106" s="76"/>
      <c r="Z106" s="76"/>
      <c r="AA106" s="77"/>
      <c r="AB106" s="77"/>
      <c r="AC106" s="77"/>
      <c r="AD106" s="77"/>
      <c r="AE106" s="77"/>
      <c r="AF106" s="77"/>
      <c r="AG106" s="77"/>
      <c r="AH106" s="77"/>
      <c r="AI106" s="77"/>
      <c r="AJ106" s="77"/>
      <c r="AK106" s="77"/>
      <c r="AL106" s="77"/>
      <c r="AM106" s="75"/>
      <c r="AN106" s="61"/>
      <c r="AO106" s="61"/>
      <c r="AP106" s="78"/>
    </row>
    <row r="107" spans="1:42" s="73" customFormat="1" ht="12" customHeight="1" x14ac:dyDescent="0.25">
      <c r="A107" s="69"/>
      <c r="B107" s="69"/>
      <c r="C107" s="69"/>
      <c r="D107" s="69"/>
      <c r="E107" s="69"/>
      <c r="F107" s="70"/>
      <c r="G107" s="71"/>
      <c r="H107" s="71"/>
      <c r="I107" s="70"/>
      <c r="O107" s="74"/>
      <c r="V107" s="69"/>
      <c r="X107" s="75"/>
      <c r="Y107" s="76"/>
      <c r="Z107" s="76"/>
      <c r="AA107" s="77"/>
      <c r="AB107" s="77"/>
      <c r="AC107" s="77"/>
      <c r="AD107" s="77"/>
      <c r="AE107" s="77"/>
      <c r="AF107" s="77"/>
      <c r="AG107" s="77"/>
      <c r="AH107" s="77"/>
      <c r="AI107" s="77"/>
      <c r="AJ107" s="77"/>
      <c r="AK107" s="77"/>
      <c r="AL107" s="77"/>
      <c r="AM107" s="75"/>
      <c r="AN107" s="61"/>
      <c r="AO107" s="61"/>
      <c r="AP107" s="78"/>
    </row>
    <row r="108" spans="1:42" s="73" customFormat="1" ht="12" customHeight="1" x14ac:dyDescent="0.25">
      <c r="A108" s="69"/>
      <c r="B108" s="69"/>
      <c r="C108" s="69"/>
      <c r="D108" s="69"/>
      <c r="E108" s="69"/>
      <c r="F108" s="70"/>
      <c r="G108" s="71"/>
      <c r="H108" s="71"/>
      <c r="I108" s="70"/>
      <c r="O108" s="74"/>
      <c r="V108" s="69"/>
      <c r="X108" s="75"/>
      <c r="Y108" s="76"/>
      <c r="Z108" s="76"/>
      <c r="AA108" s="77"/>
      <c r="AB108" s="77"/>
      <c r="AC108" s="77"/>
      <c r="AD108" s="77"/>
      <c r="AE108" s="77"/>
      <c r="AF108" s="77"/>
      <c r="AG108" s="77"/>
      <c r="AH108" s="77"/>
      <c r="AI108" s="77"/>
      <c r="AJ108" s="77"/>
      <c r="AK108" s="77"/>
      <c r="AL108" s="77"/>
      <c r="AM108" s="75"/>
      <c r="AN108" s="61"/>
      <c r="AO108" s="61"/>
      <c r="AP108" s="78"/>
    </row>
    <row r="109" spans="1:42" s="73" customFormat="1" ht="12" customHeight="1" x14ac:dyDescent="0.25">
      <c r="A109" s="69"/>
      <c r="B109" s="69"/>
      <c r="C109" s="69"/>
      <c r="D109" s="69"/>
      <c r="E109" s="69"/>
      <c r="F109" s="70"/>
      <c r="G109" s="71"/>
      <c r="H109" s="71"/>
      <c r="I109" s="70"/>
      <c r="O109" s="74"/>
      <c r="V109" s="69"/>
      <c r="X109" s="75"/>
      <c r="Y109" s="76"/>
      <c r="Z109" s="76"/>
      <c r="AA109" s="77"/>
      <c r="AB109" s="77"/>
      <c r="AC109" s="77"/>
      <c r="AD109" s="77"/>
      <c r="AE109" s="77"/>
      <c r="AF109" s="77"/>
      <c r="AG109" s="77"/>
      <c r="AH109" s="77"/>
      <c r="AI109" s="77"/>
      <c r="AJ109" s="77"/>
      <c r="AK109" s="77"/>
      <c r="AL109" s="77"/>
      <c r="AM109" s="75"/>
      <c r="AN109" s="61"/>
      <c r="AO109" s="61"/>
      <c r="AP109" s="78"/>
    </row>
    <row r="110" spans="1:42" s="73" customFormat="1" ht="12" customHeight="1" x14ac:dyDescent="0.25">
      <c r="A110" s="69"/>
      <c r="B110" s="69"/>
      <c r="C110" s="69"/>
      <c r="D110" s="69"/>
      <c r="E110" s="69"/>
      <c r="F110" s="70"/>
      <c r="G110" s="71"/>
      <c r="H110" s="71"/>
      <c r="I110" s="70"/>
      <c r="O110" s="74"/>
      <c r="V110" s="69"/>
      <c r="X110" s="75"/>
      <c r="Y110" s="76"/>
      <c r="Z110" s="76"/>
      <c r="AA110" s="77"/>
      <c r="AB110" s="77"/>
      <c r="AC110" s="77"/>
      <c r="AD110" s="77"/>
      <c r="AE110" s="77"/>
      <c r="AF110" s="77"/>
      <c r="AG110" s="77"/>
      <c r="AH110" s="77"/>
      <c r="AI110" s="77"/>
      <c r="AJ110" s="77"/>
      <c r="AK110" s="77"/>
      <c r="AL110" s="77"/>
      <c r="AM110" s="75"/>
      <c r="AN110" s="61"/>
      <c r="AO110" s="61"/>
      <c r="AP110" s="78"/>
    </row>
    <row r="111" spans="1:42" s="73" customFormat="1" ht="12" customHeight="1" x14ac:dyDescent="0.25">
      <c r="A111" s="69"/>
      <c r="B111" s="69"/>
      <c r="C111" s="69"/>
      <c r="D111" s="69"/>
      <c r="E111" s="69"/>
      <c r="F111" s="70"/>
      <c r="G111" s="71"/>
      <c r="H111" s="71"/>
      <c r="I111" s="70"/>
      <c r="O111" s="74"/>
      <c r="V111" s="69"/>
      <c r="X111" s="75"/>
      <c r="Y111" s="76"/>
      <c r="Z111" s="76"/>
      <c r="AA111" s="77"/>
      <c r="AB111" s="77"/>
      <c r="AC111" s="77"/>
      <c r="AD111" s="77"/>
      <c r="AE111" s="77"/>
      <c r="AF111" s="77"/>
      <c r="AG111" s="77"/>
      <c r="AH111" s="77"/>
      <c r="AI111" s="77"/>
      <c r="AJ111" s="77"/>
      <c r="AK111" s="77"/>
      <c r="AL111" s="77"/>
      <c r="AM111" s="75"/>
      <c r="AN111" s="61"/>
      <c r="AO111" s="61"/>
      <c r="AP111" s="78"/>
    </row>
    <row r="112" spans="1:42" s="73" customFormat="1" ht="12" customHeight="1" x14ac:dyDescent="0.25">
      <c r="A112" s="69"/>
      <c r="B112" s="69"/>
      <c r="C112" s="69"/>
      <c r="D112" s="69"/>
      <c r="E112" s="69"/>
      <c r="F112" s="70"/>
      <c r="G112" s="71"/>
      <c r="H112" s="71"/>
      <c r="I112" s="70"/>
      <c r="O112" s="74"/>
      <c r="V112" s="69"/>
      <c r="X112" s="75"/>
      <c r="Y112" s="76"/>
      <c r="Z112" s="76"/>
      <c r="AA112" s="77"/>
      <c r="AB112" s="77"/>
      <c r="AC112" s="77"/>
      <c r="AD112" s="77"/>
      <c r="AE112" s="77"/>
      <c r="AF112" s="77"/>
      <c r="AG112" s="77"/>
      <c r="AH112" s="77"/>
      <c r="AI112" s="77"/>
      <c r="AJ112" s="77"/>
      <c r="AK112" s="77"/>
      <c r="AL112" s="77"/>
      <c r="AM112" s="75"/>
      <c r="AN112" s="61"/>
      <c r="AO112" s="61"/>
      <c r="AP112" s="78"/>
    </row>
    <row r="113" spans="1:42" s="73" customFormat="1" ht="12" customHeight="1" x14ac:dyDescent="0.25">
      <c r="A113" s="69"/>
      <c r="B113" s="69"/>
      <c r="C113" s="69"/>
      <c r="D113" s="69"/>
      <c r="E113" s="69"/>
      <c r="F113" s="70"/>
      <c r="G113" s="71"/>
      <c r="H113" s="71"/>
      <c r="I113" s="70"/>
      <c r="O113" s="74"/>
      <c r="V113" s="69"/>
      <c r="X113" s="75"/>
      <c r="Y113" s="76"/>
      <c r="Z113" s="76"/>
      <c r="AA113" s="77"/>
      <c r="AB113" s="77"/>
      <c r="AC113" s="77"/>
      <c r="AD113" s="77"/>
      <c r="AE113" s="77"/>
      <c r="AF113" s="77"/>
      <c r="AG113" s="77"/>
      <c r="AH113" s="77"/>
      <c r="AI113" s="77"/>
      <c r="AJ113" s="77"/>
      <c r="AK113" s="77"/>
      <c r="AL113" s="77"/>
      <c r="AM113" s="75"/>
      <c r="AN113" s="61"/>
      <c r="AO113" s="61"/>
      <c r="AP113" s="78"/>
    </row>
    <row r="114" spans="1:42" s="73" customFormat="1" ht="12" customHeight="1" x14ac:dyDescent="0.25">
      <c r="A114" s="69"/>
      <c r="B114" s="69"/>
      <c r="C114" s="69"/>
      <c r="D114" s="69"/>
      <c r="E114" s="69"/>
      <c r="F114" s="70"/>
      <c r="G114" s="71"/>
      <c r="H114" s="71"/>
      <c r="I114" s="70"/>
      <c r="O114" s="74"/>
      <c r="V114" s="69"/>
      <c r="X114" s="75"/>
      <c r="Y114" s="76"/>
      <c r="Z114" s="76"/>
      <c r="AA114" s="77"/>
      <c r="AB114" s="77"/>
      <c r="AC114" s="77"/>
      <c r="AD114" s="77"/>
      <c r="AE114" s="77"/>
      <c r="AF114" s="77"/>
      <c r="AG114" s="77"/>
      <c r="AH114" s="77"/>
      <c r="AI114" s="77"/>
      <c r="AJ114" s="77"/>
      <c r="AK114" s="77"/>
      <c r="AL114" s="77"/>
      <c r="AM114" s="75"/>
      <c r="AN114" s="61"/>
      <c r="AO114" s="61"/>
      <c r="AP114" s="78"/>
    </row>
    <row r="115" spans="1:42" s="73" customFormat="1" ht="12" customHeight="1" x14ac:dyDescent="0.25">
      <c r="A115" s="69"/>
      <c r="B115" s="69"/>
      <c r="C115" s="69"/>
      <c r="D115" s="69"/>
      <c r="E115" s="69"/>
      <c r="F115" s="70"/>
      <c r="G115" s="71"/>
      <c r="H115" s="71"/>
      <c r="I115" s="70"/>
      <c r="O115" s="74"/>
      <c r="V115" s="69"/>
      <c r="X115" s="75"/>
      <c r="Y115" s="76"/>
      <c r="Z115" s="76"/>
      <c r="AA115" s="77"/>
      <c r="AB115" s="77"/>
      <c r="AC115" s="77"/>
      <c r="AD115" s="77"/>
      <c r="AE115" s="77"/>
      <c r="AF115" s="77"/>
      <c r="AG115" s="77"/>
      <c r="AH115" s="77"/>
      <c r="AI115" s="77"/>
      <c r="AJ115" s="77"/>
      <c r="AK115" s="77"/>
      <c r="AL115" s="77"/>
      <c r="AM115" s="75"/>
      <c r="AN115" s="61"/>
      <c r="AO115" s="61"/>
      <c r="AP115" s="78"/>
    </row>
    <row r="116" spans="1:42" s="73" customFormat="1" ht="12" customHeight="1" x14ac:dyDescent="0.25">
      <c r="A116" s="69"/>
      <c r="B116" s="69"/>
      <c r="C116" s="69"/>
      <c r="D116" s="69"/>
      <c r="E116" s="69"/>
      <c r="F116" s="70"/>
      <c r="G116" s="71"/>
      <c r="H116" s="71"/>
      <c r="I116" s="70"/>
      <c r="O116" s="74"/>
      <c r="V116" s="69"/>
      <c r="X116" s="75"/>
      <c r="Y116" s="76"/>
      <c r="Z116" s="76"/>
      <c r="AA116" s="77"/>
      <c r="AB116" s="77"/>
      <c r="AC116" s="77"/>
      <c r="AD116" s="77"/>
      <c r="AE116" s="77"/>
      <c r="AF116" s="77"/>
      <c r="AG116" s="77"/>
      <c r="AH116" s="77"/>
      <c r="AI116" s="77"/>
      <c r="AJ116" s="77"/>
      <c r="AK116" s="77"/>
      <c r="AL116" s="77"/>
      <c r="AM116" s="75"/>
      <c r="AN116" s="61"/>
      <c r="AO116" s="61"/>
      <c r="AP116" s="78"/>
    </row>
    <row r="117" spans="1:42" s="73" customFormat="1" ht="12" customHeight="1" x14ac:dyDescent="0.25">
      <c r="A117" s="69"/>
      <c r="B117" s="69"/>
      <c r="C117" s="69"/>
      <c r="D117" s="69"/>
      <c r="E117" s="69"/>
      <c r="F117" s="70"/>
      <c r="G117" s="71"/>
      <c r="H117" s="71"/>
      <c r="I117" s="70"/>
      <c r="O117" s="74"/>
      <c r="V117" s="69"/>
      <c r="X117" s="75"/>
      <c r="Y117" s="76"/>
      <c r="Z117" s="76"/>
      <c r="AA117" s="77"/>
      <c r="AB117" s="77"/>
      <c r="AC117" s="77"/>
      <c r="AD117" s="77"/>
      <c r="AE117" s="77"/>
      <c r="AF117" s="77"/>
      <c r="AG117" s="77"/>
      <c r="AH117" s="77"/>
      <c r="AI117" s="77"/>
      <c r="AJ117" s="77"/>
      <c r="AK117" s="77"/>
      <c r="AL117" s="77"/>
      <c r="AM117" s="75"/>
      <c r="AN117" s="61"/>
      <c r="AO117" s="61"/>
      <c r="AP117" s="78"/>
    </row>
    <row r="118" spans="1:42" s="73" customFormat="1" ht="12" customHeight="1" x14ac:dyDescent="0.25">
      <c r="A118" s="69"/>
      <c r="B118" s="69"/>
      <c r="C118" s="69"/>
      <c r="D118" s="69"/>
      <c r="E118" s="69"/>
      <c r="F118" s="70"/>
      <c r="G118" s="71"/>
      <c r="H118" s="71"/>
      <c r="I118" s="70"/>
      <c r="O118" s="74"/>
      <c r="V118" s="69"/>
      <c r="X118" s="75"/>
      <c r="Y118" s="76"/>
      <c r="Z118" s="76"/>
      <c r="AA118" s="77"/>
      <c r="AB118" s="77"/>
      <c r="AC118" s="77"/>
      <c r="AD118" s="77"/>
      <c r="AE118" s="77"/>
      <c r="AF118" s="77"/>
      <c r="AG118" s="77"/>
      <c r="AH118" s="77"/>
      <c r="AI118" s="77"/>
      <c r="AJ118" s="77"/>
      <c r="AK118" s="77"/>
      <c r="AL118" s="77"/>
      <c r="AM118" s="75"/>
      <c r="AN118" s="61"/>
      <c r="AO118" s="61"/>
      <c r="AP118" s="78"/>
    </row>
    <row r="119" spans="1:42" s="73" customFormat="1" ht="12" customHeight="1" x14ac:dyDescent="0.25">
      <c r="A119" s="69"/>
      <c r="B119" s="69"/>
      <c r="C119" s="69"/>
      <c r="D119" s="69"/>
      <c r="E119" s="69"/>
      <c r="F119" s="70"/>
      <c r="G119" s="71"/>
      <c r="H119" s="71"/>
      <c r="I119" s="70"/>
      <c r="O119" s="74"/>
      <c r="V119" s="69"/>
      <c r="X119" s="75"/>
      <c r="Y119" s="76"/>
      <c r="Z119" s="76"/>
      <c r="AA119" s="77"/>
      <c r="AB119" s="77"/>
      <c r="AC119" s="77"/>
      <c r="AD119" s="77"/>
      <c r="AE119" s="77"/>
      <c r="AF119" s="77"/>
      <c r="AG119" s="77"/>
      <c r="AH119" s="77"/>
      <c r="AI119" s="77"/>
      <c r="AJ119" s="77"/>
      <c r="AK119" s="77"/>
      <c r="AL119" s="77"/>
      <c r="AM119" s="75"/>
      <c r="AN119" s="61"/>
      <c r="AO119" s="61"/>
      <c r="AP119" s="78"/>
    </row>
    <row r="120" spans="1:42" s="73" customFormat="1" ht="12" customHeight="1" x14ac:dyDescent="0.25">
      <c r="A120" s="69"/>
      <c r="B120" s="69"/>
      <c r="C120" s="69"/>
      <c r="D120" s="69"/>
      <c r="E120" s="69"/>
      <c r="F120" s="70"/>
      <c r="G120" s="71"/>
      <c r="H120" s="71"/>
      <c r="I120" s="70"/>
      <c r="O120" s="74"/>
      <c r="V120" s="69"/>
      <c r="X120" s="75"/>
      <c r="Y120" s="76"/>
      <c r="Z120" s="76"/>
      <c r="AA120" s="77"/>
      <c r="AB120" s="77"/>
      <c r="AC120" s="77"/>
      <c r="AD120" s="77"/>
      <c r="AE120" s="77"/>
      <c r="AF120" s="77"/>
      <c r="AG120" s="77"/>
      <c r="AH120" s="77"/>
      <c r="AI120" s="77"/>
      <c r="AJ120" s="77"/>
      <c r="AK120" s="77"/>
      <c r="AL120" s="77"/>
      <c r="AM120" s="75"/>
      <c r="AN120" s="61"/>
      <c r="AO120" s="61"/>
      <c r="AP120" s="78"/>
    </row>
    <row r="121" spans="1:42" s="73" customFormat="1" ht="12" customHeight="1" x14ac:dyDescent="0.25">
      <c r="A121" s="69"/>
      <c r="B121" s="69"/>
      <c r="C121" s="69"/>
      <c r="D121" s="69"/>
      <c r="E121" s="69"/>
      <c r="F121" s="70"/>
      <c r="G121" s="71"/>
      <c r="H121" s="71"/>
      <c r="I121" s="70"/>
      <c r="O121" s="74"/>
      <c r="V121" s="69"/>
      <c r="X121" s="75"/>
      <c r="Y121" s="76"/>
      <c r="Z121" s="76"/>
      <c r="AA121" s="77"/>
      <c r="AB121" s="77"/>
      <c r="AC121" s="77"/>
      <c r="AD121" s="77"/>
      <c r="AE121" s="77"/>
      <c r="AF121" s="77"/>
      <c r="AG121" s="77"/>
      <c r="AH121" s="77"/>
      <c r="AI121" s="77"/>
      <c r="AJ121" s="77"/>
      <c r="AK121" s="77"/>
      <c r="AL121" s="77"/>
      <c r="AM121" s="75"/>
      <c r="AN121" s="61"/>
      <c r="AO121" s="61"/>
      <c r="AP121" s="78"/>
    </row>
    <row r="122" spans="1:42" s="73" customFormat="1" ht="12" customHeight="1" x14ac:dyDescent="0.25">
      <c r="A122" s="69"/>
      <c r="B122" s="69"/>
      <c r="C122" s="69"/>
      <c r="D122" s="69"/>
      <c r="E122" s="69"/>
      <c r="F122" s="70"/>
      <c r="G122" s="71"/>
      <c r="H122" s="71"/>
      <c r="I122" s="70"/>
      <c r="O122" s="74"/>
      <c r="V122" s="69"/>
      <c r="X122" s="75"/>
      <c r="Y122" s="76"/>
      <c r="Z122" s="76"/>
      <c r="AA122" s="77"/>
      <c r="AB122" s="77"/>
      <c r="AC122" s="77"/>
      <c r="AD122" s="77"/>
      <c r="AE122" s="77"/>
      <c r="AF122" s="77"/>
      <c r="AG122" s="77"/>
      <c r="AH122" s="77"/>
      <c r="AI122" s="77"/>
      <c r="AJ122" s="77"/>
      <c r="AK122" s="77"/>
      <c r="AL122" s="77"/>
      <c r="AM122" s="75"/>
      <c r="AN122" s="61"/>
      <c r="AO122" s="61"/>
      <c r="AP122" s="78"/>
    </row>
    <row r="123" spans="1:42" s="73" customFormat="1" ht="12" customHeight="1" x14ac:dyDescent="0.25">
      <c r="A123" s="69"/>
      <c r="B123" s="69"/>
      <c r="C123" s="69"/>
      <c r="D123" s="69"/>
      <c r="E123" s="69"/>
      <c r="F123" s="70"/>
      <c r="G123" s="71"/>
      <c r="H123" s="71"/>
      <c r="I123" s="70"/>
      <c r="O123" s="74"/>
      <c r="V123" s="69"/>
      <c r="X123" s="75"/>
      <c r="Y123" s="76"/>
      <c r="Z123" s="76"/>
      <c r="AA123" s="77"/>
      <c r="AB123" s="77"/>
      <c r="AC123" s="77"/>
      <c r="AD123" s="77"/>
      <c r="AE123" s="77"/>
      <c r="AF123" s="77"/>
      <c r="AG123" s="77"/>
      <c r="AH123" s="77"/>
      <c r="AI123" s="77"/>
      <c r="AJ123" s="77"/>
      <c r="AK123" s="77"/>
      <c r="AL123" s="77"/>
      <c r="AM123" s="75"/>
      <c r="AN123" s="61"/>
      <c r="AO123" s="61"/>
      <c r="AP123" s="78"/>
    </row>
    <row r="124" spans="1:42" s="73" customFormat="1" ht="12" customHeight="1" x14ac:dyDescent="0.25">
      <c r="A124" s="69"/>
      <c r="B124" s="69"/>
      <c r="C124" s="69"/>
      <c r="D124" s="69"/>
      <c r="E124" s="69"/>
      <c r="F124" s="70"/>
      <c r="G124" s="71"/>
      <c r="H124" s="71"/>
      <c r="I124" s="70"/>
      <c r="O124" s="74"/>
      <c r="V124" s="69"/>
      <c r="X124" s="75"/>
      <c r="Y124" s="76"/>
      <c r="Z124" s="76"/>
      <c r="AA124" s="77"/>
      <c r="AB124" s="77"/>
      <c r="AC124" s="77"/>
      <c r="AD124" s="77"/>
      <c r="AE124" s="77"/>
      <c r="AF124" s="77"/>
      <c r="AG124" s="77"/>
      <c r="AH124" s="77"/>
      <c r="AI124" s="77"/>
      <c r="AJ124" s="77"/>
      <c r="AK124" s="77"/>
      <c r="AL124" s="77"/>
      <c r="AM124" s="75"/>
      <c r="AN124" s="61"/>
      <c r="AO124" s="61"/>
      <c r="AP124" s="78"/>
    </row>
    <row r="125" spans="1:42" s="73" customFormat="1" ht="12" customHeight="1" x14ac:dyDescent="0.25">
      <c r="A125" s="69"/>
      <c r="B125" s="69"/>
      <c r="C125" s="69"/>
      <c r="D125" s="69"/>
      <c r="E125" s="69"/>
      <c r="F125" s="70"/>
      <c r="G125" s="71"/>
      <c r="H125" s="71"/>
      <c r="I125" s="70"/>
      <c r="O125" s="74"/>
      <c r="V125" s="69"/>
      <c r="X125" s="75"/>
      <c r="Y125" s="76"/>
      <c r="Z125" s="76"/>
      <c r="AA125" s="77"/>
      <c r="AB125" s="77"/>
      <c r="AC125" s="77"/>
      <c r="AD125" s="77"/>
      <c r="AE125" s="77"/>
      <c r="AF125" s="77"/>
      <c r="AG125" s="77"/>
      <c r="AH125" s="77"/>
      <c r="AI125" s="77"/>
      <c r="AJ125" s="77"/>
      <c r="AK125" s="77"/>
      <c r="AL125" s="77"/>
      <c r="AM125" s="75"/>
      <c r="AN125" s="61"/>
      <c r="AO125" s="61"/>
      <c r="AP125" s="78"/>
    </row>
    <row r="126" spans="1:42" s="73" customFormat="1" ht="12" customHeight="1" x14ac:dyDescent="0.25">
      <c r="A126" s="69"/>
      <c r="B126" s="69"/>
      <c r="C126" s="69"/>
      <c r="D126" s="69"/>
      <c r="E126" s="69"/>
      <c r="F126" s="70"/>
      <c r="G126" s="71"/>
      <c r="H126" s="71"/>
      <c r="I126" s="70"/>
      <c r="O126" s="74"/>
      <c r="V126" s="69"/>
      <c r="X126" s="75"/>
      <c r="Y126" s="76"/>
      <c r="Z126" s="76"/>
      <c r="AA126" s="77"/>
      <c r="AB126" s="77"/>
      <c r="AC126" s="77"/>
      <c r="AD126" s="77"/>
      <c r="AE126" s="77"/>
      <c r="AF126" s="77"/>
      <c r="AG126" s="77"/>
      <c r="AH126" s="77"/>
      <c r="AI126" s="77"/>
      <c r="AJ126" s="77"/>
      <c r="AK126" s="77"/>
      <c r="AL126" s="77"/>
      <c r="AM126" s="75"/>
      <c r="AN126" s="61"/>
      <c r="AO126" s="61"/>
      <c r="AP126" s="78"/>
    </row>
    <row r="127" spans="1:42" s="73" customFormat="1" ht="12" customHeight="1" x14ac:dyDescent="0.25">
      <c r="A127" s="69"/>
      <c r="B127" s="69"/>
      <c r="C127" s="69"/>
      <c r="D127" s="69"/>
      <c r="E127" s="69"/>
      <c r="F127" s="70"/>
      <c r="G127" s="71"/>
      <c r="H127" s="71"/>
      <c r="I127" s="70"/>
      <c r="O127" s="74"/>
      <c r="V127" s="69"/>
      <c r="X127" s="75"/>
      <c r="Y127" s="76"/>
      <c r="Z127" s="76"/>
      <c r="AA127" s="77"/>
      <c r="AB127" s="77"/>
      <c r="AC127" s="77"/>
      <c r="AD127" s="77"/>
      <c r="AE127" s="77"/>
      <c r="AF127" s="77"/>
      <c r="AG127" s="77"/>
      <c r="AH127" s="77"/>
      <c r="AI127" s="77"/>
      <c r="AJ127" s="77"/>
      <c r="AK127" s="77"/>
      <c r="AL127" s="77"/>
      <c r="AM127" s="75"/>
      <c r="AN127" s="61"/>
      <c r="AO127" s="61"/>
      <c r="AP127" s="78"/>
    </row>
    <row r="128" spans="1:42" s="73" customFormat="1" ht="12" customHeight="1" x14ac:dyDescent="0.25">
      <c r="A128" s="69"/>
      <c r="B128" s="69"/>
      <c r="C128" s="69"/>
      <c r="D128" s="69"/>
      <c r="E128" s="69"/>
      <c r="F128" s="70"/>
      <c r="G128" s="71"/>
      <c r="H128" s="71"/>
      <c r="I128" s="70"/>
      <c r="O128" s="74"/>
      <c r="V128" s="69"/>
      <c r="X128" s="75"/>
      <c r="Y128" s="76"/>
      <c r="Z128" s="76"/>
      <c r="AA128" s="77"/>
      <c r="AB128" s="77"/>
      <c r="AC128" s="77"/>
      <c r="AD128" s="77"/>
      <c r="AE128" s="77"/>
      <c r="AF128" s="77"/>
      <c r="AG128" s="77"/>
      <c r="AH128" s="77"/>
      <c r="AI128" s="77"/>
      <c r="AJ128" s="77"/>
      <c r="AK128" s="77"/>
      <c r="AL128" s="77"/>
      <c r="AM128" s="75"/>
      <c r="AN128" s="61"/>
      <c r="AO128" s="61"/>
      <c r="AP128" s="78"/>
    </row>
    <row r="129" spans="1:42" s="73" customFormat="1" ht="12" customHeight="1" x14ac:dyDescent="0.25">
      <c r="A129" s="69"/>
      <c r="B129" s="69"/>
      <c r="C129" s="69"/>
      <c r="D129" s="69"/>
      <c r="E129" s="69"/>
      <c r="F129" s="70"/>
      <c r="G129" s="71"/>
      <c r="H129" s="71"/>
      <c r="I129" s="70"/>
      <c r="O129" s="74"/>
      <c r="V129" s="69"/>
      <c r="X129" s="75"/>
      <c r="Y129" s="76"/>
      <c r="Z129" s="76"/>
      <c r="AA129" s="77"/>
      <c r="AB129" s="77"/>
      <c r="AC129" s="77"/>
      <c r="AD129" s="77"/>
      <c r="AE129" s="77"/>
      <c r="AF129" s="77"/>
      <c r="AG129" s="77"/>
      <c r="AH129" s="77"/>
      <c r="AI129" s="77"/>
      <c r="AJ129" s="77"/>
      <c r="AK129" s="77"/>
      <c r="AL129" s="77"/>
      <c r="AM129" s="75"/>
      <c r="AN129" s="61"/>
      <c r="AO129" s="61"/>
      <c r="AP129" s="78"/>
    </row>
    <row r="130" spans="1:42" s="73" customFormat="1" ht="12" customHeight="1" x14ac:dyDescent="0.25">
      <c r="A130" s="69"/>
      <c r="B130" s="69"/>
      <c r="C130" s="69"/>
      <c r="D130" s="69"/>
      <c r="E130" s="69"/>
      <c r="F130" s="70"/>
      <c r="G130" s="71"/>
      <c r="H130" s="71"/>
      <c r="I130" s="70"/>
      <c r="O130" s="74"/>
      <c r="V130" s="69"/>
      <c r="X130" s="75"/>
      <c r="Y130" s="76"/>
      <c r="Z130" s="76"/>
      <c r="AA130" s="77"/>
      <c r="AB130" s="77"/>
      <c r="AC130" s="77"/>
      <c r="AD130" s="77"/>
      <c r="AE130" s="77"/>
      <c r="AF130" s="77"/>
      <c r="AG130" s="77"/>
      <c r="AH130" s="77"/>
      <c r="AI130" s="77"/>
      <c r="AJ130" s="77"/>
      <c r="AK130" s="77"/>
      <c r="AL130" s="77"/>
      <c r="AM130" s="75"/>
      <c r="AN130" s="61"/>
      <c r="AO130" s="61"/>
      <c r="AP130" s="78"/>
    </row>
    <row r="131" spans="1:42" s="73" customFormat="1" ht="12" customHeight="1" x14ac:dyDescent="0.25">
      <c r="A131" s="69"/>
      <c r="B131" s="69"/>
      <c r="C131" s="69"/>
      <c r="D131" s="69"/>
      <c r="E131" s="69"/>
      <c r="F131" s="70"/>
      <c r="G131" s="71"/>
      <c r="H131" s="71"/>
      <c r="I131" s="70"/>
      <c r="O131" s="74"/>
      <c r="V131" s="69"/>
      <c r="X131" s="75"/>
      <c r="Y131" s="76"/>
      <c r="Z131" s="76"/>
      <c r="AA131" s="77"/>
      <c r="AB131" s="77"/>
      <c r="AC131" s="77"/>
      <c r="AD131" s="77"/>
      <c r="AE131" s="77"/>
      <c r="AF131" s="77"/>
      <c r="AG131" s="77"/>
      <c r="AH131" s="77"/>
      <c r="AI131" s="77"/>
      <c r="AJ131" s="77"/>
      <c r="AK131" s="77"/>
      <c r="AL131" s="77"/>
      <c r="AM131" s="75"/>
      <c r="AN131" s="61"/>
      <c r="AO131" s="61"/>
      <c r="AP131" s="78"/>
    </row>
    <row r="132" spans="1:42" s="73" customFormat="1" ht="12" customHeight="1" x14ac:dyDescent="0.25">
      <c r="A132" s="69"/>
      <c r="B132" s="69"/>
      <c r="C132" s="69"/>
      <c r="D132" s="69"/>
      <c r="E132" s="69"/>
      <c r="F132" s="70"/>
      <c r="G132" s="71"/>
      <c r="H132" s="71"/>
      <c r="I132" s="70"/>
      <c r="O132" s="74"/>
      <c r="V132" s="69"/>
      <c r="X132" s="75"/>
      <c r="Y132" s="76"/>
      <c r="Z132" s="76"/>
      <c r="AA132" s="77"/>
      <c r="AB132" s="77"/>
      <c r="AC132" s="77"/>
      <c r="AD132" s="77"/>
      <c r="AE132" s="77"/>
      <c r="AF132" s="77"/>
      <c r="AG132" s="77"/>
      <c r="AH132" s="77"/>
      <c r="AI132" s="77"/>
      <c r="AJ132" s="77"/>
      <c r="AK132" s="77"/>
      <c r="AL132" s="77"/>
      <c r="AM132" s="75"/>
      <c r="AN132" s="61"/>
      <c r="AO132" s="61"/>
      <c r="AP132" s="78"/>
    </row>
    <row r="133" spans="1:42" s="73" customFormat="1" ht="12" customHeight="1" x14ac:dyDescent="0.25">
      <c r="A133" s="69"/>
      <c r="B133" s="69"/>
      <c r="C133" s="69"/>
      <c r="D133" s="69"/>
      <c r="E133" s="69"/>
      <c r="F133" s="70"/>
      <c r="G133" s="71"/>
      <c r="H133" s="71"/>
      <c r="I133" s="70"/>
      <c r="O133" s="74"/>
      <c r="V133" s="69"/>
      <c r="X133" s="75"/>
      <c r="Y133" s="76"/>
      <c r="Z133" s="76"/>
      <c r="AA133" s="77"/>
      <c r="AB133" s="77"/>
      <c r="AC133" s="77"/>
      <c r="AD133" s="77"/>
      <c r="AE133" s="77"/>
      <c r="AF133" s="77"/>
      <c r="AG133" s="77"/>
      <c r="AH133" s="77"/>
      <c r="AI133" s="77"/>
      <c r="AJ133" s="77"/>
      <c r="AK133" s="77"/>
      <c r="AL133" s="77"/>
      <c r="AM133" s="75"/>
      <c r="AN133" s="61"/>
      <c r="AO133" s="61"/>
      <c r="AP133" s="78"/>
    </row>
    <row r="134" spans="1:42" s="73" customFormat="1" ht="12" customHeight="1" x14ac:dyDescent="0.25">
      <c r="A134" s="69"/>
      <c r="B134" s="69"/>
      <c r="C134" s="69"/>
      <c r="D134" s="69"/>
      <c r="E134" s="69"/>
      <c r="F134" s="70"/>
      <c r="G134" s="71"/>
      <c r="H134" s="71"/>
      <c r="I134" s="70"/>
      <c r="O134" s="74"/>
      <c r="V134" s="69"/>
      <c r="X134" s="75"/>
      <c r="Y134" s="76"/>
      <c r="Z134" s="76"/>
      <c r="AA134" s="77"/>
      <c r="AB134" s="77"/>
      <c r="AC134" s="77"/>
      <c r="AD134" s="77"/>
      <c r="AE134" s="77"/>
      <c r="AF134" s="77"/>
      <c r="AG134" s="77"/>
      <c r="AH134" s="77"/>
      <c r="AI134" s="77"/>
      <c r="AJ134" s="77"/>
      <c r="AK134" s="77"/>
      <c r="AL134" s="77"/>
      <c r="AM134" s="75"/>
      <c r="AN134" s="61"/>
      <c r="AO134" s="61"/>
      <c r="AP134" s="78"/>
    </row>
    <row r="135" spans="1:42" s="73" customFormat="1" ht="12" customHeight="1" x14ac:dyDescent="0.25">
      <c r="A135" s="69"/>
      <c r="B135" s="69"/>
      <c r="C135" s="69"/>
      <c r="D135" s="69"/>
      <c r="E135" s="69"/>
      <c r="F135" s="70"/>
      <c r="G135" s="71"/>
      <c r="H135" s="71"/>
      <c r="I135" s="70"/>
      <c r="O135" s="74"/>
      <c r="V135" s="69"/>
      <c r="X135" s="75"/>
      <c r="Y135" s="76"/>
      <c r="Z135" s="76"/>
      <c r="AA135" s="77"/>
      <c r="AB135" s="77"/>
      <c r="AC135" s="77"/>
      <c r="AD135" s="77"/>
      <c r="AE135" s="77"/>
      <c r="AF135" s="77"/>
      <c r="AG135" s="77"/>
      <c r="AH135" s="77"/>
      <c r="AI135" s="77"/>
      <c r="AJ135" s="77"/>
      <c r="AK135" s="77"/>
      <c r="AL135" s="77"/>
      <c r="AM135" s="75"/>
      <c r="AN135" s="61"/>
      <c r="AO135" s="61"/>
      <c r="AP135" s="78"/>
    </row>
    <row r="136" spans="1:42" s="73" customFormat="1" ht="12" customHeight="1" x14ac:dyDescent="0.25">
      <c r="A136" s="69"/>
      <c r="B136" s="69"/>
      <c r="C136" s="69"/>
      <c r="D136" s="69"/>
      <c r="E136" s="69"/>
      <c r="F136" s="70"/>
      <c r="G136" s="71"/>
      <c r="H136" s="71"/>
      <c r="I136" s="70"/>
      <c r="O136" s="74"/>
      <c r="V136" s="69"/>
      <c r="X136" s="75"/>
      <c r="Y136" s="76"/>
      <c r="Z136" s="76"/>
      <c r="AA136" s="77"/>
      <c r="AB136" s="77"/>
      <c r="AC136" s="77"/>
      <c r="AD136" s="77"/>
      <c r="AE136" s="77"/>
      <c r="AF136" s="77"/>
      <c r="AG136" s="77"/>
      <c r="AH136" s="77"/>
      <c r="AI136" s="77"/>
      <c r="AJ136" s="77"/>
      <c r="AK136" s="77"/>
      <c r="AL136" s="77"/>
      <c r="AM136" s="75"/>
      <c r="AN136" s="61"/>
      <c r="AO136" s="61"/>
      <c r="AP136" s="78"/>
    </row>
    <row r="137" spans="1:42" s="73" customFormat="1" ht="12" customHeight="1" x14ac:dyDescent="0.25">
      <c r="A137" s="69"/>
      <c r="B137" s="69"/>
      <c r="C137" s="69"/>
      <c r="D137" s="69"/>
      <c r="E137" s="69"/>
      <c r="F137" s="70"/>
      <c r="G137" s="71"/>
      <c r="H137" s="71"/>
      <c r="I137" s="70"/>
      <c r="O137" s="74"/>
      <c r="V137" s="69"/>
      <c r="X137" s="75"/>
      <c r="Y137" s="76"/>
      <c r="Z137" s="76"/>
      <c r="AA137" s="77"/>
      <c r="AB137" s="77"/>
      <c r="AC137" s="77"/>
      <c r="AD137" s="77"/>
      <c r="AE137" s="77"/>
      <c r="AF137" s="77"/>
      <c r="AG137" s="77"/>
      <c r="AH137" s="77"/>
      <c r="AI137" s="77"/>
      <c r="AJ137" s="77"/>
      <c r="AK137" s="77"/>
      <c r="AL137" s="77"/>
      <c r="AM137" s="75"/>
      <c r="AN137" s="61"/>
      <c r="AO137" s="61"/>
      <c r="AP137" s="78"/>
    </row>
    <row r="138" spans="1:42" s="73" customFormat="1" ht="12" customHeight="1" x14ac:dyDescent="0.25">
      <c r="A138" s="69"/>
      <c r="B138" s="69"/>
      <c r="C138" s="69"/>
      <c r="D138" s="69"/>
      <c r="E138" s="69"/>
      <c r="F138" s="70"/>
      <c r="G138" s="71"/>
      <c r="H138" s="71"/>
      <c r="I138" s="70"/>
      <c r="O138" s="74"/>
      <c r="V138" s="69"/>
      <c r="X138" s="75"/>
      <c r="Y138" s="76"/>
      <c r="Z138" s="76"/>
      <c r="AA138" s="77"/>
      <c r="AB138" s="77"/>
      <c r="AC138" s="77"/>
      <c r="AD138" s="77"/>
      <c r="AE138" s="77"/>
      <c r="AF138" s="77"/>
      <c r="AG138" s="77"/>
      <c r="AH138" s="77"/>
      <c r="AI138" s="77"/>
      <c r="AJ138" s="77"/>
      <c r="AK138" s="77"/>
      <c r="AL138" s="77"/>
      <c r="AM138" s="75"/>
      <c r="AN138" s="61"/>
      <c r="AO138" s="61"/>
      <c r="AP138" s="78"/>
    </row>
    <row r="139" spans="1:42" s="73" customFormat="1" ht="12" customHeight="1" x14ac:dyDescent="0.25">
      <c r="A139" s="69"/>
      <c r="B139" s="69"/>
      <c r="C139" s="69"/>
      <c r="D139" s="69"/>
      <c r="E139" s="69"/>
      <c r="F139" s="70"/>
      <c r="G139" s="71"/>
      <c r="H139" s="71"/>
      <c r="I139" s="70"/>
      <c r="O139" s="74"/>
      <c r="V139" s="69"/>
      <c r="X139" s="75"/>
      <c r="Y139" s="76"/>
      <c r="Z139" s="76"/>
      <c r="AA139" s="77"/>
      <c r="AB139" s="77"/>
      <c r="AC139" s="77"/>
      <c r="AD139" s="77"/>
      <c r="AE139" s="77"/>
      <c r="AF139" s="77"/>
      <c r="AG139" s="77"/>
      <c r="AH139" s="77"/>
      <c r="AI139" s="77"/>
      <c r="AJ139" s="77"/>
      <c r="AK139" s="77"/>
      <c r="AL139" s="77"/>
      <c r="AM139" s="75"/>
      <c r="AN139" s="61"/>
      <c r="AO139" s="61"/>
      <c r="AP139" s="78"/>
    </row>
    <row r="140" spans="1:42" s="73" customFormat="1" ht="12" customHeight="1" x14ac:dyDescent="0.25">
      <c r="A140" s="69"/>
      <c r="B140" s="69"/>
      <c r="C140" s="69"/>
      <c r="D140" s="69"/>
      <c r="E140" s="69"/>
      <c r="F140" s="70"/>
      <c r="G140" s="71"/>
      <c r="H140" s="71"/>
      <c r="I140" s="70"/>
      <c r="O140" s="74"/>
      <c r="V140" s="69"/>
      <c r="X140" s="75"/>
      <c r="Y140" s="76"/>
      <c r="Z140" s="76"/>
      <c r="AA140" s="77"/>
      <c r="AB140" s="77"/>
      <c r="AC140" s="77"/>
      <c r="AD140" s="77"/>
      <c r="AE140" s="77"/>
      <c r="AF140" s="77"/>
      <c r="AG140" s="77"/>
      <c r="AH140" s="77"/>
      <c r="AI140" s="77"/>
      <c r="AJ140" s="77"/>
      <c r="AK140" s="77"/>
      <c r="AL140" s="77"/>
      <c r="AM140" s="75"/>
      <c r="AN140" s="61"/>
      <c r="AO140" s="61"/>
      <c r="AP140" s="78"/>
    </row>
    <row r="141" spans="1:42" s="73" customFormat="1" ht="12" customHeight="1" x14ac:dyDescent="0.25">
      <c r="A141" s="69"/>
      <c r="B141" s="69"/>
      <c r="C141" s="69"/>
      <c r="D141" s="69"/>
      <c r="E141" s="69"/>
      <c r="F141" s="70"/>
      <c r="G141" s="71"/>
      <c r="H141" s="71"/>
      <c r="I141" s="70"/>
      <c r="O141" s="74"/>
      <c r="V141" s="69"/>
      <c r="X141" s="75"/>
      <c r="Y141" s="76"/>
      <c r="Z141" s="76"/>
      <c r="AA141" s="77"/>
      <c r="AB141" s="77"/>
      <c r="AC141" s="77"/>
      <c r="AD141" s="77"/>
      <c r="AE141" s="77"/>
      <c r="AF141" s="77"/>
      <c r="AG141" s="77"/>
      <c r="AH141" s="77"/>
      <c r="AI141" s="77"/>
      <c r="AJ141" s="77"/>
      <c r="AK141" s="77"/>
      <c r="AL141" s="77"/>
      <c r="AM141" s="75"/>
      <c r="AN141" s="61"/>
      <c r="AO141" s="61"/>
      <c r="AP141" s="78"/>
    </row>
    <row r="142" spans="1:42" s="73" customFormat="1" ht="12" customHeight="1" x14ac:dyDescent="0.25">
      <c r="A142" s="69"/>
      <c r="B142" s="69"/>
      <c r="C142" s="69"/>
      <c r="D142" s="69"/>
      <c r="E142" s="69"/>
      <c r="F142" s="70"/>
      <c r="G142" s="71"/>
      <c r="H142" s="71"/>
      <c r="I142" s="70"/>
      <c r="O142" s="74"/>
      <c r="V142" s="69"/>
      <c r="X142" s="75"/>
      <c r="Y142" s="76"/>
      <c r="Z142" s="76"/>
      <c r="AA142" s="77"/>
      <c r="AB142" s="77"/>
      <c r="AC142" s="77"/>
      <c r="AD142" s="77"/>
      <c r="AE142" s="77"/>
      <c r="AF142" s="77"/>
      <c r="AG142" s="77"/>
      <c r="AH142" s="77"/>
      <c r="AI142" s="77"/>
      <c r="AJ142" s="77"/>
      <c r="AK142" s="77"/>
      <c r="AL142" s="77"/>
      <c r="AM142" s="75"/>
      <c r="AN142" s="61"/>
      <c r="AO142" s="61"/>
      <c r="AP142" s="78"/>
    </row>
    <row r="143" spans="1:42" s="73" customFormat="1" ht="12" customHeight="1" x14ac:dyDescent="0.25">
      <c r="A143" s="69"/>
      <c r="B143" s="69"/>
      <c r="C143" s="69"/>
      <c r="D143" s="69"/>
      <c r="E143" s="69"/>
      <c r="F143" s="70"/>
      <c r="G143" s="71"/>
      <c r="H143" s="71"/>
      <c r="I143" s="70"/>
      <c r="O143" s="74"/>
      <c r="V143" s="69"/>
      <c r="X143" s="75"/>
      <c r="Y143" s="76"/>
      <c r="Z143" s="76"/>
      <c r="AA143" s="77"/>
      <c r="AB143" s="77"/>
      <c r="AC143" s="77"/>
      <c r="AD143" s="77"/>
      <c r="AE143" s="77"/>
      <c r="AF143" s="77"/>
      <c r="AG143" s="77"/>
      <c r="AH143" s="77"/>
      <c r="AI143" s="77"/>
      <c r="AJ143" s="77"/>
      <c r="AK143" s="77"/>
      <c r="AL143" s="77"/>
      <c r="AM143" s="75"/>
      <c r="AN143" s="61"/>
      <c r="AO143" s="61"/>
      <c r="AP143" s="78"/>
    </row>
    <row r="144" spans="1:42" s="73" customFormat="1" ht="12" customHeight="1" x14ac:dyDescent="0.25">
      <c r="A144" s="69"/>
      <c r="B144" s="69"/>
      <c r="C144" s="69"/>
      <c r="D144" s="69"/>
      <c r="E144" s="69"/>
      <c r="F144" s="70"/>
      <c r="G144" s="71"/>
      <c r="H144" s="71"/>
      <c r="I144" s="70"/>
      <c r="O144" s="74"/>
      <c r="V144" s="69"/>
      <c r="X144" s="75"/>
      <c r="Y144" s="76"/>
      <c r="Z144" s="76"/>
      <c r="AA144" s="77"/>
      <c r="AB144" s="77"/>
      <c r="AC144" s="77"/>
      <c r="AD144" s="77"/>
      <c r="AE144" s="77"/>
      <c r="AF144" s="77"/>
      <c r="AG144" s="77"/>
      <c r="AH144" s="77"/>
      <c r="AI144" s="77"/>
      <c r="AJ144" s="77"/>
      <c r="AK144" s="77"/>
      <c r="AL144" s="77"/>
      <c r="AM144" s="75"/>
      <c r="AN144" s="61"/>
      <c r="AO144" s="61"/>
      <c r="AP144" s="78"/>
    </row>
    <row r="145" spans="1:42" s="73" customFormat="1" ht="12" customHeight="1" x14ac:dyDescent="0.25">
      <c r="A145" s="69"/>
      <c r="B145" s="69"/>
      <c r="C145" s="69"/>
      <c r="D145" s="69"/>
      <c r="E145" s="69"/>
      <c r="F145" s="70"/>
      <c r="G145" s="71"/>
      <c r="H145" s="71"/>
      <c r="I145" s="70"/>
      <c r="O145" s="74"/>
      <c r="V145" s="69"/>
      <c r="X145" s="75"/>
      <c r="Y145" s="76"/>
      <c r="Z145" s="76"/>
      <c r="AA145" s="77"/>
      <c r="AB145" s="77"/>
      <c r="AC145" s="77"/>
      <c r="AD145" s="77"/>
      <c r="AE145" s="77"/>
      <c r="AF145" s="77"/>
      <c r="AG145" s="77"/>
      <c r="AH145" s="77"/>
      <c r="AI145" s="77"/>
      <c r="AJ145" s="77"/>
      <c r="AK145" s="77"/>
      <c r="AL145" s="77"/>
      <c r="AM145" s="75"/>
      <c r="AN145" s="61"/>
      <c r="AO145" s="61"/>
      <c r="AP145" s="78"/>
    </row>
    <row r="146" spans="1:42" s="73" customFormat="1" ht="12" customHeight="1" x14ac:dyDescent="0.25">
      <c r="A146" s="69"/>
      <c r="B146" s="69"/>
      <c r="C146" s="69"/>
      <c r="D146" s="69"/>
      <c r="E146" s="69"/>
      <c r="F146" s="70"/>
      <c r="G146" s="71"/>
      <c r="H146" s="71"/>
      <c r="I146" s="70"/>
      <c r="O146" s="74"/>
      <c r="V146" s="69"/>
      <c r="X146" s="75"/>
      <c r="Y146" s="76"/>
      <c r="Z146" s="76"/>
      <c r="AA146" s="77"/>
      <c r="AB146" s="77"/>
      <c r="AC146" s="77"/>
      <c r="AD146" s="77"/>
      <c r="AE146" s="77"/>
      <c r="AF146" s="77"/>
      <c r="AG146" s="77"/>
      <c r="AH146" s="77"/>
      <c r="AI146" s="77"/>
      <c r="AJ146" s="77"/>
      <c r="AK146" s="77"/>
      <c r="AL146" s="77"/>
      <c r="AM146" s="75"/>
      <c r="AN146" s="61"/>
      <c r="AO146" s="61"/>
      <c r="AP146" s="78"/>
    </row>
    <row r="147" spans="1:42" s="73" customFormat="1" ht="12" customHeight="1" x14ac:dyDescent="0.25">
      <c r="A147" s="69"/>
      <c r="B147" s="69"/>
      <c r="C147" s="69"/>
      <c r="D147" s="69"/>
      <c r="E147" s="69"/>
      <c r="F147" s="70"/>
      <c r="G147" s="71"/>
      <c r="H147" s="71"/>
      <c r="I147" s="70"/>
      <c r="O147" s="74"/>
      <c r="V147" s="69"/>
      <c r="X147" s="75"/>
      <c r="Y147" s="76"/>
      <c r="Z147" s="76"/>
      <c r="AA147" s="77"/>
      <c r="AB147" s="77"/>
      <c r="AC147" s="77"/>
      <c r="AD147" s="77"/>
      <c r="AE147" s="77"/>
      <c r="AF147" s="77"/>
      <c r="AG147" s="77"/>
      <c r="AH147" s="77"/>
      <c r="AI147" s="77"/>
      <c r="AJ147" s="77"/>
      <c r="AK147" s="77"/>
      <c r="AL147" s="77"/>
      <c r="AM147" s="75"/>
      <c r="AN147" s="61"/>
      <c r="AO147" s="61"/>
      <c r="AP147" s="78"/>
    </row>
    <row r="148" spans="1:42" s="73" customFormat="1" ht="12" customHeight="1" x14ac:dyDescent="0.25">
      <c r="A148" s="69"/>
      <c r="B148" s="69"/>
      <c r="C148" s="69"/>
      <c r="D148" s="69"/>
      <c r="E148" s="69"/>
      <c r="F148" s="70"/>
      <c r="G148" s="71"/>
      <c r="H148" s="71"/>
      <c r="I148" s="70"/>
      <c r="O148" s="74"/>
      <c r="V148" s="69"/>
      <c r="X148" s="75"/>
      <c r="Y148" s="76"/>
      <c r="Z148" s="76"/>
      <c r="AA148" s="77"/>
      <c r="AB148" s="77"/>
      <c r="AC148" s="77"/>
      <c r="AD148" s="77"/>
      <c r="AE148" s="77"/>
      <c r="AF148" s="77"/>
      <c r="AG148" s="77"/>
      <c r="AH148" s="77"/>
      <c r="AI148" s="77"/>
      <c r="AJ148" s="77"/>
      <c r="AK148" s="77"/>
      <c r="AL148" s="77"/>
      <c r="AM148" s="75"/>
      <c r="AN148" s="61"/>
      <c r="AO148" s="61"/>
      <c r="AP148" s="78"/>
    </row>
    <row r="149" spans="1:42" s="73" customFormat="1" ht="12" customHeight="1" x14ac:dyDescent="0.25">
      <c r="A149" s="69"/>
      <c r="B149" s="69"/>
      <c r="C149" s="69"/>
      <c r="D149" s="69"/>
      <c r="E149" s="69"/>
      <c r="F149" s="70"/>
      <c r="G149" s="71"/>
      <c r="H149" s="71"/>
      <c r="I149" s="70"/>
      <c r="O149" s="74"/>
      <c r="V149" s="69"/>
      <c r="X149" s="75"/>
      <c r="Y149" s="76"/>
      <c r="Z149" s="76"/>
      <c r="AA149" s="77"/>
      <c r="AB149" s="77"/>
      <c r="AC149" s="77"/>
      <c r="AD149" s="77"/>
      <c r="AE149" s="77"/>
      <c r="AF149" s="77"/>
      <c r="AG149" s="77"/>
      <c r="AH149" s="77"/>
      <c r="AI149" s="77"/>
      <c r="AJ149" s="77"/>
      <c r="AK149" s="77"/>
      <c r="AL149" s="77"/>
      <c r="AM149" s="75"/>
      <c r="AN149" s="61"/>
      <c r="AO149" s="61"/>
      <c r="AP149" s="78"/>
    </row>
    <row r="150" spans="1:42" s="73" customFormat="1" ht="12" customHeight="1" x14ac:dyDescent="0.25">
      <c r="A150" s="69"/>
      <c r="B150" s="69"/>
      <c r="C150" s="69"/>
      <c r="D150" s="69"/>
      <c r="E150" s="69"/>
      <c r="F150" s="70"/>
      <c r="G150" s="71"/>
      <c r="H150" s="71"/>
      <c r="I150" s="70"/>
      <c r="O150" s="74"/>
      <c r="V150" s="69"/>
      <c r="X150" s="75"/>
      <c r="Y150" s="76"/>
      <c r="Z150" s="76"/>
      <c r="AA150" s="77"/>
      <c r="AB150" s="77"/>
      <c r="AC150" s="77"/>
      <c r="AD150" s="77"/>
      <c r="AE150" s="77"/>
      <c r="AF150" s="77"/>
      <c r="AG150" s="77"/>
      <c r="AH150" s="77"/>
      <c r="AI150" s="77"/>
      <c r="AJ150" s="77"/>
      <c r="AK150" s="77"/>
      <c r="AL150" s="77"/>
      <c r="AM150" s="75"/>
      <c r="AN150" s="61"/>
      <c r="AO150" s="61"/>
      <c r="AP150" s="78"/>
    </row>
    <row r="151" spans="1:42" s="73" customFormat="1" ht="12" customHeight="1" x14ac:dyDescent="0.25">
      <c r="A151" s="69"/>
      <c r="B151" s="69"/>
      <c r="C151" s="69"/>
      <c r="D151" s="69"/>
      <c r="E151" s="69"/>
      <c r="F151" s="70"/>
      <c r="G151" s="71"/>
      <c r="H151" s="71"/>
      <c r="I151" s="70"/>
      <c r="O151" s="74"/>
      <c r="V151" s="69"/>
      <c r="X151" s="75"/>
      <c r="Y151" s="76"/>
      <c r="Z151" s="76"/>
      <c r="AA151" s="77"/>
      <c r="AB151" s="77"/>
      <c r="AC151" s="77"/>
      <c r="AD151" s="77"/>
      <c r="AE151" s="77"/>
      <c r="AF151" s="77"/>
      <c r="AG151" s="77"/>
      <c r="AH151" s="77"/>
      <c r="AI151" s="77"/>
      <c r="AJ151" s="77"/>
      <c r="AK151" s="77"/>
      <c r="AL151" s="77"/>
      <c r="AM151" s="75"/>
      <c r="AN151" s="61"/>
      <c r="AO151" s="61"/>
      <c r="AP151" s="78"/>
    </row>
    <row r="152" spans="1:42" s="73" customFormat="1" ht="12" customHeight="1" x14ac:dyDescent="0.25">
      <c r="A152" s="69"/>
      <c r="B152" s="69"/>
      <c r="C152" s="69"/>
      <c r="D152" s="69"/>
      <c r="E152" s="69"/>
      <c r="F152" s="70"/>
      <c r="G152" s="71"/>
      <c r="H152" s="71"/>
      <c r="I152" s="70"/>
      <c r="O152" s="74"/>
      <c r="V152" s="69"/>
      <c r="X152" s="75"/>
      <c r="Y152" s="76"/>
      <c r="Z152" s="76"/>
      <c r="AA152" s="77"/>
      <c r="AB152" s="77"/>
      <c r="AC152" s="77"/>
      <c r="AD152" s="77"/>
      <c r="AE152" s="77"/>
      <c r="AF152" s="77"/>
      <c r="AG152" s="77"/>
      <c r="AH152" s="77"/>
      <c r="AI152" s="77"/>
      <c r="AJ152" s="77"/>
      <c r="AK152" s="77"/>
      <c r="AL152" s="77"/>
      <c r="AM152" s="75"/>
      <c r="AN152" s="61"/>
      <c r="AO152" s="61"/>
      <c r="AP152" s="78"/>
    </row>
    <row r="153" spans="1:42" s="73" customFormat="1" ht="12" customHeight="1" x14ac:dyDescent="0.25">
      <c r="A153" s="69"/>
      <c r="B153" s="69"/>
      <c r="C153" s="69"/>
      <c r="D153" s="69"/>
      <c r="E153" s="69"/>
      <c r="F153" s="70"/>
      <c r="G153" s="71"/>
      <c r="H153" s="71"/>
      <c r="I153" s="70"/>
      <c r="O153" s="74"/>
      <c r="V153" s="69"/>
      <c r="X153" s="75"/>
      <c r="Y153" s="76"/>
      <c r="Z153" s="76"/>
      <c r="AA153" s="77"/>
      <c r="AB153" s="77"/>
      <c r="AC153" s="77"/>
      <c r="AD153" s="77"/>
      <c r="AE153" s="77"/>
      <c r="AF153" s="77"/>
      <c r="AG153" s="77"/>
      <c r="AH153" s="77"/>
      <c r="AI153" s="77"/>
      <c r="AJ153" s="77"/>
      <c r="AK153" s="77"/>
      <c r="AL153" s="77"/>
      <c r="AM153" s="75"/>
      <c r="AN153" s="61"/>
      <c r="AO153" s="61"/>
      <c r="AP153" s="78"/>
    </row>
    <row r="154" spans="1:42" s="73" customFormat="1" ht="12" customHeight="1" x14ac:dyDescent="0.25">
      <c r="A154" s="69"/>
      <c r="B154" s="69"/>
      <c r="C154" s="69"/>
      <c r="D154" s="69"/>
      <c r="E154" s="69"/>
      <c r="F154" s="70"/>
      <c r="G154" s="71"/>
      <c r="H154" s="71"/>
      <c r="I154" s="70"/>
      <c r="O154" s="74"/>
      <c r="V154" s="69"/>
      <c r="X154" s="75"/>
      <c r="Y154" s="76"/>
      <c r="Z154" s="76"/>
      <c r="AA154" s="77"/>
      <c r="AB154" s="77"/>
      <c r="AC154" s="77"/>
      <c r="AD154" s="77"/>
      <c r="AE154" s="77"/>
      <c r="AF154" s="77"/>
      <c r="AG154" s="77"/>
      <c r="AH154" s="77"/>
      <c r="AI154" s="77"/>
      <c r="AJ154" s="77"/>
      <c r="AK154" s="77"/>
      <c r="AL154" s="77"/>
      <c r="AM154" s="75"/>
      <c r="AN154" s="61"/>
      <c r="AO154" s="61"/>
      <c r="AP154" s="78"/>
    </row>
    <row r="155" spans="1:42" s="73" customFormat="1" ht="12" customHeight="1" x14ac:dyDescent="0.25">
      <c r="A155" s="69"/>
      <c r="B155" s="69"/>
      <c r="C155" s="69"/>
      <c r="D155" s="69"/>
      <c r="E155" s="69"/>
      <c r="F155" s="70"/>
      <c r="G155" s="71"/>
      <c r="H155" s="71"/>
      <c r="I155" s="70"/>
      <c r="O155" s="74"/>
      <c r="V155" s="69"/>
      <c r="X155" s="75"/>
      <c r="Y155" s="76"/>
      <c r="Z155" s="76"/>
      <c r="AA155" s="77"/>
      <c r="AB155" s="77"/>
      <c r="AC155" s="77"/>
      <c r="AD155" s="77"/>
      <c r="AE155" s="77"/>
      <c r="AF155" s="77"/>
      <c r="AG155" s="77"/>
      <c r="AH155" s="77"/>
      <c r="AI155" s="77"/>
      <c r="AJ155" s="77"/>
      <c r="AK155" s="77"/>
      <c r="AL155" s="77"/>
      <c r="AM155" s="75"/>
      <c r="AN155" s="61"/>
      <c r="AO155" s="61"/>
      <c r="AP155" s="78"/>
    </row>
    <row r="156" spans="1:42" s="73" customFormat="1" ht="12" customHeight="1" x14ac:dyDescent="0.25">
      <c r="A156" s="69"/>
      <c r="B156" s="69"/>
      <c r="C156" s="69"/>
      <c r="D156" s="69"/>
      <c r="E156" s="69"/>
      <c r="F156" s="70"/>
      <c r="G156" s="71"/>
      <c r="H156" s="71"/>
      <c r="I156" s="70"/>
      <c r="O156" s="74"/>
      <c r="V156" s="69"/>
      <c r="X156" s="75"/>
      <c r="Y156" s="76"/>
      <c r="Z156" s="76"/>
      <c r="AA156" s="77"/>
      <c r="AB156" s="77"/>
      <c r="AC156" s="77"/>
      <c r="AD156" s="77"/>
      <c r="AE156" s="77"/>
      <c r="AF156" s="77"/>
      <c r="AG156" s="77"/>
      <c r="AH156" s="77"/>
      <c r="AI156" s="77"/>
      <c r="AJ156" s="77"/>
      <c r="AK156" s="77"/>
      <c r="AL156" s="77"/>
      <c r="AM156" s="75"/>
      <c r="AN156" s="61"/>
      <c r="AO156" s="61"/>
      <c r="AP156" s="78"/>
    </row>
    <row r="157" spans="1:42" s="73" customFormat="1" ht="12" customHeight="1" x14ac:dyDescent="0.25">
      <c r="A157" s="69"/>
      <c r="B157" s="69"/>
      <c r="C157" s="69"/>
      <c r="D157" s="69"/>
      <c r="E157" s="69"/>
      <c r="F157" s="70"/>
      <c r="G157" s="71"/>
      <c r="H157" s="71"/>
      <c r="I157" s="70"/>
      <c r="O157" s="74"/>
      <c r="V157" s="69"/>
      <c r="X157" s="75"/>
      <c r="Y157" s="76"/>
      <c r="Z157" s="76"/>
      <c r="AA157" s="77"/>
      <c r="AB157" s="77"/>
      <c r="AC157" s="77"/>
      <c r="AD157" s="77"/>
      <c r="AE157" s="77"/>
      <c r="AF157" s="77"/>
      <c r="AG157" s="77"/>
      <c r="AH157" s="77"/>
      <c r="AI157" s="77"/>
      <c r="AJ157" s="77"/>
      <c r="AK157" s="77"/>
      <c r="AL157" s="77"/>
      <c r="AM157" s="75"/>
      <c r="AN157" s="61"/>
      <c r="AO157" s="61"/>
      <c r="AP157" s="78"/>
    </row>
    <row r="158" spans="1:42" s="73" customFormat="1" ht="12" customHeight="1" x14ac:dyDescent="0.25">
      <c r="A158" s="69"/>
      <c r="B158" s="69"/>
      <c r="C158" s="69"/>
      <c r="D158" s="69"/>
      <c r="E158" s="69"/>
      <c r="F158" s="70"/>
      <c r="G158" s="71"/>
      <c r="H158" s="71"/>
      <c r="I158" s="70"/>
      <c r="O158" s="74"/>
      <c r="V158" s="69"/>
      <c r="X158" s="75"/>
      <c r="Y158" s="76"/>
      <c r="Z158" s="76"/>
      <c r="AA158" s="77"/>
      <c r="AB158" s="77"/>
      <c r="AC158" s="77"/>
      <c r="AD158" s="77"/>
      <c r="AE158" s="77"/>
      <c r="AF158" s="77"/>
      <c r="AG158" s="77"/>
      <c r="AH158" s="77"/>
      <c r="AI158" s="77"/>
      <c r="AJ158" s="77"/>
      <c r="AK158" s="77"/>
      <c r="AL158" s="77"/>
      <c r="AM158" s="75"/>
      <c r="AN158" s="61"/>
      <c r="AO158" s="61"/>
      <c r="AP158" s="78"/>
    </row>
    <row r="159" spans="1:42" s="73" customFormat="1" ht="12" customHeight="1" x14ac:dyDescent="0.25">
      <c r="A159" s="69"/>
      <c r="B159" s="69"/>
      <c r="C159" s="69"/>
      <c r="D159" s="69"/>
      <c r="E159" s="69"/>
      <c r="F159" s="70"/>
      <c r="G159" s="71"/>
      <c r="H159" s="71"/>
      <c r="I159" s="70"/>
      <c r="O159" s="74"/>
      <c r="V159" s="69"/>
      <c r="X159" s="75"/>
      <c r="Y159" s="76"/>
      <c r="Z159" s="76"/>
      <c r="AA159" s="77"/>
      <c r="AB159" s="77"/>
      <c r="AC159" s="77"/>
      <c r="AD159" s="77"/>
      <c r="AE159" s="77"/>
      <c r="AF159" s="77"/>
      <c r="AG159" s="77"/>
      <c r="AH159" s="77"/>
      <c r="AI159" s="77"/>
      <c r="AJ159" s="77"/>
      <c r="AK159" s="77"/>
      <c r="AL159" s="77"/>
      <c r="AM159" s="75"/>
      <c r="AN159" s="61"/>
      <c r="AO159" s="61"/>
      <c r="AP159" s="78"/>
    </row>
    <row r="160" spans="1:42" s="73" customFormat="1" ht="12" customHeight="1" x14ac:dyDescent="0.25">
      <c r="A160" s="69"/>
      <c r="B160" s="69"/>
      <c r="C160" s="69"/>
      <c r="D160" s="69"/>
      <c r="E160" s="69"/>
      <c r="F160" s="70"/>
      <c r="G160" s="71"/>
      <c r="H160" s="71"/>
      <c r="I160" s="70"/>
      <c r="O160" s="74"/>
      <c r="V160" s="69"/>
      <c r="X160" s="75"/>
      <c r="Y160" s="76"/>
      <c r="Z160" s="76"/>
      <c r="AA160" s="77"/>
      <c r="AB160" s="77"/>
      <c r="AC160" s="77"/>
      <c r="AD160" s="77"/>
      <c r="AE160" s="77"/>
      <c r="AF160" s="77"/>
      <c r="AG160" s="77"/>
      <c r="AH160" s="77"/>
      <c r="AI160" s="77"/>
      <c r="AJ160" s="77"/>
      <c r="AK160" s="77"/>
      <c r="AL160" s="77"/>
      <c r="AM160" s="75"/>
      <c r="AN160" s="61"/>
      <c r="AO160" s="61"/>
      <c r="AP160" s="78"/>
    </row>
    <row r="161" spans="1:42" s="73" customFormat="1" ht="12" customHeight="1" x14ac:dyDescent="0.25">
      <c r="A161" s="69"/>
      <c r="B161" s="69"/>
      <c r="C161" s="69"/>
      <c r="D161" s="69"/>
      <c r="E161" s="69"/>
      <c r="F161" s="70"/>
      <c r="G161" s="71"/>
      <c r="H161" s="71"/>
      <c r="I161" s="70"/>
      <c r="O161" s="74"/>
      <c r="V161" s="69"/>
      <c r="X161" s="75"/>
      <c r="Y161" s="76"/>
      <c r="Z161" s="76"/>
      <c r="AA161" s="77"/>
      <c r="AB161" s="77"/>
      <c r="AC161" s="77"/>
      <c r="AD161" s="77"/>
      <c r="AE161" s="77"/>
      <c r="AF161" s="77"/>
      <c r="AG161" s="77"/>
      <c r="AH161" s="77"/>
      <c r="AI161" s="77"/>
      <c r="AJ161" s="77"/>
      <c r="AK161" s="77"/>
      <c r="AL161" s="77"/>
      <c r="AM161" s="75"/>
      <c r="AN161" s="61"/>
      <c r="AO161" s="61"/>
      <c r="AP161" s="78"/>
    </row>
    <row r="162" spans="1:42" s="73" customFormat="1" ht="12" customHeight="1" x14ac:dyDescent="0.25">
      <c r="A162" s="69"/>
      <c r="B162" s="69"/>
      <c r="C162" s="69"/>
      <c r="D162" s="69"/>
      <c r="E162" s="69"/>
      <c r="F162" s="70"/>
      <c r="G162" s="71"/>
      <c r="H162" s="71"/>
      <c r="I162" s="70"/>
      <c r="O162" s="74"/>
      <c r="V162" s="69"/>
      <c r="X162" s="75"/>
      <c r="Y162" s="76"/>
      <c r="Z162" s="76"/>
      <c r="AA162" s="77"/>
      <c r="AB162" s="77"/>
      <c r="AC162" s="77"/>
      <c r="AD162" s="77"/>
      <c r="AE162" s="77"/>
      <c r="AF162" s="77"/>
      <c r="AG162" s="77"/>
      <c r="AH162" s="77"/>
      <c r="AI162" s="77"/>
      <c r="AJ162" s="77"/>
      <c r="AK162" s="77"/>
      <c r="AL162" s="77"/>
      <c r="AM162" s="75"/>
      <c r="AN162" s="61"/>
      <c r="AO162" s="61"/>
      <c r="AP162" s="78"/>
    </row>
    <row r="163" spans="1:42" s="73" customFormat="1" ht="12" customHeight="1" x14ac:dyDescent="0.25">
      <c r="A163" s="69"/>
      <c r="B163" s="69"/>
      <c r="C163" s="69"/>
      <c r="D163" s="69"/>
      <c r="E163" s="69"/>
      <c r="F163" s="70"/>
      <c r="G163" s="71"/>
      <c r="H163" s="71"/>
      <c r="I163" s="70"/>
      <c r="O163" s="74"/>
      <c r="V163" s="69"/>
      <c r="X163" s="75"/>
      <c r="Y163" s="76"/>
      <c r="Z163" s="76"/>
      <c r="AA163" s="77"/>
      <c r="AB163" s="77"/>
      <c r="AC163" s="77"/>
      <c r="AD163" s="77"/>
      <c r="AE163" s="77"/>
      <c r="AF163" s="77"/>
      <c r="AG163" s="77"/>
      <c r="AH163" s="77"/>
      <c r="AI163" s="77"/>
      <c r="AJ163" s="77"/>
      <c r="AK163" s="77"/>
      <c r="AL163" s="77"/>
      <c r="AM163" s="75"/>
      <c r="AN163" s="61"/>
      <c r="AO163" s="61"/>
      <c r="AP163" s="78"/>
    </row>
    <row r="164" spans="1:42" s="73" customFormat="1" ht="12" customHeight="1" x14ac:dyDescent="0.25">
      <c r="A164" s="69"/>
      <c r="B164" s="69"/>
      <c r="C164" s="69"/>
      <c r="D164" s="69"/>
      <c r="E164" s="69"/>
      <c r="F164" s="70"/>
      <c r="G164" s="71"/>
      <c r="H164" s="71"/>
      <c r="I164" s="70"/>
      <c r="O164" s="74"/>
      <c r="V164" s="69"/>
      <c r="X164" s="75"/>
      <c r="Y164" s="76"/>
      <c r="Z164" s="76"/>
      <c r="AA164" s="77"/>
      <c r="AB164" s="77"/>
      <c r="AC164" s="77"/>
      <c r="AD164" s="77"/>
      <c r="AE164" s="77"/>
      <c r="AF164" s="77"/>
      <c r="AG164" s="77"/>
      <c r="AH164" s="77"/>
      <c r="AI164" s="77"/>
      <c r="AJ164" s="77"/>
      <c r="AK164" s="77"/>
      <c r="AL164" s="77"/>
      <c r="AM164" s="75"/>
      <c r="AN164" s="61"/>
      <c r="AO164" s="61"/>
      <c r="AP164" s="78"/>
    </row>
    <row r="165" spans="1:42" s="73" customFormat="1" ht="12" customHeight="1" x14ac:dyDescent="0.25">
      <c r="A165" s="69"/>
      <c r="B165" s="69"/>
      <c r="C165" s="69"/>
      <c r="D165" s="69"/>
      <c r="E165" s="69"/>
      <c r="F165" s="70"/>
      <c r="G165" s="71"/>
      <c r="H165" s="71"/>
      <c r="I165" s="70"/>
      <c r="O165" s="74"/>
      <c r="V165" s="69"/>
      <c r="X165" s="75"/>
      <c r="Y165" s="76"/>
      <c r="Z165" s="76"/>
      <c r="AA165" s="77"/>
      <c r="AB165" s="77"/>
      <c r="AC165" s="77"/>
      <c r="AD165" s="77"/>
      <c r="AE165" s="77"/>
      <c r="AF165" s="77"/>
      <c r="AG165" s="77"/>
      <c r="AH165" s="77"/>
      <c r="AI165" s="77"/>
      <c r="AJ165" s="77"/>
      <c r="AK165" s="77"/>
      <c r="AL165" s="77"/>
      <c r="AM165" s="75"/>
      <c r="AN165" s="61"/>
      <c r="AO165" s="61"/>
      <c r="AP165" s="78"/>
    </row>
    <row r="166" spans="1:42" s="73" customFormat="1" ht="12" customHeight="1" x14ac:dyDescent="0.25">
      <c r="A166" s="69"/>
      <c r="B166" s="69"/>
      <c r="C166" s="69"/>
      <c r="D166" s="69"/>
      <c r="E166" s="69"/>
      <c r="F166" s="70"/>
      <c r="G166" s="71"/>
      <c r="H166" s="71"/>
      <c r="I166" s="70"/>
      <c r="O166" s="74"/>
      <c r="V166" s="69"/>
      <c r="X166" s="75"/>
      <c r="Y166" s="76"/>
      <c r="Z166" s="76"/>
      <c r="AA166" s="77"/>
      <c r="AB166" s="77"/>
      <c r="AC166" s="77"/>
      <c r="AD166" s="77"/>
      <c r="AE166" s="77"/>
      <c r="AF166" s="77"/>
      <c r="AG166" s="77"/>
      <c r="AH166" s="77"/>
      <c r="AI166" s="77"/>
      <c r="AJ166" s="77"/>
      <c r="AK166" s="77"/>
      <c r="AL166" s="77"/>
      <c r="AM166" s="75"/>
      <c r="AN166" s="61"/>
      <c r="AO166" s="61"/>
      <c r="AP166" s="78"/>
    </row>
    <row r="167" spans="1:42" s="73" customFormat="1" ht="12" customHeight="1" x14ac:dyDescent="0.25">
      <c r="A167" s="69"/>
      <c r="B167" s="69"/>
      <c r="C167" s="69"/>
      <c r="D167" s="69"/>
      <c r="E167" s="69"/>
      <c r="F167" s="70"/>
      <c r="G167" s="71"/>
      <c r="H167" s="71"/>
      <c r="I167" s="70"/>
      <c r="O167" s="74"/>
      <c r="V167" s="69"/>
      <c r="X167" s="75"/>
      <c r="Y167" s="76"/>
      <c r="Z167" s="76"/>
      <c r="AA167" s="77"/>
      <c r="AB167" s="77"/>
      <c r="AC167" s="77"/>
      <c r="AD167" s="77"/>
      <c r="AE167" s="77"/>
      <c r="AF167" s="77"/>
      <c r="AG167" s="77"/>
      <c r="AH167" s="77"/>
      <c r="AI167" s="77"/>
      <c r="AJ167" s="77"/>
      <c r="AK167" s="77"/>
      <c r="AL167" s="77"/>
      <c r="AM167" s="75"/>
      <c r="AN167" s="61"/>
      <c r="AO167" s="61"/>
      <c r="AP167" s="78"/>
    </row>
    <row r="168" spans="1:42" s="73" customFormat="1" ht="12" customHeight="1" x14ac:dyDescent="0.25">
      <c r="A168" s="69"/>
      <c r="B168" s="69"/>
      <c r="C168" s="69"/>
      <c r="D168" s="69"/>
      <c r="E168" s="69"/>
      <c r="F168" s="70"/>
      <c r="G168" s="71"/>
      <c r="H168" s="71"/>
      <c r="I168" s="70"/>
      <c r="O168" s="74"/>
      <c r="V168" s="69"/>
      <c r="X168" s="75"/>
      <c r="Y168" s="76"/>
      <c r="Z168" s="76"/>
      <c r="AA168" s="77"/>
      <c r="AB168" s="77"/>
      <c r="AC168" s="77"/>
      <c r="AD168" s="77"/>
      <c r="AE168" s="77"/>
      <c r="AF168" s="77"/>
      <c r="AG168" s="77"/>
      <c r="AH168" s="77"/>
      <c r="AI168" s="77"/>
      <c r="AJ168" s="77"/>
      <c r="AK168" s="77"/>
      <c r="AL168" s="77"/>
      <c r="AM168" s="75"/>
      <c r="AN168" s="61"/>
      <c r="AO168" s="61"/>
      <c r="AP168" s="78"/>
    </row>
    <row r="169" spans="1:42" s="73" customFormat="1" ht="12" customHeight="1" x14ac:dyDescent="0.25">
      <c r="A169" s="69"/>
      <c r="B169" s="69"/>
      <c r="C169" s="69"/>
      <c r="D169" s="69"/>
      <c r="E169" s="69"/>
      <c r="F169" s="70"/>
      <c r="G169" s="71"/>
      <c r="H169" s="71"/>
      <c r="I169" s="70"/>
      <c r="O169" s="74"/>
      <c r="V169" s="69"/>
      <c r="X169" s="75"/>
      <c r="Y169" s="76"/>
      <c r="Z169" s="76"/>
      <c r="AA169" s="77"/>
      <c r="AB169" s="77"/>
      <c r="AC169" s="77"/>
      <c r="AD169" s="77"/>
      <c r="AE169" s="77"/>
      <c r="AF169" s="77"/>
      <c r="AG169" s="77"/>
      <c r="AH169" s="77"/>
      <c r="AI169" s="77"/>
      <c r="AJ169" s="77"/>
      <c r="AK169" s="77"/>
      <c r="AL169" s="77"/>
      <c r="AM169" s="75"/>
      <c r="AN169" s="61"/>
      <c r="AO169" s="61"/>
      <c r="AP169" s="78"/>
    </row>
    <row r="170" spans="1:42" s="73" customFormat="1" ht="12" customHeight="1" x14ac:dyDescent="0.25">
      <c r="A170" s="69"/>
      <c r="B170" s="69"/>
      <c r="C170" s="69"/>
      <c r="D170" s="69"/>
      <c r="E170" s="69"/>
      <c r="F170" s="70"/>
      <c r="G170" s="71"/>
      <c r="H170" s="71"/>
      <c r="I170" s="70"/>
      <c r="O170" s="74"/>
      <c r="V170" s="69"/>
      <c r="X170" s="75"/>
      <c r="Y170" s="76"/>
      <c r="Z170" s="76"/>
      <c r="AA170" s="77"/>
      <c r="AB170" s="77"/>
      <c r="AC170" s="77"/>
      <c r="AD170" s="77"/>
      <c r="AE170" s="77"/>
      <c r="AF170" s="77"/>
      <c r="AG170" s="77"/>
      <c r="AH170" s="77"/>
      <c r="AI170" s="77"/>
      <c r="AJ170" s="77"/>
      <c r="AK170" s="77"/>
      <c r="AL170" s="77"/>
      <c r="AM170" s="75"/>
      <c r="AN170" s="61"/>
      <c r="AO170" s="61"/>
      <c r="AP170" s="78"/>
    </row>
    <row r="171" spans="1:42" s="73" customFormat="1" ht="12" customHeight="1" x14ac:dyDescent="0.25">
      <c r="A171" s="69"/>
      <c r="B171" s="69"/>
      <c r="C171" s="69"/>
      <c r="D171" s="69"/>
      <c r="E171" s="69"/>
      <c r="F171" s="70"/>
      <c r="G171" s="71"/>
      <c r="H171" s="71"/>
      <c r="I171" s="70"/>
      <c r="O171" s="74"/>
      <c r="V171" s="69"/>
      <c r="X171" s="75"/>
      <c r="Y171" s="76"/>
      <c r="Z171" s="76"/>
      <c r="AA171" s="77"/>
      <c r="AB171" s="77"/>
      <c r="AC171" s="77"/>
      <c r="AD171" s="77"/>
      <c r="AE171" s="77"/>
      <c r="AF171" s="77"/>
      <c r="AG171" s="77"/>
      <c r="AH171" s="77"/>
      <c r="AI171" s="77"/>
      <c r="AJ171" s="77"/>
      <c r="AK171" s="77"/>
      <c r="AL171" s="77"/>
      <c r="AM171" s="75"/>
      <c r="AN171" s="61"/>
      <c r="AO171" s="61"/>
      <c r="AP171" s="78"/>
    </row>
    <row r="172" spans="1:42" s="73" customFormat="1" ht="12" customHeight="1" x14ac:dyDescent="0.25">
      <c r="A172" s="69"/>
      <c r="B172" s="69"/>
      <c r="C172" s="69"/>
      <c r="D172" s="69"/>
      <c r="E172" s="69"/>
      <c r="F172" s="70"/>
      <c r="G172" s="71"/>
      <c r="H172" s="71"/>
      <c r="I172" s="70"/>
      <c r="O172" s="74"/>
      <c r="V172" s="69"/>
      <c r="X172" s="75"/>
      <c r="Y172" s="76"/>
      <c r="Z172" s="76"/>
      <c r="AA172" s="77"/>
      <c r="AB172" s="77"/>
      <c r="AC172" s="77"/>
      <c r="AD172" s="77"/>
      <c r="AE172" s="77"/>
      <c r="AF172" s="77"/>
      <c r="AG172" s="77"/>
      <c r="AH172" s="77"/>
      <c r="AI172" s="77"/>
      <c r="AJ172" s="77"/>
      <c r="AK172" s="77"/>
      <c r="AL172" s="77"/>
      <c r="AM172" s="75"/>
      <c r="AN172" s="61"/>
      <c r="AO172" s="61"/>
      <c r="AP172" s="78"/>
    </row>
    <row r="173" spans="1:42" s="73" customFormat="1" ht="12" customHeight="1" x14ac:dyDescent="0.25">
      <c r="A173" s="69"/>
      <c r="B173" s="69"/>
      <c r="C173" s="69"/>
      <c r="D173" s="69"/>
      <c r="E173" s="69"/>
      <c r="F173" s="70"/>
      <c r="G173" s="71"/>
      <c r="H173" s="71"/>
      <c r="I173" s="70"/>
      <c r="O173" s="74"/>
      <c r="V173" s="69"/>
      <c r="X173" s="75"/>
      <c r="Y173" s="76"/>
      <c r="Z173" s="76"/>
      <c r="AA173" s="77"/>
      <c r="AB173" s="77"/>
      <c r="AC173" s="77"/>
      <c r="AD173" s="77"/>
      <c r="AE173" s="77"/>
      <c r="AF173" s="77"/>
      <c r="AG173" s="77"/>
      <c r="AH173" s="77"/>
      <c r="AI173" s="77"/>
      <c r="AJ173" s="77"/>
      <c r="AK173" s="77"/>
      <c r="AL173" s="77"/>
      <c r="AM173" s="75"/>
      <c r="AN173" s="61"/>
      <c r="AO173" s="61"/>
      <c r="AP173" s="78"/>
    </row>
    <row r="174" spans="1:42" s="73" customFormat="1" ht="12" customHeight="1" x14ac:dyDescent="0.25">
      <c r="A174" s="69"/>
      <c r="B174" s="69"/>
      <c r="C174" s="69"/>
      <c r="D174" s="69"/>
      <c r="E174" s="69"/>
      <c r="F174" s="70"/>
      <c r="G174" s="71"/>
      <c r="H174" s="71"/>
      <c r="I174" s="70"/>
      <c r="O174" s="74"/>
      <c r="V174" s="69"/>
      <c r="X174" s="75"/>
      <c r="Y174" s="76"/>
      <c r="Z174" s="76"/>
      <c r="AA174" s="77"/>
      <c r="AB174" s="77"/>
      <c r="AC174" s="77"/>
      <c r="AD174" s="77"/>
      <c r="AE174" s="77"/>
      <c r="AF174" s="77"/>
      <c r="AG174" s="77"/>
      <c r="AH174" s="77"/>
      <c r="AI174" s="77"/>
      <c r="AJ174" s="77"/>
      <c r="AK174" s="77"/>
      <c r="AL174" s="77"/>
      <c r="AM174" s="75"/>
      <c r="AN174" s="61"/>
      <c r="AO174" s="61"/>
      <c r="AP174" s="78"/>
    </row>
    <row r="175" spans="1:42" s="73" customFormat="1" ht="12" customHeight="1" x14ac:dyDescent="0.25">
      <c r="A175" s="69"/>
      <c r="B175" s="69"/>
      <c r="C175" s="69"/>
      <c r="D175" s="69"/>
      <c r="E175" s="69"/>
      <c r="F175" s="70"/>
      <c r="G175" s="71"/>
      <c r="H175" s="71"/>
      <c r="I175" s="70"/>
      <c r="O175" s="74"/>
      <c r="V175" s="69"/>
      <c r="X175" s="75"/>
      <c r="Y175" s="76"/>
      <c r="Z175" s="76"/>
      <c r="AA175" s="77"/>
      <c r="AB175" s="77"/>
      <c r="AC175" s="77"/>
      <c r="AD175" s="77"/>
      <c r="AE175" s="77"/>
      <c r="AF175" s="77"/>
      <c r="AG175" s="77"/>
      <c r="AH175" s="77"/>
      <c r="AI175" s="77"/>
      <c r="AJ175" s="77"/>
      <c r="AK175" s="77"/>
      <c r="AL175" s="77"/>
      <c r="AM175" s="75"/>
      <c r="AN175" s="61"/>
      <c r="AO175" s="61"/>
      <c r="AP175" s="78"/>
    </row>
    <row r="176" spans="1:42" s="73" customFormat="1" ht="12" customHeight="1" x14ac:dyDescent="0.25">
      <c r="A176" s="69"/>
      <c r="B176" s="69"/>
      <c r="C176" s="69"/>
      <c r="D176" s="69"/>
      <c r="E176" s="69"/>
      <c r="F176" s="70"/>
      <c r="G176" s="71"/>
      <c r="H176" s="71"/>
      <c r="I176" s="70"/>
      <c r="O176" s="74"/>
      <c r="V176" s="69"/>
      <c r="X176" s="75"/>
      <c r="Y176" s="76"/>
      <c r="Z176" s="76"/>
      <c r="AA176" s="77"/>
      <c r="AB176" s="77"/>
      <c r="AC176" s="77"/>
      <c r="AD176" s="77"/>
      <c r="AE176" s="77"/>
      <c r="AF176" s="77"/>
      <c r="AG176" s="77"/>
      <c r="AH176" s="77"/>
      <c r="AI176" s="77"/>
      <c r="AJ176" s="77"/>
      <c r="AK176" s="77"/>
      <c r="AL176" s="77"/>
      <c r="AM176" s="75"/>
      <c r="AN176" s="61"/>
      <c r="AO176" s="61"/>
      <c r="AP176" s="78"/>
    </row>
    <row r="177" spans="1:42" s="73" customFormat="1" ht="12" customHeight="1" x14ac:dyDescent="0.25">
      <c r="A177" s="69"/>
      <c r="B177" s="69"/>
      <c r="C177" s="69"/>
      <c r="D177" s="69"/>
      <c r="E177" s="69"/>
      <c r="F177" s="70"/>
      <c r="G177" s="71"/>
      <c r="H177" s="71"/>
      <c r="I177" s="70"/>
      <c r="O177" s="74"/>
      <c r="V177" s="69"/>
      <c r="X177" s="75"/>
      <c r="Y177" s="76"/>
      <c r="Z177" s="76"/>
      <c r="AA177" s="77"/>
      <c r="AB177" s="77"/>
      <c r="AC177" s="77"/>
      <c r="AD177" s="77"/>
      <c r="AE177" s="77"/>
      <c r="AF177" s="77"/>
      <c r="AG177" s="77"/>
      <c r="AH177" s="77"/>
      <c r="AI177" s="77"/>
      <c r="AJ177" s="77"/>
      <c r="AK177" s="77"/>
      <c r="AL177" s="77"/>
      <c r="AM177" s="75"/>
      <c r="AN177" s="61"/>
      <c r="AO177" s="61"/>
      <c r="AP177" s="78"/>
    </row>
    <row r="178" spans="1:42" s="73" customFormat="1" ht="12" customHeight="1" x14ac:dyDescent="0.25">
      <c r="A178" s="69"/>
      <c r="B178" s="69"/>
      <c r="C178" s="69"/>
      <c r="D178" s="69"/>
      <c r="E178" s="69"/>
      <c r="F178" s="70"/>
      <c r="G178" s="71"/>
      <c r="H178" s="71"/>
      <c r="I178" s="70"/>
      <c r="O178" s="74"/>
      <c r="V178" s="69"/>
      <c r="X178" s="75"/>
      <c r="Y178" s="76"/>
      <c r="Z178" s="76"/>
      <c r="AA178" s="77"/>
      <c r="AB178" s="77"/>
      <c r="AC178" s="77"/>
      <c r="AD178" s="77"/>
      <c r="AE178" s="77"/>
      <c r="AF178" s="77"/>
      <c r="AG178" s="77"/>
      <c r="AH178" s="77"/>
      <c r="AI178" s="77"/>
      <c r="AJ178" s="77"/>
      <c r="AK178" s="77"/>
      <c r="AL178" s="77"/>
      <c r="AM178" s="75"/>
      <c r="AN178" s="61"/>
      <c r="AO178" s="61"/>
      <c r="AP178" s="78"/>
    </row>
    <row r="179" spans="1:42" s="73" customFormat="1" ht="12" customHeight="1" x14ac:dyDescent="0.25">
      <c r="A179" s="69"/>
      <c r="B179" s="69"/>
      <c r="C179" s="69"/>
      <c r="D179" s="69"/>
      <c r="E179" s="69"/>
      <c r="F179" s="70"/>
      <c r="G179" s="71"/>
      <c r="H179" s="71"/>
      <c r="I179" s="70"/>
      <c r="O179" s="74"/>
      <c r="V179" s="69"/>
      <c r="X179" s="75"/>
      <c r="Y179" s="76"/>
      <c r="Z179" s="76"/>
      <c r="AA179" s="77"/>
      <c r="AB179" s="77"/>
      <c r="AC179" s="77"/>
      <c r="AD179" s="77"/>
      <c r="AE179" s="77"/>
      <c r="AF179" s="77"/>
      <c r="AG179" s="77"/>
      <c r="AH179" s="77"/>
      <c r="AI179" s="77"/>
      <c r="AJ179" s="77"/>
      <c r="AK179" s="77"/>
      <c r="AL179" s="77"/>
      <c r="AM179" s="75"/>
      <c r="AN179" s="61"/>
      <c r="AO179" s="61"/>
      <c r="AP179" s="78"/>
    </row>
    <row r="180" spans="1:42" s="73" customFormat="1" ht="12" customHeight="1" x14ac:dyDescent="0.25">
      <c r="A180" s="69"/>
      <c r="B180" s="69"/>
      <c r="C180" s="69"/>
      <c r="D180" s="69"/>
      <c r="E180" s="69"/>
      <c r="F180" s="70"/>
      <c r="G180" s="71"/>
      <c r="H180" s="71"/>
      <c r="I180" s="70"/>
      <c r="O180" s="74"/>
      <c r="V180" s="69"/>
      <c r="X180" s="75"/>
      <c r="Y180" s="76"/>
      <c r="Z180" s="76"/>
      <c r="AA180" s="77"/>
      <c r="AB180" s="77"/>
      <c r="AC180" s="77"/>
      <c r="AD180" s="77"/>
      <c r="AE180" s="77"/>
      <c r="AF180" s="77"/>
      <c r="AG180" s="77"/>
      <c r="AH180" s="77"/>
      <c r="AI180" s="77"/>
      <c r="AJ180" s="77"/>
      <c r="AK180" s="77"/>
      <c r="AL180" s="77"/>
      <c r="AM180" s="75"/>
      <c r="AN180" s="61"/>
      <c r="AO180" s="61"/>
      <c r="AP180" s="78"/>
    </row>
    <row r="181" spans="1:42" s="73" customFormat="1" ht="12" customHeight="1" x14ac:dyDescent="0.25">
      <c r="A181" s="69"/>
      <c r="B181" s="69"/>
      <c r="C181" s="69"/>
      <c r="D181" s="69"/>
      <c r="E181" s="69"/>
      <c r="F181" s="70"/>
      <c r="G181" s="71"/>
      <c r="H181" s="71"/>
      <c r="I181" s="70"/>
      <c r="O181" s="74"/>
      <c r="V181" s="69"/>
      <c r="X181" s="75"/>
      <c r="Y181" s="76"/>
      <c r="Z181" s="76"/>
      <c r="AA181" s="77"/>
      <c r="AB181" s="77"/>
      <c r="AC181" s="77"/>
      <c r="AD181" s="77"/>
      <c r="AE181" s="77"/>
      <c r="AF181" s="77"/>
      <c r="AG181" s="77"/>
      <c r="AH181" s="77"/>
      <c r="AI181" s="77"/>
      <c r="AJ181" s="77"/>
      <c r="AK181" s="77"/>
      <c r="AL181" s="77"/>
      <c r="AM181" s="75"/>
      <c r="AN181" s="61"/>
      <c r="AO181" s="61"/>
      <c r="AP181" s="78"/>
    </row>
    <row r="182" spans="1:42" s="73" customFormat="1" ht="12" customHeight="1" x14ac:dyDescent="0.25">
      <c r="A182" s="69"/>
      <c r="B182" s="69"/>
      <c r="C182" s="69"/>
      <c r="D182" s="69"/>
      <c r="E182" s="69"/>
      <c r="F182" s="70"/>
      <c r="G182" s="71"/>
      <c r="H182" s="71"/>
      <c r="I182" s="70"/>
      <c r="O182" s="74"/>
      <c r="V182" s="69"/>
      <c r="X182" s="75"/>
      <c r="Y182" s="76"/>
      <c r="Z182" s="76"/>
      <c r="AA182" s="77"/>
      <c r="AB182" s="77"/>
      <c r="AC182" s="77"/>
      <c r="AD182" s="77"/>
      <c r="AE182" s="77"/>
      <c r="AF182" s="77"/>
      <c r="AG182" s="77"/>
      <c r="AH182" s="77"/>
      <c r="AI182" s="77"/>
      <c r="AJ182" s="77"/>
      <c r="AK182" s="77"/>
      <c r="AL182" s="77"/>
      <c r="AM182" s="75"/>
      <c r="AN182" s="61"/>
      <c r="AO182" s="61"/>
      <c r="AP182" s="78"/>
    </row>
    <row r="183" spans="1:42" s="73" customFormat="1" ht="12" customHeight="1" x14ac:dyDescent="0.25">
      <c r="A183" s="69"/>
      <c r="B183" s="69"/>
      <c r="C183" s="69"/>
      <c r="D183" s="69"/>
      <c r="E183" s="69"/>
      <c r="F183" s="70"/>
      <c r="G183" s="71"/>
      <c r="H183" s="71"/>
      <c r="I183" s="70"/>
      <c r="O183" s="74"/>
      <c r="V183" s="69"/>
      <c r="X183" s="75"/>
      <c r="Y183" s="76"/>
      <c r="Z183" s="76"/>
      <c r="AA183" s="77"/>
      <c r="AB183" s="77"/>
      <c r="AC183" s="77"/>
      <c r="AD183" s="77"/>
      <c r="AE183" s="77"/>
      <c r="AF183" s="77"/>
      <c r="AG183" s="77"/>
      <c r="AH183" s="77"/>
      <c r="AI183" s="77"/>
      <c r="AJ183" s="77"/>
      <c r="AK183" s="77"/>
      <c r="AL183" s="77"/>
      <c r="AM183" s="75"/>
      <c r="AN183" s="61"/>
      <c r="AO183" s="61"/>
      <c r="AP183" s="78"/>
    </row>
    <row r="184" spans="1:42" s="73" customFormat="1" ht="12" customHeight="1" x14ac:dyDescent="0.25">
      <c r="A184" s="69"/>
      <c r="B184" s="69"/>
      <c r="C184" s="69"/>
      <c r="D184" s="69"/>
      <c r="E184" s="69"/>
      <c r="F184" s="70"/>
      <c r="G184" s="71"/>
      <c r="H184" s="71"/>
      <c r="I184" s="70"/>
      <c r="O184" s="74"/>
      <c r="V184" s="69"/>
      <c r="X184" s="75"/>
      <c r="Y184" s="76"/>
      <c r="Z184" s="76"/>
      <c r="AA184" s="77"/>
      <c r="AB184" s="77"/>
      <c r="AC184" s="77"/>
      <c r="AD184" s="77"/>
      <c r="AE184" s="77"/>
      <c r="AF184" s="77"/>
      <c r="AG184" s="77"/>
      <c r="AH184" s="77"/>
      <c r="AI184" s="77"/>
      <c r="AJ184" s="77"/>
      <c r="AK184" s="77"/>
      <c r="AL184" s="77"/>
      <c r="AM184" s="75"/>
      <c r="AN184" s="61"/>
      <c r="AO184" s="61"/>
      <c r="AP184" s="78"/>
    </row>
    <row r="185" spans="1:42" s="73" customFormat="1" ht="12" customHeight="1" x14ac:dyDescent="0.25">
      <c r="A185" s="69"/>
      <c r="B185" s="69"/>
      <c r="C185" s="69"/>
      <c r="D185" s="69"/>
      <c r="E185" s="69"/>
      <c r="F185" s="70"/>
      <c r="G185" s="71"/>
      <c r="H185" s="71"/>
      <c r="I185" s="70"/>
      <c r="O185" s="74"/>
      <c r="V185" s="69"/>
      <c r="X185" s="75"/>
      <c r="Y185" s="76"/>
      <c r="Z185" s="76"/>
      <c r="AA185" s="77"/>
      <c r="AB185" s="77"/>
      <c r="AC185" s="77"/>
      <c r="AD185" s="77"/>
      <c r="AE185" s="77"/>
      <c r="AF185" s="77"/>
      <c r="AG185" s="77"/>
      <c r="AH185" s="77"/>
      <c r="AI185" s="77"/>
      <c r="AJ185" s="77"/>
      <c r="AK185" s="77"/>
      <c r="AL185" s="77"/>
      <c r="AM185" s="75"/>
      <c r="AN185" s="61"/>
      <c r="AO185" s="61"/>
      <c r="AP185" s="78"/>
    </row>
    <row r="186" spans="1:42" s="73" customFormat="1" ht="12" customHeight="1" x14ac:dyDescent="0.25">
      <c r="A186" s="69"/>
      <c r="B186" s="69"/>
      <c r="C186" s="69"/>
      <c r="D186" s="69"/>
      <c r="E186" s="69"/>
      <c r="F186" s="70"/>
      <c r="G186" s="71"/>
      <c r="H186" s="71"/>
      <c r="I186" s="70"/>
      <c r="O186" s="74"/>
      <c r="V186" s="69"/>
      <c r="X186" s="75"/>
      <c r="Y186" s="76"/>
      <c r="Z186" s="76"/>
      <c r="AA186" s="77"/>
      <c r="AB186" s="77"/>
      <c r="AC186" s="77"/>
      <c r="AD186" s="77"/>
      <c r="AE186" s="77"/>
      <c r="AF186" s="77"/>
      <c r="AG186" s="77"/>
      <c r="AH186" s="77"/>
      <c r="AI186" s="77"/>
      <c r="AJ186" s="77"/>
      <c r="AK186" s="77"/>
      <c r="AL186" s="77"/>
      <c r="AM186" s="75"/>
      <c r="AN186" s="61"/>
      <c r="AO186" s="61"/>
      <c r="AP186" s="78"/>
    </row>
    <row r="187" spans="1:42" s="73" customFormat="1" ht="12" customHeight="1" x14ac:dyDescent="0.25">
      <c r="A187" s="69"/>
      <c r="B187" s="69"/>
      <c r="C187" s="69"/>
      <c r="D187" s="69"/>
      <c r="E187" s="69"/>
      <c r="F187" s="70"/>
      <c r="G187" s="71"/>
      <c r="H187" s="71"/>
      <c r="I187" s="70"/>
      <c r="O187" s="74"/>
      <c r="V187" s="69"/>
      <c r="X187" s="75"/>
      <c r="Y187" s="76"/>
      <c r="Z187" s="76"/>
      <c r="AA187" s="77"/>
      <c r="AB187" s="77"/>
      <c r="AC187" s="77"/>
      <c r="AD187" s="77"/>
      <c r="AE187" s="77"/>
      <c r="AF187" s="77"/>
      <c r="AG187" s="77"/>
      <c r="AH187" s="77"/>
      <c r="AI187" s="77"/>
      <c r="AJ187" s="77"/>
      <c r="AK187" s="77"/>
      <c r="AL187" s="77"/>
      <c r="AM187" s="75"/>
      <c r="AN187" s="61"/>
      <c r="AO187" s="61"/>
      <c r="AP187" s="78"/>
    </row>
    <row r="188" spans="1:42" s="73" customFormat="1" ht="12" customHeight="1" x14ac:dyDescent="0.25">
      <c r="A188" s="69"/>
      <c r="B188" s="69"/>
      <c r="C188" s="69"/>
      <c r="D188" s="69"/>
      <c r="E188" s="69"/>
      <c r="F188" s="70"/>
      <c r="G188" s="71"/>
      <c r="H188" s="71"/>
      <c r="I188" s="70"/>
      <c r="O188" s="74"/>
      <c r="V188" s="69"/>
      <c r="X188" s="75"/>
      <c r="Y188" s="76"/>
      <c r="Z188" s="76"/>
      <c r="AA188" s="77"/>
      <c r="AB188" s="77"/>
      <c r="AC188" s="77"/>
      <c r="AD188" s="77"/>
      <c r="AE188" s="77"/>
      <c r="AF188" s="77"/>
      <c r="AG188" s="77"/>
      <c r="AH188" s="77"/>
      <c r="AI188" s="77"/>
      <c r="AJ188" s="77"/>
      <c r="AK188" s="77"/>
      <c r="AL188" s="77"/>
      <c r="AM188" s="75"/>
      <c r="AN188" s="61"/>
      <c r="AO188" s="61"/>
      <c r="AP188" s="78"/>
    </row>
    <row r="189" spans="1:42" s="73" customFormat="1" ht="12" customHeight="1" x14ac:dyDescent="0.25">
      <c r="A189" s="69"/>
      <c r="B189" s="69"/>
      <c r="C189" s="69"/>
      <c r="D189" s="69"/>
      <c r="E189" s="69"/>
      <c r="F189" s="70"/>
      <c r="G189" s="71"/>
      <c r="H189" s="71"/>
      <c r="I189" s="70"/>
      <c r="O189" s="74"/>
      <c r="V189" s="69"/>
      <c r="X189" s="75"/>
      <c r="Y189" s="76"/>
      <c r="Z189" s="76"/>
      <c r="AA189" s="77"/>
      <c r="AB189" s="77"/>
      <c r="AC189" s="77"/>
      <c r="AD189" s="77"/>
      <c r="AE189" s="77"/>
      <c r="AF189" s="77"/>
      <c r="AG189" s="77"/>
      <c r="AH189" s="77"/>
      <c r="AI189" s="77"/>
      <c r="AJ189" s="77"/>
      <c r="AK189" s="77"/>
      <c r="AL189" s="77"/>
      <c r="AM189" s="75"/>
      <c r="AN189" s="61"/>
      <c r="AO189" s="61"/>
      <c r="AP189" s="78"/>
    </row>
    <row r="190" spans="1:42" s="73" customFormat="1" ht="12" customHeight="1" x14ac:dyDescent="0.25">
      <c r="A190" s="69"/>
      <c r="B190" s="69"/>
      <c r="C190" s="69"/>
      <c r="D190" s="69"/>
      <c r="E190" s="69"/>
      <c r="F190" s="70"/>
      <c r="G190" s="71"/>
      <c r="H190" s="71"/>
      <c r="I190" s="70"/>
      <c r="O190" s="74"/>
      <c r="V190" s="69"/>
      <c r="X190" s="75"/>
      <c r="Y190" s="76"/>
      <c r="Z190" s="76"/>
      <c r="AA190" s="77"/>
      <c r="AB190" s="77"/>
      <c r="AC190" s="77"/>
      <c r="AD190" s="77"/>
      <c r="AE190" s="77"/>
      <c r="AF190" s="77"/>
      <c r="AG190" s="77"/>
      <c r="AH190" s="77"/>
      <c r="AI190" s="77"/>
      <c r="AJ190" s="77"/>
      <c r="AK190" s="77"/>
      <c r="AL190" s="77"/>
      <c r="AM190" s="75"/>
      <c r="AN190" s="61"/>
      <c r="AO190" s="61"/>
      <c r="AP190" s="78"/>
    </row>
    <row r="191" spans="1:42" s="73" customFormat="1" ht="12" customHeight="1" x14ac:dyDescent="0.25">
      <c r="A191" s="69"/>
      <c r="B191" s="69"/>
      <c r="C191" s="69"/>
      <c r="D191" s="69"/>
      <c r="E191" s="69"/>
      <c r="F191" s="70"/>
      <c r="G191" s="71"/>
      <c r="H191" s="71"/>
      <c r="I191" s="70"/>
      <c r="O191" s="74"/>
      <c r="V191" s="69"/>
      <c r="X191" s="75"/>
      <c r="Y191" s="76"/>
      <c r="Z191" s="76"/>
      <c r="AA191" s="77"/>
      <c r="AB191" s="77"/>
      <c r="AC191" s="77"/>
      <c r="AD191" s="77"/>
      <c r="AE191" s="77"/>
      <c r="AF191" s="77"/>
      <c r="AG191" s="77"/>
      <c r="AH191" s="77"/>
      <c r="AI191" s="77"/>
      <c r="AJ191" s="77"/>
      <c r="AK191" s="77"/>
      <c r="AL191" s="77"/>
      <c r="AM191" s="75"/>
      <c r="AN191" s="61"/>
      <c r="AO191" s="61"/>
      <c r="AP191" s="78"/>
    </row>
    <row r="192" spans="1:42" s="73" customFormat="1" ht="12" customHeight="1" x14ac:dyDescent="0.25">
      <c r="A192" s="69"/>
      <c r="B192" s="69"/>
      <c r="C192" s="69"/>
      <c r="D192" s="69"/>
      <c r="E192" s="69"/>
      <c r="F192" s="70"/>
      <c r="G192" s="71"/>
      <c r="H192" s="71"/>
      <c r="I192" s="70"/>
      <c r="O192" s="74"/>
      <c r="V192" s="69"/>
      <c r="X192" s="75"/>
      <c r="Y192" s="76"/>
      <c r="Z192" s="76"/>
      <c r="AA192" s="77"/>
      <c r="AB192" s="77"/>
      <c r="AC192" s="77"/>
      <c r="AD192" s="77"/>
      <c r="AE192" s="77"/>
      <c r="AF192" s="77"/>
      <c r="AG192" s="77"/>
      <c r="AH192" s="77"/>
      <c r="AI192" s="77"/>
      <c r="AJ192" s="77"/>
      <c r="AK192" s="77"/>
      <c r="AL192" s="77"/>
      <c r="AM192" s="75"/>
      <c r="AN192" s="61"/>
      <c r="AO192" s="61"/>
      <c r="AP192" s="78"/>
    </row>
    <row r="193" spans="1:42" s="73" customFormat="1" ht="12" customHeight="1" x14ac:dyDescent="0.25">
      <c r="A193" s="69"/>
      <c r="B193" s="69"/>
      <c r="C193" s="69"/>
      <c r="D193" s="69"/>
      <c r="E193" s="69"/>
      <c r="F193" s="70"/>
      <c r="G193" s="71"/>
      <c r="H193" s="71"/>
      <c r="I193" s="70"/>
      <c r="O193" s="74"/>
      <c r="V193" s="69"/>
      <c r="X193" s="75"/>
      <c r="Y193" s="76"/>
      <c r="Z193" s="76"/>
      <c r="AA193" s="77"/>
      <c r="AB193" s="77"/>
      <c r="AC193" s="77"/>
      <c r="AD193" s="77"/>
      <c r="AE193" s="77"/>
      <c r="AF193" s="77"/>
      <c r="AG193" s="77"/>
      <c r="AH193" s="77"/>
      <c r="AI193" s="77"/>
      <c r="AJ193" s="77"/>
      <c r="AK193" s="77"/>
      <c r="AL193" s="77"/>
      <c r="AM193" s="75"/>
      <c r="AN193" s="61"/>
      <c r="AO193" s="61"/>
      <c r="AP193" s="78"/>
    </row>
    <row r="194" spans="1:42" s="73" customFormat="1" ht="12" customHeight="1" x14ac:dyDescent="0.25">
      <c r="A194" s="69"/>
      <c r="B194" s="69"/>
      <c r="C194" s="69"/>
      <c r="D194" s="69"/>
      <c r="E194" s="69"/>
      <c r="F194" s="70"/>
      <c r="G194" s="71"/>
      <c r="H194" s="71"/>
      <c r="I194" s="70"/>
      <c r="O194" s="74"/>
      <c r="V194" s="69"/>
      <c r="X194" s="75"/>
      <c r="Y194" s="76"/>
      <c r="Z194" s="76"/>
      <c r="AA194" s="77"/>
      <c r="AB194" s="77"/>
      <c r="AC194" s="77"/>
      <c r="AD194" s="77"/>
      <c r="AE194" s="77"/>
      <c r="AF194" s="77"/>
      <c r="AG194" s="77"/>
      <c r="AH194" s="77"/>
      <c r="AI194" s="77"/>
      <c r="AJ194" s="77"/>
      <c r="AK194" s="77"/>
      <c r="AL194" s="77"/>
      <c r="AM194" s="75"/>
      <c r="AN194" s="61"/>
      <c r="AO194" s="61"/>
      <c r="AP194" s="78"/>
    </row>
    <row r="195" spans="1:42" s="73" customFormat="1" ht="12" customHeight="1" x14ac:dyDescent="0.25">
      <c r="A195" s="69"/>
      <c r="B195" s="69"/>
      <c r="C195" s="69"/>
      <c r="D195" s="69"/>
      <c r="E195" s="69"/>
      <c r="F195" s="70"/>
      <c r="G195" s="71"/>
      <c r="H195" s="71"/>
      <c r="I195" s="70"/>
      <c r="O195" s="74"/>
      <c r="V195" s="69"/>
      <c r="X195" s="75"/>
      <c r="Y195" s="76"/>
      <c r="Z195" s="76"/>
      <c r="AA195" s="77"/>
      <c r="AB195" s="77"/>
      <c r="AC195" s="77"/>
      <c r="AD195" s="77"/>
      <c r="AE195" s="77"/>
      <c r="AF195" s="77"/>
      <c r="AG195" s="77"/>
      <c r="AH195" s="77"/>
      <c r="AI195" s="77"/>
      <c r="AJ195" s="77"/>
      <c r="AK195" s="77"/>
      <c r="AL195" s="77"/>
      <c r="AM195" s="75"/>
      <c r="AN195" s="61"/>
      <c r="AO195" s="61"/>
      <c r="AP195" s="78"/>
    </row>
    <row r="196" spans="1:42" s="73" customFormat="1" ht="12" customHeight="1" x14ac:dyDescent="0.25">
      <c r="A196" s="69"/>
      <c r="B196" s="69"/>
      <c r="C196" s="69"/>
      <c r="D196" s="69"/>
      <c r="E196" s="69"/>
      <c r="F196" s="70"/>
      <c r="G196" s="71"/>
      <c r="H196" s="71"/>
      <c r="I196" s="70"/>
      <c r="O196" s="74"/>
      <c r="V196" s="69"/>
      <c r="X196" s="75"/>
      <c r="Y196" s="76"/>
      <c r="Z196" s="76"/>
      <c r="AA196" s="77"/>
      <c r="AB196" s="77"/>
      <c r="AC196" s="77"/>
      <c r="AD196" s="77"/>
      <c r="AE196" s="77"/>
      <c r="AF196" s="77"/>
      <c r="AG196" s="77"/>
      <c r="AH196" s="77"/>
      <c r="AI196" s="77"/>
      <c r="AJ196" s="77"/>
      <c r="AK196" s="77"/>
      <c r="AL196" s="77"/>
      <c r="AM196" s="75"/>
      <c r="AN196" s="61"/>
      <c r="AO196" s="61"/>
      <c r="AP196" s="78"/>
    </row>
    <row r="197" spans="1:42" s="73" customFormat="1" ht="12" customHeight="1" x14ac:dyDescent="0.25">
      <c r="A197" s="69"/>
      <c r="B197" s="69"/>
      <c r="C197" s="69"/>
      <c r="D197" s="69"/>
      <c r="E197" s="69"/>
      <c r="F197" s="70"/>
      <c r="G197" s="71"/>
      <c r="H197" s="71"/>
      <c r="I197" s="70"/>
      <c r="O197" s="74"/>
      <c r="V197" s="69"/>
      <c r="X197" s="75"/>
      <c r="Y197" s="76"/>
      <c r="Z197" s="76"/>
      <c r="AA197" s="77"/>
      <c r="AB197" s="77"/>
      <c r="AC197" s="77"/>
      <c r="AD197" s="77"/>
      <c r="AE197" s="77"/>
      <c r="AF197" s="77"/>
      <c r="AG197" s="77"/>
      <c r="AH197" s="77"/>
      <c r="AI197" s="77"/>
      <c r="AJ197" s="77"/>
      <c r="AK197" s="77"/>
      <c r="AL197" s="77"/>
      <c r="AM197" s="75"/>
      <c r="AN197" s="61"/>
      <c r="AO197" s="61"/>
      <c r="AP197" s="78"/>
    </row>
    <row r="198" spans="1:42" s="73" customFormat="1" ht="12" customHeight="1" x14ac:dyDescent="0.25">
      <c r="A198" s="69"/>
      <c r="B198" s="69"/>
      <c r="C198" s="69"/>
      <c r="D198" s="69"/>
      <c r="E198" s="69"/>
      <c r="F198" s="70"/>
      <c r="G198" s="71"/>
      <c r="H198" s="71"/>
      <c r="I198" s="70"/>
      <c r="O198" s="74"/>
      <c r="V198" s="69"/>
      <c r="X198" s="75"/>
      <c r="Y198" s="76"/>
      <c r="Z198" s="76"/>
      <c r="AA198" s="77"/>
      <c r="AB198" s="77"/>
      <c r="AC198" s="77"/>
      <c r="AD198" s="77"/>
      <c r="AE198" s="77"/>
      <c r="AF198" s="77"/>
      <c r="AG198" s="77"/>
      <c r="AH198" s="77"/>
      <c r="AI198" s="77"/>
      <c r="AJ198" s="77"/>
      <c r="AK198" s="77"/>
      <c r="AL198" s="77"/>
      <c r="AM198" s="75"/>
      <c r="AN198" s="61"/>
      <c r="AO198" s="61"/>
      <c r="AP198" s="78"/>
    </row>
    <row r="199" spans="1:42" s="73" customFormat="1" ht="12" customHeight="1" x14ac:dyDescent="0.25">
      <c r="A199" s="69"/>
      <c r="B199" s="69"/>
      <c r="C199" s="69"/>
      <c r="D199" s="69"/>
      <c r="E199" s="69"/>
      <c r="F199" s="70"/>
      <c r="G199" s="71"/>
      <c r="H199" s="71"/>
      <c r="I199" s="70"/>
      <c r="O199" s="74"/>
      <c r="V199" s="69"/>
      <c r="X199" s="75"/>
      <c r="Y199" s="76"/>
      <c r="Z199" s="76"/>
      <c r="AA199" s="77"/>
      <c r="AB199" s="77"/>
      <c r="AC199" s="77"/>
      <c r="AD199" s="77"/>
      <c r="AE199" s="77"/>
      <c r="AF199" s="77"/>
      <c r="AG199" s="77"/>
      <c r="AH199" s="77"/>
      <c r="AI199" s="77"/>
      <c r="AJ199" s="77"/>
      <c r="AK199" s="77"/>
      <c r="AL199" s="77"/>
      <c r="AM199" s="75"/>
      <c r="AN199" s="61"/>
      <c r="AO199" s="61"/>
      <c r="AP199" s="78"/>
    </row>
    <row r="200" spans="1:42" s="73" customFormat="1" ht="12" customHeight="1" x14ac:dyDescent="0.25">
      <c r="A200" s="69"/>
      <c r="B200" s="69"/>
      <c r="C200" s="69"/>
      <c r="D200" s="69"/>
      <c r="E200" s="69"/>
      <c r="F200" s="70"/>
      <c r="G200" s="71"/>
      <c r="H200" s="71"/>
      <c r="I200" s="70"/>
      <c r="O200" s="74"/>
      <c r="V200" s="69"/>
      <c r="X200" s="75"/>
      <c r="Y200" s="76"/>
      <c r="Z200" s="76"/>
      <c r="AA200" s="77"/>
      <c r="AB200" s="77"/>
      <c r="AC200" s="77"/>
      <c r="AD200" s="77"/>
      <c r="AE200" s="77"/>
      <c r="AF200" s="77"/>
      <c r="AG200" s="77"/>
      <c r="AH200" s="77"/>
      <c r="AI200" s="77"/>
      <c r="AJ200" s="77"/>
      <c r="AK200" s="77"/>
      <c r="AL200" s="77"/>
      <c r="AM200" s="75"/>
      <c r="AN200" s="61"/>
      <c r="AO200" s="61"/>
      <c r="AP200" s="78"/>
    </row>
    <row r="201" spans="1:42" s="73" customFormat="1" ht="12" customHeight="1" x14ac:dyDescent="0.25">
      <c r="A201" s="69"/>
      <c r="B201" s="69"/>
      <c r="C201" s="69"/>
      <c r="D201" s="69"/>
      <c r="E201" s="69"/>
      <c r="F201" s="70"/>
      <c r="G201" s="71"/>
      <c r="H201" s="71"/>
      <c r="I201" s="70"/>
      <c r="O201" s="74"/>
      <c r="V201" s="69"/>
      <c r="X201" s="75"/>
      <c r="Y201" s="76"/>
      <c r="Z201" s="76"/>
      <c r="AA201" s="77"/>
      <c r="AB201" s="77"/>
      <c r="AC201" s="77"/>
      <c r="AD201" s="77"/>
      <c r="AE201" s="77"/>
      <c r="AF201" s="77"/>
      <c r="AG201" s="77"/>
      <c r="AH201" s="77"/>
      <c r="AI201" s="77"/>
      <c r="AJ201" s="77"/>
      <c r="AK201" s="77"/>
      <c r="AL201" s="77"/>
      <c r="AM201" s="75"/>
      <c r="AN201" s="61"/>
      <c r="AO201" s="61"/>
      <c r="AP201" s="78"/>
    </row>
    <row r="202" spans="1:42" s="73" customFormat="1" ht="12" customHeight="1" x14ac:dyDescent="0.25">
      <c r="A202" s="69"/>
      <c r="B202" s="69"/>
      <c r="C202" s="69"/>
      <c r="D202" s="69"/>
      <c r="E202" s="69"/>
      <c r="F202" s="70"/>
      <c r="G202" s="71"/>
      <c r="H202" s="71"/>
      <c r="I202" s="70"/>
      <c r="O202" s="74"/>
      <c r="V202" s="69"/>
      <c r="X202" s="75"/>
      <c r="Y202" s="76"/>
      <c r="Z202" s="76"/>
      <c r="AA202" s="77"/>
      <c r="AB202" s="77"/>
      <c r="AC202" s="77"/>
      <c r="AD202" s="77"/>
      <c r="AE202" s="77"/>
      <c r="AF202" s="77"/>
      <c r="AG202" s="77"/>
      <c r="AH202" s="77"/>
      <c r="AI202" s="77"/>
      <c r="AJ202" s="77"/>
      <c r="AK202" s="77"/>
      <c r="AL202" s="77"/>
      <c r="AM202" s="75"/>
      <c r="AN202" s="61"/>
      <c r="AO202" s="61"/>
      <c r="AP202" s="78"/>
    </row>
    <row r="203" spans="1:42" s="73" customFormat="1" ht="12" customHeight="1" x14ac:dyDescent="0.25">
      <c r="A203" s="69"/>
      <c r="B203" s="69"/>
      <c r="C203" s="69"/>
      <c r="D203" s="69"/>
      <c r="E203" s="69"/>
      <c r="F203" s="70"/>
      <c r="G203" s="71"/>
      <c r="H203" s="71"/>
      <c r="I203" s="70"/>
      <c r="O203" s="74"/>
      <c r="V203" s="69"/>
      <c r="X203" s="75"/>
      <c r="Y203" s="76"/>
      <c r="Z203" s="76"/>
      <c r="AA203" s="77"/>
      <c r="AB203" s="77"/>
      <c r="AC203" s="77"/>
      <c r="AD203" s="77"/>
      <c r="AE203" s="77"/>
      <c r="AF203" s="77"/>
      <c r="AG203" s="77"/>
      <c r="AH203" s="77"/>
      <c r="AI203" s="77"/>
      <c r="AJ203" s="77"/>
      <c r="AK203" s="77"/>
      <c r="AL203" s="77"/>
      <c r="AM203" s="75"/>
      <c r="AN203" s="61"/>
      <c r="AO203" s="61"/>
      <c r="AP203" s="78"/>
    </row>
    <row r="204" spans="1:42" s="73" customFormat="1" ht="12" customHeight="1" x14ac:dyDescent="0.25">
      <c r="A204" s="69"/>
      <c r="B204" s="69"/>
      <c r="C204" s="69"/>
      <c r="D204" s="69"/>
      <c r="E204" s="69"/>
      <c r="F204" s="70"/>
      <c r="G204" s="71"/>
      <c r="H204" s="71"/>
      <c r="I204" s="70"/>
      <c r="O204" s="74"/>
      <c r="V204" s="69"/>
      <c r="X204" s="75"/>
      <c r="Y204" s="76"/>
      <c r="Z204" s="76"/>
      <c r="AA204" s="77"/>
      <c r="AB204" s="77"/>
      <c r="AC204" s="77"/>
      <c r="AD204" s="77"/>
      <c r="AE204" s="77"/>
      <c r="AF204" s="77"/>
      <c r="AG204" s="77"/>
      <c r="AH204" s="77"/>
      <c r="AI204" s="77"/>
      <c r="AJ204" s="77"/>
      <c r="AK204" s="77"/>
      <c r="AL204" s="77"/>
      <c r="AM204" s="75"/>
      <c r="AN204" s="61"/>
      <c r="AO204" s="61"/>
      <c r="AP204" s="78"/>
    </row>
    <row r="205" spans="1:42" s="73" customFormat="1" ht="12" customHeight="1" x14ac:dyDescent="0.25">
      <c r="A205" s="69"/>
      <c r="B205" s="69"/>
      <c r="C205" s="69"/>
      <c r="D205" s="69"/>
      <c r="E205" s="69"/>
      <c r="F205" s="70"/>
      <c r="G205" s="71"/>
      <c r="H205" s="71"/>
      <c r="I205" s="70"/>
      <c r="O205" s="74"/>
      <c r="V205" s="69"/>
      <c r="X205" s="75"/>
      <c r="Y205" s="76"/>
      <c r="Z205" s="76"/>
      <c r="AA205" s="77"/>
      <c r="AB205" s="77"/>
      <c r="AC205" s="77"/>
      <c r="AD205" s="77"/>
      <c r="AE205" s="77"/>
      <c r="AF205" s="77"/>
      <c r="AG205" s="77"/>
      <c r="AH205" s="77"/>
      <c r="AI205" s="77"/>
      <c r="AJ205" s="77"/>
      <c r="AK205" s="77"/>
      <c r="AL205" s="77"/>
      <c r="AM205" s="75"/>
      <c r="AN205" s="61"/>
      <c r="AO205" s="61"/>
      <c r="AP205" s="78"/>
    </row>
    <row r="206" spans="1:42" s="73" customFormat="1" ht="12" customHeight="1" x14ac:dyDescent="0.25">
      <c r="A206" s="69"/>
      <c r="B206" s="69"/>
      <c r="C206" s="69"/>
      <c r="D206" s="69"/>
      <c r="E206" s="69"/>
      <c r="F206" s="70"/>
      <c r="G206" s="71"/>
      <c r="H206" s="71"/>
      <c r="I206" s="70"/>
      <c r="O206" s="74"/>
      <c r="V206" s="69"/>
      <c r="X206" s="75"/>
      <c r="Y206" s="76"/>
      <c r="Z206" s="76"/>
      <c r="AA206" s="77"/>
      <c r="AB206" s="77"/>
      <c r="AC206" s="77"/>
      <c r="AD206" s="77"/>
      <c r="AE206" s="77"/>
      <c r="AF206" s="77"/>
      <c r="AG206" s="77"/>
      <c r="AH206" s="77"/>
      <c r="AI206" s="77"/>
      <c r="AJ206" s="77"/>
      <c r="AK206" s="77"/>
      <c r="AL206" s="77"/>
      <c r="AM206" s="75"/>
      <c r="AN206" s="61"/>
      <c r="AO206" s="61"/>
      <c r="AP206" s="78"/>
    </row>
    <row r="207" spans="1:42" s="73" customFormat="1" ht="12" customHeight="1" x14ac:dyDescent="0.25">
      <c r="A207" s="69"/>
      <c r="B207" s="69"/>
      <c r="C207" s="69"/>
      <c r="D207" s="69"/>
      <c r="E207" s="69"/>
      <c r="F207" s="70"/>
      <c r="G207" s="71"/>
      <c r="H207" s="71"/>
      <c r="I207" s="70"/>
      <c r="O207" s="74"/>
      <c r="V207" s="69"/>
      <c r="X207" s="75"/>
      <c r="Y207" s="76"/>
      <c r="Z207" s="76"/>
      <c r="AA207" s="77"/>
      <c r="AB207" s="77"/>
      <c r="AC207" s="77"/>
      <c r="AD207" s="77"/>
      <c r="AE207" s="77"/>
      <c r="AF207" s="77"/>
      <c r="AG207" s="77"/>
      <c r="AH207" s="77"/>
      <c r="AI207" s="77"/>
      <c r="AJ207" s="77"/>
      <c r="AK207" s="77"/>
      <c r="AL207" s="77"/>
      <c r="AM207" s="75"/>
      <c r="AN207" s="61"/>
      <c r="AO207" s="61"/>
      <c r="AP207" s="78"/>
    </row>
    <row r="208" spans="1:42" s="73" customFormat="1" ht="12" customHeight="1" x14ac:dyDescent="0.25">
      <c r="A208" s="69"/>
      <c r="B208" s="69"/>
      <c r="C208" s="69"/>
      <c r="D208" s="69"/>
      <c r="E208" s="69"/>
      <c r="F208" s="70"/>
      <c r="G208" s="71"/>
      <c r="H208" s="71"/>
      <c r="I208" s="70"/>
      <c r="O208" s="74"/>
      <c r="V208" s="69"/>
      <c r="X208" s="75"/>
      <c r="Y208" s="76"/>
      <c r="Z208" s="76"/>
      <c r="AA208" s="77"/>
      <c r="AB208" s="77"/>
      <c r="AC208" s="77"/>
      <c r="AD208" s="77"/>
      <c r="AE208" s="77"/>
      <c r="AF208" s="77"/>
      <c r="AG208" s="77"/>
      <c r="AH208" s="77"/>
      <c r="AI208" s="77"/>
      <c r="AJ208" s="77"/>
      <c r="AK208" s="77"/>
      <c r="AL208" s="77"/>
      <c r="AM208" s="75"/>
      <c r="AN208" s="61"/>
      <c r="AO208" s="61"/>
      <c r="AP208" s="78"/>
    </row>
    <row r="209" spans="1:42" s="73" customFormat="1" ht="12" customHeight="1" x14ac:dyDescent="0.25">
      <c r="A209" s="69"/>
      <c r="B209" s="69"/>
      <c r="C209" s="69"/>
      <c r="D209" s="69"/>
      <c r="E209" s="69"/>
      <c r="F209" s="70"/>
      <c r="G209" s="71"/>
      <c r="H209" s="71"/>
      <c r="I209" s="70"/>
      <c r="O209" s="74"/>
      <c r="V209" s="69"/>
      <c r="X209" s="75"/>
      <c r="Y209" s="76"/>
      <c r="Z209" s="76"/>
      <c r="AA209" s="77"/>
      <c r="AB209" s="77"/>
      <c r="AC209" s="77"/>
      <c r="AD209" s="77"/>
      <c r="AE209" s="77"/>
      <c r="AF209" s="77"/>
      <c r="AG209" s="77"/>
      <c r="AH209" s="77"/>
      <c r="AI209" s="77"/>
      <c r="AJ209" s="77"/>
      <c r="AK209" s="77"/>
      <c r="AL209" s="77"/>
      <c r="AM209" s="75"/>
      <c r="AN209" s="61"/>
      <c r="AO209" s="61"/>
      <c r="AP209" s="78"/>
    </row>
    <row r="210" spans="1:42" s="73" customFormat="1" ht="12" customHeight="1" x14ac:dyDescent="0.25">
      <c r="A210" s="69"/>
      <c r="B210" s="69"/>
      <c r="C210" s="69"/>
      <c r="D210" s="69"/>
      <c r="E210" s="69"/>
      <c r="F210" s="70"/>
      <c r="G210" s="71"/>
      <c r="H210" s="71"/>
      <c r="I210" s="70"/>
      <c r="O210" s="74"/>
      <c r="V210" s="69"/>
      <c r="X210" s="75"/>
      <c r="Y210" s="76"/>
      <c r="Z210" s="76"/>
      <c r="AA210" s="77"/>
      <c r="AB210" s="77"/>
      <c r="AC210" s="77"/>
      <c r="AD210" s="77"/>
      <c r="AE210" s="77"/>
      <c r="AF210" s="77"/>
      <c r="AG210" s="77"/>
      <c r="AH210" s="77"/>
      <c r="AI210" s="77"/>
      <c r="AJ210" s="77"/>
      <c r="AK210" s="77"/>
      <c r="AL210" s="77"/>
      <c r="AM210" s="75"/>
      <c r="AN210" s="61"/>
      <c r="AO210" s="61"/>
      <c r="AP210" s="78"/>
    </row>
    <row r="211" spans="1:42" s="73" customFormat="1" ht="12" customHeight="1" x14ac:dyDescent="0.25">
      <c r="A211" s="69"/>
      <c r="B211" s="69"/>
      <c r="C211" s="69"/>
      <c r="D211" s="69"/>
      <c r="E211" s="69"/>
      <c r="F211" s="70"/>
      <c r="G211" s="71"/>
      <c r="H211" s="71"/>
      <c r="I211" s="70"/>
      <c r="O211" s="74"/>
      <c r="V211" s="69"/>
      <c r="X211" s="75"/>
      <c r="Y211" s="76"/>
      <c r="Z211" s="76"/>
      <c r="AA211" s="77"/>
      <c r="AB211" s="77"/>
      <c r="AC211" s="77"/>
      <c r="AD211" s="77"/>
      <c r="AE211" s="77"/>
      <c r="AF211" s="77"/>
      <c r="AG211" s="77"/>
      <c r="AH211" s="77"/>
      <c r="AI211" s="77"/>
      <c r="AJ211" s="77"/>
      <c r="AK211" s="77"/>
      <c r="AL211" s="77"/>
      <c r="AM211" s="75"/>
      <c r="AN211" s="61"/>
      <c r="AO211" s="61"/>
      <c r="AP211" s="78"/>
    </row>
    <row r="212" spans="1:42" s="73" customFormat="1" ht="12" customHeight="1" x14ac:dyDescent="0.25">
      <c r="A212" s="69"/>
      <c r="B212" s="69"/>
      <c r="C212" s="69"/>
      <c r="D212" s="69"/>
      <c r="E212" s="69"/>
      <c r="F212" s="70"/>
      <c r="G212" s="71"/>
      <c r="H212" s="71"/>
      <c r="I212" s="70"/>
      <c r="O212" s="74"/>
      <c r="V212" s="69"/>
      <c r="X212" s="75"/>
      <c r="Y212" s="76"/>
      <c r="Z212" s="76"/>
      <c r="AA212" s="77"/>
      <c r="AB212" s="77"/>
      <c r="AC212" s="77"/>
      <c r="AD212" s="77"/>
      <c r="AE212" s="77"/>
      <c r="AF212" s="77"/>
      <c r="AG212" s="77"/>
      <c r="AH212" s="77"/>
      <c r="AI212" s="77"/>
      <c r="AJ212" s="77"/>
      <c r="AK212" s="77"/>
      <c r="AL212" s="77"/>
      <c r="AM212" s="75"/>
      <c r="AN212" s="61"/>
      <c r="AO212" s="61"/>
      <c r="AP212" s="78"/>
    </row>
    <row r="213" spans="1:42" s="73" customFormat="1" ht="12" customHeight="1" x14ac:dyDescent="0.25">
      <c r="A213" s="69"/>
      <c r="B213" s="69"/>
      <c r="C213" s="69"/>
      <c r="D213" s="69"/>
      <c r="E213" s="69"/>
      <c r="F213" s="70"/>
      <c r="G213" s="71"/>
      <c r="H213" s="71"/>
      <c r="I213" s="70"/>
      <c r="O213" s="74"/>
      <c r="V213" s="69"/>
      <c r="X213" s="75"/>
      <c r="Y213" s="76"/>
      <c r="Z213" s="76"/>
      <c r="AA213" s="77"/>
      <c r="AB213" s="77"/>
      <c r="AC213" s="77"/>
      <c r="AD213" s="77"/>
      <c r="AE213" s="77"/>
      <c r="AF213" s="77"/>
      <c r="AG213" s="77"/>
      <c r="AH213" s="77"/>
      <c r="AI213" s="77"/>
      <c r="AJ213" s="77"/>
      <c r="AK213" s="77"/>
      <c r="AL213" s="77"/>
      <c r="AM213" s="75"/>
      <c r="AN213" s="61"/>
      <c r="AO213" s="61"/>
      <c r="AP213" s="78"/>
    </row>
    <row r="214" spans="1:42" s="73" customFormat="1" ht="12" customHeight="1" x14ac:dyDescent="0.25">
      <c r="A214" s="69"/>
      <c r="B214" s="69"/>
      <c r="C214" s="69"/>
      <c r="D214" s="69"/>
      <c r="E214" s="69"/>
      <c r="F214" s="70"/>
      <c r="G214" s="71"/>
      <c r="H214" s="71"/>
      <c r="I214" s="70"/>
      <c r="O214" s="74"/>
      <c r="V214" s="69"/>
      <c r="X214" s="75"/>
      <c r="Y214" s="76"/>
      <c r="Z214" s="76"/>
      <c r="AA214" s="77"/>
      <c r="AB214" s="77"/>
      <c r="AC214" s="77"/>
      <c r="AD214" s="77"/>
      <c r="AE214" s="77"/>
      <c r="AF214" s="77"/>
      <c r="AG214" s="77"/>
      <c r="AH214" s="77"/>
      <c r="AI214" s="77"/>
      <c r="AJ214" s="77"/>
      <c r="AK214" s="77"/>
      <c r="AL214" s="77"/>
      <c r="AM214" s="75"/>
      <c r="AN214" s="61"/>
      <c r="AO214" s="61"/>
      <c r="AP214" s="78"/>
    </row>
    <row r="215" spans="1:42" s="73" customFormat="1" ht="12" customHeight="1" x14ac:dyDescent="0.25">
      <c r="A215" s="69"/>
      <c r="B215" s="69"/>
      <c r="C215" s="69"/>
      <c r="D215" s="69"/>
      <c r="E215" s="69"/>
      <c r="F215" s="70"/>
      <c r="G215" s="71"/>
      <c r="H215" s="71"/>
      <c r="I215" s="70"/>
      <c r="O215" s="74"/>
      <c r="V215" s="69"/>
      <c r="X215" s="75"/>
      <c r="Y215" s="76"/>
      <c r="Z215" s="76"/>
      <c r="AA215" s="77"/>
      <c r="AB215" s="77"/>
      <c r="AC215" s="77"/>
      <c r="AD215" s="77"/>
      <c r="AE215" s="77"/>
      <c r="AF215" s="77"/>
      <c r="AG215" s="77"/>
      <c r="AH215" s="77"/>
      <c r="AI215" s="77"/>
      <c r="AJ215" s="77"/>
      <c r="AK215" s="77"/>
      <c r="AL215" s="77"/>
      <c r="AM215" s="75"/>
      <c r="AN215" s="61"/>
      <c r="AO215" s="61"/>
      <c r="AP215" s="78"/>
    </row>
    <row r="216" spans="1:42" s="73" customFormat="1" ht="12" customHeight="1" x14ac:dyDescent="0.25">
      <c r="A216" s="69"/>
      <c r="B216" s="69"/>
      <c r="C216" s="69"/>
      <c r="D216" s="69"/>
      <c r="E216" s="69"/>
      <c r="F216" s="70"/>
      <c r="G216" s="71"/>
      <c r="H216" s="71"/>
      <c r="I216" s="70"/>
      <c r="O216" s="74"/>
      <c r="V216" s="69"/>
      <c r="X216" s="75"/>
      <c r="Y216" s="76"/>
      <c r="Z216" s="76"/>
      <c r="AA216" s="77"/>
      <c r="AB216" s="77"/>
      <c r="AC216" s="77"/>
      <c r="AD216" s="77"/>
      <c r="AE216" s="77"/>
      <c r="AF216" s="77"/>
      <c r="AG216" s="77"/>
      <c r="AH216" s="77"/>
      <c r="AI216" s="77"/>
      <c r="AJ216" s="77"/>
      <c r="AK216" s="77"/>
      <c r="AL216" s="77"/>
      <c r="AM216" s="75"/>
      <c r="AN216" s="61"/>
      <c r="AO216" s="61"/>
      <c r="AP216" s="78"/>
    </row>
    <row r="217" spans="1:42" s="73" customFormat="1" ht="12" customHeight="1" x14ac:dyDescent="0.25">
      <c r="A217" s="69"/>
      <c r="B217" s="69"/>
      <c r="C217" s="69"/>
      <c r="D217" s="69"/>
      <c r="E217" s="69"/>
      <c r="F217" s="70"/>
      <c r="G217" s="71"/>
      <c r="H217" s="71"/>
      <c r="I217" s="70"/>
      <c r="O217" s="74"/>
      <c r="V217" s="69"/>
      <c r="X217" s="75"/>
      <c r="Y217" s="76"/>
      <c r="Z217" s="76"/>
      <c r="AA217" s="77"/>
      <c r="AB217" s="77"/>
      <c r="AC217" s="77"/>
      <c r="AD217" s="77"/>
      <c r="AE217" s="77"/>
      <c r="AF217" s="77"/>
      <c r="AG217" s="77"/>
      <c r="AH217" s="77"/>
      <c r="AI217" s="77"/>
      <c r="AJ217" s="77"/>
      <c r="AK217" s="77"/>
      <c r="AL217" s="77"/>
      <c r="AM217" s="75"/>
      <c r="AN217" s="61"/>
      <c r="AO217" s="61"/>
      <c r="AP217" s="78"/>
    </row>
    <row r="218" spans="1:42" s="73" customFormat="1" ht="12" customHeight="1" x14ac:dyDescent="0.25">
      <c r="A218" s="69"/>
      <c r="B218" s="69"/>
      <c r="C218" s="69"/>
      <c r="D218" s="69"/>
      <c r="E218" s="69"/>
      <c r="F218" s="70"/>
      <c r="G218" s="71"/>
      <c r="H218" s="71"/>
      <c r="I218" s="70"/>
      <c r="O218" s="74"/>
      <c r="V218" s="69"/>
      <c r="X218" s="75"/>
      <c r="Y218" s="76"/>
      <c r="Z218" s="76"/>
      <c r="AA218" s="77"/>
      <c r="AB218" s="77"/>
      <c r="AC218" s="77"/>
      <c r="AD218" s="77"/>
      <c r="AE218" s="77"/>
      <c r="AF218" s="77"/>
      <c r="AG218" s="77"/>
      <c r="AH218" s="77"/>
      <c r="AI218" s="77"/>
      <c r="AJ218" s="77"/>
      <c r="AK218" s="77"/>
      <c r="AL218" s="77"/>
      <c r="AM218" s="75"/>
      <c r="AN218" s="61"/>
      <c r="AO218" s="61"/>
      <c r="AP218" s="78"/>
    </row>
    <row r="219" spans="1:42" s="73" customFormat="1" ht="12" customHeight="1" x14ac:dyDescent="0.25">
      <c r="A219" s="69"/>
      <c r="B219" s="69"/>
      <c r="C219" s="69"/>
      <c r="D219" s="69"/>
      <c r="E219" s="69"/>
      <c r="F219" s="70"/>
      <c r="G219" s="71"/>
      <c r="H219" s="71"/>
      <c r="I219" s="70"/>
      <c r="O219" s="74"/>
      <c r="V219" s="69"/>
      <c r="X219" s="75"/>
      <c r="Y219" s="76"/>
      <c r="Z219" s="76"/>
      <c r="AA219" s="77"/>
      <c r="AB219" s="77"/>
      <c r="AC219" s="77"/>
      <c r="AD219" s="77"/>
      <c r="AE219" s="77"/>
      <c r="AF219" s="77"/>
      <c r="AG219" s="77"/>
      <c r="AH219" s="77"/>
      <c r="AI219" s="77"/>
      <c r="AJ219" s="77"/>
      <c r="AK219" s="77"/>
      <c r="AL219" s="77"/>
      <c r="AM219" s="75"/>
      <c r="AN219" s="61"/>
      <c r="AO219" s="61"/>
      <c r="AP219" s="78"/>
    </row>
    <row r="220" spans="1:42" s="73" customFormat="1" ht="12" customHeight="1" x14ac:dyDescent="0.25">
      <c r="A220" s="69"/>
      <c r="B220" s="69"/>
      <c r="C220" s="69"/>
      <c r="D220" s="69"/>
      <c r="E220" s="69"/>
      <c r="F220" s="70"/>
      <c r="G220" s="71"/>
      <c r="H220" s="71"/>
      <c r="I220" s="70"/>
      <c r="O220" s="74"/>
      <c r="V220" s="69"/>
      <c r="X220" s="75"/>
      <c r="Y220" s="76"/>
      <c r="Z220" s="76"/>
      <c r="AA220" s="77"/>
      <c r="AB220" s="77"/>
      <c r="AC220" s="77"/>
      <c r="AD220" s="77"/>
      <c r="AE220" s="77"/>
      <c r="AF220" s="77"/>
      <c r="AG220" s="77"/>
      <c r="AH220" s="77"/>
      <c r="AI220" s="77"/>
      <c r="AJ220" s="77"/>
      <c r="AK220" s="77"/>
      <c r="AL220" s="77"/>
      <c r="AM220" s="75"/>
      <c r="AN220" s="61"/>
      <c r="AO220" s="61"/>
      <c r="AP220" s="78"/>
    </row>
    <row r="221" spans="1:42" s="73" customFormat="1" ht="12" customHeight="1" x14ac:dyDescent="0.25">
      <c r="A221" s="69"/>
      <c r="B221" s="69"/>
      <c r="C221" s="69"/>
      <c r="D221" s="69"/>
      <c r="E221" s="69"/>
      <c r="F221" s="70"/>
      <c r="G221" s="71"/>
      <c r="H221" s="71"/>
      <c r="I221" s="70"/>
      <c r="O221" s="74"/>
      <c r="V221" s="69"/>
      <c r="X221" s="75"/>
      <c r="Y221" s="76"/>
      <c r="Z221" s="76"/>
      <c r="AA221" s="77"/>
      <c r="AB221" s="77"/>
      <c r="AC221" s="77"/>
      <c r="AD221" s="77"/>
      <c r="AE221" s="77"/>
      <c r="AF221" s="77"/>
      <c r="AG221" s="77"/>
      <c r="AH221" s="77"/>
      <c r="AI221" s="77"/>
      <c r="AJ221" s="77"/>
      <c r="AK221" s="77"/>
      <c r="AL221" s="77"/>
      <c r="AM221" s="75"/>
      <c r="AN221" s="61"/>
      <c r="AO221" s="61"/>
      <c r="AP221" s="78"/>
    </row>
    <row r="222" spans="1:42" s="73" customFormat="1" ht="12" customHeight="1" x14ac:dyDescent="0.25">
      <c r="A222" s="69"/>
      <c r="B222" s="69"/>
      <c r="C222" s="69"/>
      <c r="D222" s="69"/>
      <c r="E222" s="69"/>
      <c r="F222" s="70"/>
      <c r="G222" s="71"/>
      <c r="H222" s="71"/>
      <c r="I222" s="70"/>
      <c r="O222" s="74"/>
      <c r="V222" s="69"/>
      <c r="X222" s="75"/>
      <c r="Y222" s="76"/>
      <c r="Z222" s="76"/>
      <c r="AA222" s="77"/>
      <c r="AB222" s="77"/>
      <c r="AC222" s="77"/>
      <c r="AD222" s="77"/>
      <c r="AE222" s="77"/>
      <c r="AF222" s="77"/>
      <c r="AG222" s="77"/>
      <c r="AH222" s="77"/>
      <c r="AI222" s="77"/>
      <c r="AJ222" s="77"/>
      <c r="AK222" s="77"/>
      <c r="AL222" s="77"/>
      <c r="AM222" s="75"/>
      <c r="AN222" s="61"/>
      <c r="AO222" s="61"/>
      <c r="AP222" s="78"/>
    </row>
    <row r="223" spans="1:42" s="73" customFormat="1" ht="12" customHeight="1" x14ac:dyDescent="0.25">
      <c r="A223" s="69"/>
      <c r="B223" s="69"/>
      <c r="C223" s="69"/>
      <c r="D223" s="69"/>
      <c r="E223" s="69"/>
      <c r="F223" s="70"/>
      <c r="G223" s="71"/>
      <c r="H223" s="71"/>
      <c r="I223" s="70"/>
      <c r="O223" s="74"/>
      <c r="V223" s="69"/>
      <c r="X223" s="75"/>
      <c r="Y223" s="76"/>
      <c r="Z223" s="76"/>
      <c r="AA223" s="77"/>
      <c r="AB223" s="77"/>
      <c r="AC223" s="77"/>
      <c r="AD223" s="77"/>
      <c r="AE223" s="77"/>
      <c r="AF223" s="77"/>
      <c r="AG223" s="77"/>
      <c r="AH223" s="77"/>
      <c r="AI223" s="77"/>
      <c r="AJ223" s="77"/>
      <c r="AK223" s="77"/>
      <c r="AL223" s="77"/>
      <c r="AM223" s="75"/>
      <c r="AN223" s="61"/>
      <c r="AO223" s="61"/>
      <c r="AP223" s="78"/>
    </row>
    <row r="224" spans="1:42" s="73" customFormat="1" ht="12" customHeight="1" x14ac:dyDescent="0.25">
      <c r="A224" s="69"/>
      <c r="B224" s="69"/>
      <c r="C224" s="69"/>
      <c r="D224" s="69"/>
      <c r="E224" s="69"/>
      <c r="F224" s="70"/>
      <c r="G224" s="71"/>
      <c r="H224" s="71"/>
      <c r="I224" s="70"/>
      <c r="O224" s="74"/>
      <c r="V224" s="69"/>
      <c r="X224" s="75"/>
      <c r="Y224" s="76"/>
      <c r="Z224" s="76"/>
      <c r="AA224" s="77"/>
      <c r="AB224" s="77"/>
      <c r="AC224" s="77"/>
      <c r="AD224" s="77"/>
      <c r="AE224" s="77"/>
      <c r="AF224" s="77"/>
      <c r="AG224" s="77"/>
      <c r="AH224" s="77"/>
      <c r="AI224" s="77"/>
      <c r="AJ224" s="77"/>
      <c r="AK224" s="77"/>
      <c r="AL224" s="77"/>
      <c r="AM224" s="75"/>
      <c r="AN224" s="61"/>
      <c r="AO224" s="61"/>
      <c r="AP224" s="78"/>
    </row>
    <row r="225" spans="1:42" s="73" customFormat="1" ht="12" customHeight="1" x14ac:dyDescent="0.25">
      <c r="A225" s="69"/>
      <c r="B225" s="69"/>
      <c r="C225" s="69"/>
      <c r="D225" s="69"/>
      <c r="E225" s="69"/>
      <c r="F225" s="70"/>
      <c r="G225" s="71"/>
      <c r="H225" s="71"/>
      <c r="I225" s="70"/>
      <c r="O225" s="74"/>
      <c r="V225" s="69"/>
      <c r="X225" s="75"/>
      <c r="Y225" s="76"/>
      <c r="Z225" s="76"/>
      <c r="AA225" s="77"/>
      <c r="AB225" s="77"/>
      <c r="AC225" s="77"/>
      <c r="AD225" s="77"/>
      <c r="AE225" s="77"/>
      <c r="AF225" s="77"/>
      <c r="AG225" s="77"/>
      <c r="AH225" s="77"/>
      <c r="AI225" s="77"/>
      <c r="AJ225" s="77"/>
      <c r="AK225" s="77"/>
      <c r="AL225" s="77"/>
      <c r="AM225" s="75"/>
      <c r="AN225" s="61"/>
      <c r="AO225" s="61"/>
      <c r="AP225" s="78"/>
    </row>
    <row r="226" spans="1:42" s="73" customFormat="1" ht="12" customHeight="1" x14ac:dyDescent="0.25">
      <c r="A226" s="69"/>
      <c r="B226" s="69"/>
      <c r="C226" s="69"/>
      <c r="D226" s="69"/>
      <c r="E226" s="69"/>
      <c r="F226" s="70"/>
      <c r="G226" s="71"/>
      <c r="H226" s="71"/>
      <c r="I226" s="70"/>
      <c r="O226" s="74"/>
      <c r="V226" s="69"/>
      <c r="X226" s="75"/>
      <c r="Y226" s="76"/>
      <c r="Z226" s="76"/>
      <c r="AA226" s="77"/>
      <c r="AB226" s="77"/>
      <c r="AC226" s="77"/>
      <c r="AD226" s="77"/>
      <c r="AE226" s="77"/>
      <c r="AF226" s="77"/>
      <c r="AG226" s="77"/>
      <c r="AH226" s="77"/>
      <c r="AI226" s="77"/>
      <c r="AJ226" s="77"/>
      <c r="AK226" s="77"/>
      <c r="AL226" s="77"/>
      <c r="AM226" s="75"/>
      <c r="AN226" s="61"/>
      <c r="AO226" s="61"/>
      <c r="AP226" s="78"/>
    </row>
    <row r="227" spans="1:42" s="73" customFormat="1" ht="12" customHeight="1" x14ac:dyDescent="0.25">
      <c r="A227" s="69"/>
      <c r="B227" s="69"/>
      <c r="C227" s="69"/>
      <c r="D227" s="69"/>
      <c r="E227" s="69"/>
      <c r="F227" s="70"/>
      <c r="G227" s="71"/>
      <c r="H227" s="71"/>
      <c r="I227" s="70"/>
      <c r="O227" s="74"/>
      <c r="V227" s="69"/>
      <c r="X227" s="75"/>
      <c r="Y227" s="76"/>
      <c r="Z227" s="76"/>
      <c r="AA227" s="77"/>
      <c r="AB227" s="77"/>
      <c r="AC227" s="77"/>
      <c r="AD227" s="77"/>
      <c r="AE227" s="77"/>
      <c r="AF227" s="77"/>
      <c r="AG227" s="77"/>
      <c r="AH227" s="77"/>
      <c r="AI227" s="77"/>
      <c r="AJ227" s="77"/>
      <c r="AK227" s="77"/>
      <c r="AL227" s="77"/>
      <c r="AM227" s="75"/>
      <c r="AN227" s="61"/>
      <c r="AO227" s="61"/>
      <c r="AP227" s="78"/>
    </row>
    <row r="228" spans="1:42" s="73" customFormat="1" ht="12" customHeight="1" x14ac:dyDescent="0.25">
      <c r="A228" s="69"/>
      <c r="B228" s="69"/>
      <c r="C228" s="69"/>
      <c r="D228" s="69"/>
      <c r="E228" s="69"/>
      <c r="F228" s="70"/>
      <c r="G228" s="71"/>
      <c r="H228" s="71"/>
      <c r="I228" s="70"/>
      <c r="O228" s="74"/>
      <c r="V228" s="69"/>
      <c r="X228" s="75"/>
      <c r="Y228" s="76"/>
      <c r="Z228" s="76"/>
      <c r="AA228" s="77"/>
      <c r="AB228" s="77"/>
      <c r="AC228" s="77"/>
      <c r="AD228" s="77"/>
      <c r="AE228" s="77"/>
      <c r="AF228" s="77"/>
      <c r="AG228" s="77"/>
      <c r="AH228" s="77"/>
      <c r="AI228" s="77"/>
      <c r="AJ228" s="77"/>
      <c r="AK228" s="77"/>
      <c r="AL228" s="77"/>
      <c r="AM228" s="75"/>
      <c r="AN228" s="61"/>
      <c r="AO228" s="61"/>
      <c r="AP228" s="78"/>
    </row>
    <row r="229" spans="1:42" s="73" customFormat="1" ht="12" customHeight="1" x14ac:dyDescent="0.25">
      <c r="A229" s="69"/>
      <c r="B229" s="69"/>
      <c r="C229" s="69"/>
      <c r="D229" s="69"/>
      <c r="E229" s="69"/>
      <c r="F229" s="70"/>
      <c r="G229" s="71"/>
      <c r="H229" s="71"/>
      <c r="I229" s="70"/>
      <c r="O229" s="74"/>
      <c r="V229" s="69"/>
      <c r="X229" s="75"/>
      <c r="Y229" s="76"/>
      <c r="Z229" s="76"/>
      <c r="AA229" s="77"/>
      <c r="AB229" s="77"/>
      <c r="AC229" s="77"/>
      <c r="AD229" s="77"/>
      <c r="AE229" s="77"/>
      <c r="AF229" s="77"/>
      <c r="AG229" s="77"/>
      <c r="AH229" s="77"/>
      <c r="AI229" s="77"/>
      <c r="AJ229" s="77"/>
      <c r="AK229" s="77"/>
      <c r="AL229" s="77"/>
      <c r="AM229" s="75"/>
      <c r="AN229" s="61"/>
      <c r="AO229" s="61"/>
      <c r="AP229" s="78"/>
    </row>
    <row r="230" spans="1:42" s="73" customFormat="1" ht="12" customHeight="1" x14ac:dyDescent="0.25">
      <c r="A230" s="69"/>
      <c r="B230" s="69"/>
      <c r="C230" s="69"/>
      <c r="D230" s="69"/>
      <c r="E230" s="69"/>
      <c r="F230" s="70"/>
      <c r="G230" s="71"/>
      <c r="H230" s="71"/>
      <c r="I230" s="70"/>
      <c r="O230" s="74"/>
      <c r="V230" s="69"/>
      <c r="X230" s="75"/>
      <c r="Y230" s="76"/>
      <c r="Z230" s="76"/>
      <c r="AA230" s="77"/>
      <c r="AB230" s="77"/>
      <c r="AC230" s="77"/>
      <c r="AD230" s="77"/>
      <c r="AE230" s="77"/>
      <c r="AF230" s="77"/>
      <c r="AG230" s="77"/>
      <c r="AH230" s="77"/>
      <c r="AI230" s="77"/>
      <c r="AJ230" s="77"/>
      <c r="AK230" s="77"/>
      <c r="AL230" s="77"/>
      <c r="AM230" s="75"/>
      <c r="AN230" s="61"/>
      <c r="AO230" s="61"/>
      <c r="AP230" s="78"/>
    </row>
    <row r="231" spans="1:42" s="73" customFormat="1" ht="12" customHeight="1" x14ac:dyDescent="0.25">
      <c r="A231" s="69"/>
      <c r="B231" s="69"/>
      <c r="C231" s="69"/>
      <c r="D231" s="69"/>
      <c r="E231" s="69"/>
      <c r="F231" s="70"/>
      <c r="G231" s="71"/>
      <c r="H231" s="71"/>
      <c r="I231" s="70"/>
      <c r="O231" s="74"/>
      <c r="V231" s="69"/>
      <c r="X231" s="75"/>
      <c r="Y231" s="76"/>
      <c r="Z231" s="76"/>
      <c r="AA231" s="77"/>
      <c r="AB231" s="77"/>
      <c r="AC231" s="77"/>
      <c r="AD231" s="77"/>
      <c r="AE231" s="77"/>
      <c r="AF231" s="77"/>
      <c r="AG231" s="77"/>
      <c r="AH231" s="77"/>
      <c r="AI231" s="77"/>
      <c r="AJ231" s="77"/>
      <c r="AK231" s="77"/>
      <c r="AL231" s="77"/>
      <c r="AM231" s="75"/>
      <c r="AN231" s="61"/>
      <c r="AO231" s="61"/>
      <c r="AP231" s="78"/>
    </row>
    <row r="232" spans="1:42" s="73" customFormat="1" ht="12" customHeight="1" x14ac:dyDescent="0.25">
      <c r="A232" s="69"/>
      <c r="B232" s="69"/>
      <c r="C232" s="69"/>
      <c r="D232" s="69"/>
      <c r="E232" s="69"/>
      <c r="F232" s="70"/>
      <c r="G232" s="71"/>
      <c r="H232" s="71"/>
      <c r="I232" s="70"/>
      <c r="O232" s="74"/>
      <c r="V232" s="69"/>
      <c r="X232" s="75"/>
      <c r="Y232" s="76"/>
      <c r="Z232" s="76"/>
      <c r="AA232" s="77"/>
      <c r="AB232" s="77"/>
      <c r="AC232" s="77"/>
      <c r="AD232" s="77"/>
      <c r="AE232" s="77"/>
      <c r="AF232" s="77"/>
      <c r="AG232" s="77"/>
      <c r="AH232" s="77"/>
      <c r="AI232" s="77"/>
      <c r="AJ232" s="77"/>
      <c r="AK232" s="77"/>
      <c r="AL232" s="77"/>
      <c r="AM232" s="75"/>
      <c r="AN232" s="61"/>
      <c r="AO232" s="61"/>
      <c r="AP232" s="78"/>
    </row>
    <row r="233" spans="1:42" s="73" customFormat="1" ht="12" customHeight="1" x14ac:dyDescent="0.25">
      <c r="A233" s="69"/>
      <c r="B233" s="69"/>
      <c r="C233" s="69"/>
      <c r="D233" s="69"/>
      <c r="E233" s="69"/>
      <c r="F233" s="70"/>
      <c r="G233" s="71"/>
      <c r="H233" s="71"/>
      <c r="I233" s="70"/>
      <c r="O233" s="74"/>
      <c r="V233" s="69"/>
      <c r="X233" s="75"/>
      <c r="Y233" s="76"/>
      <c r="Z233" s="76"/>
      <c r="AA233" s="77"/>
      <c r="AB233" s="77"/>
      <c r="AC233" s="77"/>
      <c r="AD233" s="77"/>
      <c r="AE233" s="77"/>
      <c r="AF233" s="77"/>
      <c r="AG233" s="77"/>
      <c r="AH233" s="77"/>
      <c r="AI233" s="77"/>
      <c r="AJ233" s="77"/>
      <c r="AK233" s="77"/>
      <c r="AL233" s="77"/>
      <c r="AM233" s="75"/>
      <c r="AN233" s="61"/>
      <c r="AO233" s="61"/>
      <c r="AP233" s="78"/>
    </row>
    <row r="234" spans="1:42" s="73" customFormat="1" ht="12" customHeight="1" x14ac:dyDescent="0.25">
      <c r="A234" s="69"/>
      <c r="B234" s="69"/>
      <c r="C234" s="69"/>
      <c r="D234" s="69"/>
      <c r="E234" s="69"/>
      <c r="F234" s="70"/>
      <c r="G234" s="71"/>
      <c r="H234" s="71"/>
      <c r="I234" s="70"/>
      <c r="O234" s="74"/>
      <c r="V234" s="69"/>
      <c r="X234" s="75"/>
      <c r="Y234" s="76"/>
      <c r="Z234" s="76"/>
      <c r="AA234" s="77"/>
      <c r="AB234" s="77"/>
      <c r="AC234" s="77"/>
      <c r="AD234" s="77"/>
      <c r="AE234" s="77"/>
      <c r="AF234" s="77"/>
      <c r="AG234" s="77"/>
      <c r="AH234" s="77"/>
      <c r="AI234" s="77"/>
      <c r="AJ234" s="77"/>
      <c r="AK234" s="77"/>
      <c r="AL234" s="77"/>
      <c r="AM234" s="75"/>
      <c r="AN234" s="61"/>
      <c r="AO234" s="61"/>
      <c r="AP234" s="78"/>
    </row>
    <row r="235" spans="1:42" s="73" customFormat="1" ht="12" customHeight="1" x14ac:dyDescent="0.25">
      <c r="A235" s="69"/>
      <c r="B235" s="69"/>
      <c r="C235" s="69"/>
      <c r="D235" s="69"/>
      <c r="E235" s="69"/>
      <c r="F235" s="70"/>
      <c r="G235" s="71"/>
      <c r="H235" s="71"/>
      <c r="I235" s="70"/>
      <c r="O235" s="74"/>
      <c r="V235" s="69"/>
      <c r="X235" s="75"/>
      <c r="Y235" s="76"/>
      <c r="Z235" s="76"/>
      <c r="AA235" s="77"/>
      <c r="AB235" s="77"/>
      <c r="AC235" s="77"/>
      <c r="AD235" s="77"/>
      <c r="AE235" s="77"/>
      <c r="AF235" s="77"/>
      <c r="AG235" s="77"/>
      <c r="AH235" s="77"/>
      <c r="AI235" s="77"/>
      <c r="AJ235" s="77"/>
      <c r="AK235" s="77"/>
      <c r="AL235" s="77"/>
      <c r="AM235" s="75"/>
      <c r="AN235" s="61"/>
      <c r="AO235" s="61"/>
      <c r="AP235" s="78"/>
    </row>
    <row r="236" spans="1:42" s="73" customFormat="1" ht="12" customHeight="1" x14ac:dyDescent="0.25">
      <c r="A236" s="69"/>
      <c r="B236" s="69"/>
      <c r="C236" s="69"/>
      <c r="D236" s="69"/>
      <c r="E236" s="69"/>
      <c r="F236" s="70"/>
      <c r="G236" s="71"/>
      <c r="H236" s="71"/>
      <c r="I236" s="70"/>
      <c r="O236" s="74"/>
      <c r="V236" s="69"/>
      <c r="X236" s="75"/>
      <c r="Y236" s="76"/>
      <c r="Z236" s="76"/>
      <c r="AA236" s="77"/>
      <c r="AB236" s="77"/>
      <c r="AC236" s="77"/>
      <c r="AD236" s="77"/>
      <c r="AE236" s="77"/>
      <c r="AF236" s="77"/>
      <c r="AG236" s="77"/>
      <c r="AH236" s="77"/>
      <c r="AI236" s="77"/>
      <c r="AJ236" s="77"/>
      <c r="AK236" s="77"/>
      <c r="AL236" s="77"/>
      <c r="AM236" s="75"/>
      <c r="AN236" s="61"/>
      <c r="AO236" s="61"/>
      <c r="AP236" s="78"/>
    </row>
    <row r="237" spans="1:42" s="73" customFormat="1" ht="12" customHeight="1" x14ac:dyDescent="0.25">
      <c r="A237" s="69"/>
      <c r="B237" s="69"/>
      <c r="C237" s="69"/>
      <c r="D237" s="69"/>
      <c r="E237" s="69"/>
      <c r="F237" s="70"/>
      <c r="G237" s="71"/>
      <c r="H237" s="71"/>
      <c r="I237" s="70"/>
      <c r="O237" s="74"/>
      <c r="V237" s="69"/>
      <c r="X237" s="75"/>
      <c r="Y237" s="76"/>
      <c r="Z237" s="76"/>
      <c r="AA237" s="77"/>
      <c r="AB237" s="77"/>
      <c r="AC237" s="77"/>
      <c r="AD237" s="77"/>
      <c r="AE237" s="77"/>
      <c r="AF237" s="77"/>
      <c r="AG237" s="77"/>
      <c r="AH237" s="77"/>
      <c r="AI237" s="77"/>
      <c r="AJ237" s="77"/>
      <c r="AK237" s="77"/>
      <c r="AL237" s="77"/>
      <c r="AM237" s="75"/>
      <c r="AN237" s="61"/>
      <c r="AO237" s="61"/>
      <c r="AP237" s="78"/>
    </row>
    <row r="238" spans="1:42" s="73" customFormat="1" ht="12" customHeight="1" x14ac:dyDescent="0.25">
      <c r="A238" s="69"/>
      <c r="B238" s="69"/>
      <c r="C238" s="69"/>
      <c r="D238" s="69"/>
      <c r="E238" s="69"/>
      <c r="F238" s="70"/>
      <c r="G238" s="71"/>
      <c r="H238" s="71"/>
      <c r="I238" s="70"/>
      <c r="O238" s="74"/>
      <c r="V238" s="69"/>
      <c r="X238" s="75"/>
      <c r="Y238" s="76"/>
      <c r="Z238" s="76"/>
      <c r="AA238" s="77"/>
      <c r="AB238" s="77"/>
      <c r="AC238" s="77"/>
      <c r="AD238" s="77"/>
      <c r="AE238" s="77"/>
      <c r="AF238" s="77"/>
      <c r="AG238" s="77"/>
      <c r="AH238" s="77"/>
      <c r="AI238" s="77"/>
      <c r="AJ238" s="77"/>
      <c r="AK238" s="77"/>
      <c r="AL238" s="77"/>
      <c r="AM238" s="75"/>
      <c r="AN238" s="61"/>
      <c r="AO238" s="61"/>
      <c r="AP238" s="78"/>
    </row>
    <row r="239" spans="1:42" s="73" customFormat="1" ht="12" customHeight="1" x14ac:dyDescent="0.25">
      <c r="A239" s="69"/>
      <c r="B239" s="69"/>
      <c r="C239" s="69"/>
      <c r="D239" s="69"/>
      <c r="E239" s="69"/>
      <c r="F239" s="70"/>
      <c r="G239" s="71"/>
      <c r="H239" s="71"/>
      <c r="I239" s="70"/>
      <c r="O239" s="74"/>
      <c r="V239" s="69"/>
      <c r="X239" s="75"/>
      <c r="Y239" s="76"/>
      <c r="Z239" s="76"/>
      <c r="AA239" s="77"/>
      <c r="AB239" s="77"/>
      <c r="AC239" s="77"/>
      <c r="AD239" s="77"/>
      <c r="AE239" s="77"/>
      <c r="AF239" s="77"/>
      <c r="AG239" s="77"/>
      <c r="AH239" s="77"/>
      <c r="AI239" s="77"/>
      <c r="AJ239" s="77"/>
      <c r="AK239" s="77"/>
      <c r="AL239" s="77"/>
      <c r="AM239" s="75"/>
      <c r="AN239" s="61"/>
      <c r="AO239" s="61"/>
      <c r="AP239" s="78"/>
    </row>
    <row r="240" spans="1:42" s="73" customFormat="1" ht="12" customHeight="1" x14ac:dyDescent="0.25">
      <c r="A240" s="69"/>
      <c r="B240" s="69"/>
      <c r="C240" s="69"/>
      <c r="D240" s="69"/>
      <c r="E240" s="69"/>
      <c r="F240" s="70"/>
      <c r="G240" s="71"/>
      <c r="H240" s="71"/>
      <c r="I240" s="70"/>
      <c r="O240" s="74"/>
      <c r="V240" s="69"/>
      <c r="X240" s="75"/>
      <c r="Y240" s="76"/>
      <c r="Z240" s="76"/>
      <c r="AA240" s="77"/>
      <c r="AB240" s="77"/>
      <c r="AC240" s="77"/>
      <c r="AD240" s="77"/>
      <c r="AE240" s="77"/>
      <c r="AF240" s="77"/>
      <c r="AG240" s="77"/>
      <c r="AH240" s="77"/>
      <c r="AI240" s="77"/>
      <c r="AJ240" s="77"/>
      <c r="AK240" s="77"/>
      <c r="AL240" s="77"/>
      <c r="AM240" s="75"/>
      <c r="AN240" s="61"/>
      <c r="AO240" s="61"/>
      <c r="AP240" s="78"/>
    </row>
    <row r="241" spans="1:42" s="73" customFormat="1" ht="12" customHeight="1" x14ac:dyDescent="0.25">
      <c r="A241" s="69"/>
      <c r="B241" s="69"/>
      <c r="C241" s="69"/>
      <c r="D241" s="69"/>
      <c r="E241" s="69"/>
      <c r="F241" s="70"/>
      <c r="G241" s="71"/>
      <c r="H241" s="71"/>
      <c r="I241" s="70"/>
      <c r="O241" s="74"/>
      <c r="V241" s="69"/>
      <c r="X241" s="75"/>
      <c r="Y241" s="76"/>
      <c r="Z241" s="76"/>
      <c r="AA241" s="77"/>
      <c r="AB241" s="77"/>
      <c r="AC241" s="77"/>
      <c r="AD241" s="77"/>
      <c r="AE241" s="77"/>
      <c r="AF241" s="77"/>
      <c r="AG241" s="77"/>
      <c r="AH241" s="77"/>
      <c r="AI241" s="77"/>
      <c r="AJ241" s="77"/>
      <c r="AK241" s="77"/>
      <c r="AL241" s="77"/>
      <c r="AM241" s="75"/>
      <c r="AN241" s="61"/>
      <c r="AO241" s="61"/>
      <c r="AP241" s="78"/>
    </row>
    <row r="242" spans="1:42" s="73" customFormat="1" ht="12" customHeight="1" x14ac:dyDescent="0.25">
      <c r="A242" s="69"/>
      <c r="B242" s="69"/>
      <c r="C242" s="69"/>
      <c r="D242" s="69"/>
      <c r="E242" s="69"/>
      <c r="F242" s="70"/>
      <c r="G242" s="71"/>
      <c r="H242" s="71"/>
      <c r="I242" s="70"/>
      <c r="O242" s="74"/>
      <c r="V242" s="69"/>
      <c r="X242" s="75"/>
      <c r="Y242" s="76"/>
      <c r="Z242" s="76"/>
      <c r="AA242" s="77"/>
      <c r="AB242" s="77"/>
      <c r="AC242" s="77"/>
      <c r="AD242" s="77"/>
      <c r="AE242" s="77"/>
      <c r="AF242" s="77"/>
      <c r="AG242" s="77"/>
      <c r="AH242" s="77"/>
      <c r="AI242" s="77"/>
      <c r="AJ242" s="77"/>
      <c r="AK242" s="77"/>
      <c r="AL242" s="77"/>
      <c r="AM242" s="75"/>
      <c r="AN242" s="61"/>
      <c r="AO242" s="61"/>
      <c r="AP242" s="78"/>
    </row>
    <row r="243" spans="1:42" s="73" customFormat="1" ht="12" customHeight="1" x14ac:dyDescent="0.25">
      <c r="A243" s="69"/>
      <c r="B243" s="69"/>
      <c r="C243" s="69"/>
      <c r="D243" s="69"/>
      <c r="E243" s="69"/>
      <c r="F243" s="70"/>
      <c r="G243" s="71"/>
      <c r="H243" s="71"/>
      <c r="I243" s="70"/>
      <c r="O243" s="74"/>
      <c r="V243" s="69"/>
      <c r="X243" s="75"/>
      <c r="Y243" s="76"/>
      <c r="Z243" s="76"/>
      <c r="AA243" s="77"/>
      <c r="AB243" s="77"/>
      <c r="AC243" s="77"/>
      <c r="AD243" s="77"/>
      <c r="AE243" s="77"/>
      <c r="AF243" s="77"/>
      <c r="AG243" s="77"/>
      <c r="AH243" s="77"/>
      <c r="AI243" s="77"/>
      <c r="AJ243" s="77"/>
      <c r="AK243" s="77"/>
      <c r="AL243" s="77"/>
      <c r="AM243" s="75"/>
      <c r="AN243" s="61"/>
      <c r="AO243" s="61"/>
      <c r="AP243" s="78"/>
    </row>
    <row r="244" spans="1:42" s="73" customFormat="1" ht="12" customHeight="1" x14ac:dyDescent="0.25">
      <c r="A244" s="69"/>
      <c r="B244" s="69"/>
      <c r="C244" s="69"/>
      <c r="D244" s="69"/>
      <c r="E244" s="69"/>
      <c r="F244" s="70"/>
      <c r="G244" s="71"/>
      <c r="H244" s="71"/>
      <c r="I244" s="70"/>
      <c r="O244" s="74"/>
      <c r="V244" s="69"/>
      <c r="X244" s="75"/>
      <c r="Y244" s="76"/>
      <c r="Z244" s="76"/>
      <c r="AA244" s="77"/>
      <c r="AB244" s="77"/>
      <c r="AC244" s="77"/>
      <c r="AD244" s="77"/>
      <c r="AE244" s="77"/>
      <c r="AF244" s="77"/>
      <c r="AG244" s="77"/>
      <c r="AH244" s="77"/>
      <c r="AI244" s="77"/>
      <c r="AJ244" s="77"/>
      <c r="AK244" s="77"/>
      <c r="AL244" s="77"/>
      <c r="AM244" s="75"/>
      <c r="AN244" s="61"/>
      <c r="AO244" s="61"/>
      <c r="AP244" s="78"/>
    </row>
    <row r="245" spans="1:42" s="73" customFormat="1" ht="12" customHeight="1" x14ac:dyDescent="0.25">
      <c r="A245" s="69"/>
      <c r="B245" s="69"/>
      <c r="C245" s="69"/>
      <c r="D245" s="69"/>
      <c r="E245" s="69"/>
      <c r="F245" s="70"/>
      <c r="G245" s="71"/>
      <c r="H245" s="71"/>
      <c r="I245" s="70"/>
      <c r="O245" s="74"/>
      <c r="V245" s="69"/>
      <c r="X245" s="75"/>
      <c r="Y245" s="76"/>
      <c r="Z245" s="76"/>
      <c r="AA245" s="77"/>
      <c r="AB245" s="77"/>
      <c r="AC245" s="77"/>
      <c r="AD245" s="77"/>
      <c r="AE245" s="77"/>
      <c r="AF245" s="77"/>
      <c r="AG245" s="77"/>
      <c r="AH245" s="77"/>
      <c r="AI245" s="77"/>
      <c r="AJ245" s="77"/>
      <c r="AK245" s="77"/>
      <c r="AL245" s="77"/>
      <c r="AM245" s="75"/>
      <c r="AN245" s="61"/>
      <c r="AO245" s="61"/>
      <c r="AP245" s="78"/>
    </row>
    <row r="246" spans="1:42" s="73" customFormat="1" ht="12" customHeight="1" x14ac:dyDescent="0.25">
      <c r="A246" s="69"/>
      <c r="B246" s="69"/>
      <c r="C246" s="69"/>
      <c r="D246" s="69"/>
      <c r="E246" s="69"/>
      <c r="F246" s="70"/>
      <c r="G246" s="71"/>
      <c r="H246" s="71"/>
      <c r="I246" s="70"/>
      <c r="O246" s="74"/>
      <c r="V246" s="69"/>
      <c r="X246" s="75"/>
      <c r="Y246" s="76"/>
      <c r="Z246" s="76"/>
      <c r="AA246" s="77"/>
      <c r="AB246" s="77"/>
      <c r="AC246" s="77"/>
      <c r="AD246" s="77"/>
      <c r="AE246" s="77"/>
      <c r="AF246" s="77"/>
      <c r="AG246" s="77"/>
      <c r="AH246" s="77"/>
      <c r="AI246" s="77"/>
      <c r="AJ246" s="77"/>
      <c r="AK246" s="77"/>
      <c r="AL246" s="77"/>
      <c r="AM246" s="75"/>
      <c r="AN246" s="61"/>
      <c r="AO246" s="61"/>
      <c r="AP246" s="78"/>
    </row>
    <row r="247" spans="1:42" s="73" customFormat="1" ht="12" customHeight="1" x14ac:dyDescent="0.25">
      <c r="A247" s="69"/>
      <c r="B247" s="69"/>
      <c r="C247" s="69"/>
      <c r="D247" s="69"/>
      <c r="E247" s="69"/>
      <c r="F247" s="70"/>
      <c r="G247" s="71"/>
      <c r="H247" s="71"/>
      <c r="I247" s="70"/>
      <c r="O247" s="74"/>
      <c r="V247" s="69"/>
      <c r="X247" s="75"/>
      <c r="Y247" s="76"/>
      <c r="Z247" s="76"/>
      <c r="AA247" s="77"/>
      <c r="AB247" s="77"/>
      <c r="AC247" s="77"/>
      <c r="AD247" s="77"/>
      <c r="AE247" s="77"/>
      <c r="AF247" s="77"/>
      <c r="AG247" s="77"/>
      <c r="AH247" s="77"/>
      <c r="AI247" s="77"/>
      <c r="AJ247" s="77"/>
      <c r="AK247" s="77"/>
      <c r="AL247" s="77"/>
      <c r="AM247" s="75"/>
      <c r="AN247" s="61"/>
      <c r="AO247" s="61"/>
      <c r="AP247" s="78"/>
    </row>
    <row r="248" spans="1:42" s="73" customFormat="1" ht="12" customHeight="1" x14ac:dyDescent="0.25">
      <c r="A248" s="69"/>
      <c r="B248" s="69"/>
      <c r="C248" s="69"/>
      <c r="D248" s="69"/>
      <c r="E248" s="69"/>
      <c r="F248" s="70"/>
      <c r="G248" s="71"/>
      <c r="H248" s="71"/>
      <c r="I248" s="70"/>
      <c r="O248" s="74"/>
      <c r="V248" s="69"/>
      <c r="X248" s="75"/>
      <c r="Y248" s="76"/>
      <c r="Z248" s="76"/>
      <c r="AA248" s="77"/>
      <c r="AB248" s="77"/>
      <c r="AC248" s="77"/>
      <c r="AD248" s="77"/>
      <c r="AE248" s="77"/>
      <c r="AF248" s="77"/>
      <c r="AG248" s="77"/>
      <c r="AH248" s="77"/>
      <c r="AI248" s="77"/>
      <c r="AJ248" s="77"/>
      <c r="AK248" s="77"/>
      <c r="AL248" s="77"/>
      <c r="AM248" s="75"/>
      <c r="AN248" s="61"/>
      <c r="AO248" s="61"/>
      <c r="AP248" s="78"/>
    </row>
    <row r="249" spans="1:42" s="73" customFormat="1" ht="12" customHeight="1" x14ac:dyDescent="0.25">
      <c r="A249" s="69"/>
      <c r="B249" s="69"/>
      <c r="C249" s="69"/>
      <c r="D249" s="69"/>
      <c r="E249" s="69"/>
      <c r="F249" s="70"/>
      <c r="G249" s="71"/>
      <c r="H249" s="71"/>
      <c r="I249" s="70"/>
      <c r="O249" s="74"/>
      <c r="V249" s="69"/>
      <c r="X249" s="75"/>
      <c r="Y249" s="76"/>
      <c r="Z249" s="76"/>
      <c r="AA249" s="77"/>
      <c r="AB249" s="77"/>
      <c r="AC249" s="77"/>
      <c r="AD249" s="77"/>
      <c r="AE249" s="77"/>
      <c r="AF249" s="77"/>
      <c r="AG249" s="77"/>
      <c r="AH249" s="77"/>
      <c r="AI249" s="77"/>
      <c r="AJ249" s="77"/>
      <c r="AK249" s="77"/>
      <c r="AL249" s="77"/>
      <c r="AM249" s="75"/>
      <c r="AN249" s="61"/>
      <c r="AO249" s="61"/>
      <c r="AP249" s="78"/>
    </row>
    <row r="250" spans="1:42" s="73" customFormat="1" ht="12" customHeight="1" x14ac:dyDescent="0.25">
      <c r="A250" s="69"/>
      <c r="B250" s="69"/>
      <c r="C250" s="69"/>
      <c r="D250" s="69"/>
      <c r="E250" s="69"/>
      <c r="F250" s="70"/>
      <c r="G250" s="71"/>
      <c r="H250" s="71"/>
      <c r="I250" s="70"/>
      <c r="O250" s="74"/>
      <c r="V250" s="69"/>
      <c r="X250" s="75"/>
      <c r="Y250" s="76"/>
      <c r="Z250" s="76"/>
      <c r="AA250" s="77"/>
      <c r="AB250" s="77"/>
      <c r="AC250" s="77"/>
      <c r="AD250" s="77"/>
      <c r="AE250" s="77"/>
      <c r="AF250" s="77"/>
      <c r="AG250" s="77"/>
      <c r="AH250" s="77"/>
      <c r="AI250" s="77"/>
      <c r="AJ250" s="77"/>
      <c r="AK250" s="77"/>
      <c r="AL250" s="77"/>
      <c r="AM250" s="75"/>
      <c r="AN250" s="61"/>
      <c r="AO250" s="61"/>
      <c r="AP250" s="78"/>
    </row>
    <row r="251" spans="1:42" s="73" customFormat="1" ht="12" customHeight="1" x14ac:dyDescent="0.25">
      <c r="A251" s="69"/>
      <c r="B251" s="69"/>
      <c r="C251" s="69"/>
      <c r="D251" s="69"/>
      <c r="E251" s="69"/>
      <c r="F251" s="70"/>
      <c r="G251" s="71"/>
      <c r="H251" s="71"/>
      <c r="I251" s="70"/>
      <c r="O251" s="74"/>
      <c r="V251" s="69"/>
      <c r="X251" s="75"/>
      <c r="Y251" s="76"/>
      <c r="Z251" s="76"/>
      <c r="AA251" s="77"/>
      <c r="AB251" s="77"/>
      <c r="AC251" s="77"/>
      <c r="AD251" s="77"/>
      <c r="AE251" s="77"/>
      <c r="AF251" s="77"/>
      <c r="AG251" s="77"/>
      <c r="AH251" s="77"/>
      <c r="AI251" s="77"/>
      <c r="AJ251" s="77"/>
      <c r="AK251" s="77"/>
      <c r="AL251" s="77"/>
      <c r="AM251" s="75"/>
      <c r="AN251" s="61"/>
      <c r="AO251" s="61"/>
      <c r="AP251" s="78"/>
    </row>
    <row r="252" spans="1:42" s="73" customFormat="1" ht="12" customHeight="1" x14ac:dyDescent="0.25">
      <c r="A252" s="69"/>
      <c r="B252" s="69"/>
      <c r="C252" s="69"/>
      <c r="D252" s="69"/>
      <c r="E252" s="69"/>
      <c r="F252" s="70"/>
      <c r="G252" s="71"/>
      <c r="H252" s="71"/>
      <c r="I252" s="70"/>
      <c r="O252" s="74"/>
      <c r="V252" s="69"/>
      <c r="X252" s="75"/>
      <c r="Y252" s="76"/>
      <c r="Z252" s="76"/>
      <c r="AA252" s="77"/>
      <c r="AB252" s="77"/>
      <c r="AC252" s="77"/>
      <c r="AD252" s="77"/>
      <c r="AE252" s="77"/>
      <c r="AF252" s="77"/>
      <c r="AG252" s="77"/>
      <c r="AH252" s="77"/>
      <c r="AI252" s="77"/>
      <c r="AJ252" s="77"/>
      <c r="AK252" s="77"/>
      <c r="AL252" s="77"/>
      <c r="AM252" s="75"/>
      <c r="AN252" s="61"/>
      <c r="AO252" s="61"/>
      <c r="AP252" s="78"/>
    </row>
    <row r="253" spans="1:42" s="73" customFormat="1" ht="12" customHeight="1" x14ac:dyDescent="0.25">
      <c r="A253" s="69"/>
      <c r="B253" s="69"/>
      <c r="C253" s="69"/>
      <c r="D253" s="69"/>
      <c r="E253" s="69"/>
      <c r="F253" s="70"/>
      <c r="G253" s="71"/>
      <c r="H253" s="71"/>
      <c r="I253" s="70"/>
      <c r="O253" s="74"/>
      <c r="V253" s="69"/>
      <c r="X253" s="75"/>
      <c r="Y253" s="76"/>
      <c r="Z253" s="76"/>
      <c r="AA253" s="77"/>
      <c r="AB253" s="77"/>
      <c r="AC253" s="77"/>
      <c r="AD253" s="77"/>
      <c r="AE253" s="77"/>
      <c r="AF253" s="77"/>
      <c r="AG253" s="77"/>
      <c r="AH253" s="77"/>
      <c r="AI253" s="77"/>
      <c r="AJ253" s="77"/>
      <c r="AK253" s="77"/>
      <c r="AL253" s="77"/>
      <c r="AM253" s="75"/>
      <c r="AN253" s="61"/>
      <c r="AO253" s="61"/>
      <c r="AP253" s="78"/>
    </row>
    <row r="254" spans="1:42" s="73" customFormat="1" ht="12" customHeight="1" x14ac:dyDescent="0.25">
      <c r="A254" s="69"/>
      <c r="B254" s="69"/>
      <c r="C254" s="69"/>
      <c r="D254" s="69"/>
      <c r="E254" s="69"/>
      <c r="F254" s="70"/>
      <c r="G254" s="71"/>
      <c r="H254" s="71"/>
      <c r="I254" s="70"/>
      <c r="O254" s="74"/>
      <c r="V254" s="69"/>
      <c r="X254" s="75"/>
      <c r="Y254" s="76"/>
      <c r="Z254" s="76"/>
      <c r="AA254" s="77"/>
      <c r="AB254" s="77"/>
      <c r="AC254" s="77"/>
      <c r="AD254" s="77"/>
      <c r="AE254" s="77"/>
      <c r="AF254" s="77"/>
      <c r="AG254" s="77"/>
      <c r="AH254" s="77"/>
      <c r="AI254" s="77"/>
      <c r="AJ254" s="77"/>
      <c r="AK254" s="77"/>
      <c r="AL254" s="77"/>
      <c r="AM254" s="75"/>
      <c r="AN254" s="61"/>
      <c r="AO254" s="61"/>
      <c r="AP254" s="78"/>
    </row>
    <row r="255" spans="1:42" s="73" customFormat="1" ht="12" customHeight="1" x14ac:dyDescent="0.25">
      <c r="A255" s="69"/>
      <c r="B255" s="69"/>
      <c r="C255" s="69"/>
      <c r="D255" s="69"/>
      <c r="E255" s="69"/>
      <c r="F255" s="70"/>
      <c r="G255" s="71"/>
      <c r="H255" s="71"/>
      <c r="I255" s="70"/>
      <c r="O255" s="74"/>
      <c r="V255" s="69"/>
      <c r="X255" s="75"/>
      <c r="Y255" s="76"/>
      <c r="Z255" s="76"/>
      <c r="AA255" s="77"/>
      <c r="AB255" s="77"/>
      <c r="AC255" s="77"/>
      <c r="AD255" s="77"/>
      <c r="AE255" s="77"/>
      <c r="AF255" s="77"/>
      <c r="AG255" s="77"/>
      <c r="AH255" s="77"/>
      <c r="AI255" s="77"/>
      <c r="AJ255" s="77"/>
      <c r="AK255" s="77"/>
      <c r="AL255" s="77"/>
      <c r="AM255" s="75"/>
      <c r="AN255" s="61"/>
      <c r="AO255" s="61"/>
      <c r="AP255" s="78"/>
    </row>
    <row r="256" spans="1:42" s="73" customFormat="1" ht="12" customHeight="1" x14ac:dyDescent="0.25">
      <c r="A256" s="69"/>
      <c r="B256" s="69"/>
      <c r="C256" s="69"/>
      <c r="D256" s="69"/>
      <c r="E256" s="69"/>
      <c r="F256" s="70"/>
      <c r="G256" s="71"/>
      <c r="H256" s="71"/>
      <c r="I256" s="70"/>
      <c r="O256" s="74"/>
      <c r="V256" s="69"/>
      <c r="X256" s="75"/>
      <c r="Y256" s="76"/>
      <c r="Z256" s="76"/>
      <c r="AA256" s="77"/>
      <c r="AB256" s="77"/>
      <c r="AC256" s="77"/>
      <c r="AD256" s="77"/>
      <c r="AE256" s="77"/>
      <c r="AF256" s="77"/>
      <c r="AG256" s="77"/>
      <c r="AH256" s="77"/>
      <c r="AI256" s="77"/>
      <c r="AJ256" s="77"/>
      <c r="AK256" s="77"/>
      <c r="AL256" s="77"/>
      <c r="AM256" s="75"/>
      <c r="AN256" s="61"/>
      <c r="AO256" s="61"/>
      <c r="AP256" s="78"/>
    </row>
    <row r="257" spans="1:42" s="73" customFormat="1" ht="12" customHeight="1" x14ac:dyDescent="0.25">
      <c r="A257" s="69"/>
      <c r="B257" s="69"/>
      <c r="C257" s="69"/>
      <c r="D257" s="69"/>
      <c r="E257" s="69"/>
      <c r="F257" s="70"/>
      <c r="G257" s="71"/>
      <c r="H257" s="71"/>
      <c r="I257" s="70"/>
      <c r="O257" s="74"/>
      <c r="V257" s="69"/>
      <c r="X257" s="75"/>
      <c r="Y257" s="76"/>
      <c r="Z257" s="76"/>
      <c r="AA257" s="77"/>
      <c r="AB257" s="77"/>
      <c r="AC257" s="77"/>
      <c r="AD257" s="77"/>
      <c r="AE257" s="77"/>
      <c r="AF257" s="77"/>
      <c r="AG257" s="77"/>
      <c r="AH257" s="77"/>
      <c r="AI257" s="77"/>
      <c r="AJ257" s="77"/>
      <c r="AK257" s="77"/>
      <c r="AL257" s="77"/>
      <c r="AM257" s="75"/>
      <c r="AN257" s="61"/>
      <c r="AO257" s="61"/>
      <c r="AP257" s="78"/>
    </row>
    <row r="258" spans="1:42" s="73" customFormat="1" ht="12" customHeight="1" x14ac:dyDescent="0.25">
      <c r="A258" s="69"/>
      <c r="B258" s="69"/>
      <c r="C258" s="69"/>
      <c r="D258" s="69"/>
      <c r="E258" s="69"/>
      <c r="F258" s="70"/>
      <c r="G258" s="71"/>
      <c r="H258" s="71"/>
      <c r="I258" s="70"/>
      <c r="O258" s="74"/>
      <c r="V258" s="69"/>
      <c r="X258" s="75"/>
      <c r="Y258" s="76"/>
      <c r="Z258" s="76"/>
      <c r="AA258" s="77"/>
      <c r="AB258" s="77"/>
      <c r="AC258" s="77"/>
      <c r="AD258" s="77"/>
      <c r="AE258" s="77"/>
      <c r="AF258" s="77"/>
      <c r="AG258" s="77"/>
      <c r="AH258" s="77"/>
      <c r="AI258" s="77"/>
      <c r="AJ258" s="77"/>
      <c r="AK258" s="77"/>
      <c r="AL258" s="77"/>
      <c r="AM258" s="75"/>
      <c r="AN258" s="61"/>
      <c r="AO258" s="61"/>
      <c r="AP258" s="78"/>
    </row>
    <row r="259" spans="1:42" s="73" customFormat="1" ht="12" customHeight="1" x14ac:dyDescent="0.25">
      <c r="A259" s="69"/>
      <c r="B259" s="69"/>
      <c r="C259" s="69"/>
      <c r="D259" s="69"/>
      <c r="E259" s="69"/>
      <c r="F259" s="70"/>
      <c r="G259" s="71"/>
      <c r="H259" s="71"/>
      <c r="I259" s="70"/>
      <c r="O259" s="74"/>
      <c r="V259" s="69"/>
      <c r="X259" s="75"/>
      <c r="Y259" s="76"/>
      <c r="Z259" s="76"/>
      <c r="AA259" s="77"/>
      <c r="AB259" s="77"/>
      <c r="AC259" s="77"/>
      <c r="AD259" s="77"/>
      <c r="AE259" s="77"/>
      <c r="AF259" s="77"/>
      <c r="AG259" s="77"/>
      <c r="AH259" s="77"/>
      <c r="AI259" s="77"/>
      <c r="AJ259" s="77"/>
      <c r="AK259" s="77"/>
      <c r="AL259" s="77"/>
      <c r="AM259" s="75"/>
      <c r="AN259" s="61"/>
      <c r="AO259" s="61"/>
      <c r="AP259" s="78"/>
    </row>
    <row r="260" spans="1:42" s="73" customFormat="1" ht="12" customHeight="1" x14ac:dyDescent="0.25">
      <c r="A260" s="69"/>
      <c r="B260" s="69"/>
      <c r="C260" s="69"/>
      <c r="D260" s="69"/>
      <c r="E260" s="69"/>
      <c r="F260" s="70"/>
      <c r="G260" s="71"/>
      <c r="H260" s="71"/>
      <c r="I260" s="70"/>
      <c r="O260" s="74"/>
      <c r="V260" s="69"/>
      <c r="X260" s="75"/>
      <c r="Y260" s="76"/>
      <c r="Z260" s="76"/>
      <c r="AA260" s="77"/>
      <c r="AB260" s="77"/>
      <c r="AC260" s="77"/>
      <c r="AD260" s="77"/>
      <c r="AE260" s="77"/>
      <c r="AF260" s="77"/>
      <c r="AG260" s="77"/>
      <c r="AH260" s="77"/>
      <c r="AI260" s="77"/>
      <c r="AJ260" s="77"/>
      <c r="AK260" s="77"/>
      <c r="AL260" s="77"/>
      <c r="AM260" s="75"/>
      <c r="AN260" s="61"/>
      <c r="AO260" s="61"/>
      <c r="AP260" s="78"/>
    </row>
    <row r="261" spans="1:42" s="73" customFormat="1" ht="12" customHeight="1" x14ac:dyDescent="0.25">
      <c r="A261" s="69"/>
      <c r="B261" s="69"/>
      <c r="C261" s="69"/>
      <c r="D261" s="69"/>
      <c r="E261" s="69"/>
      <c r="F261" s="70"/>
      <c r="G261" s="71"/>
      <c r="H261" s="71"/>
      <c r="I261" s="70"/>
      <c r="O261" s="74"/>
      <c r="V261" s="69"/>
      <c r="X261" s="75"/>
      <c r="Y261" s="76"/>
      <c r="Z261" s="76"/>
      <c r="AA261" s="77"/>
      <c r="AB261" s="77"/>
      <c r="AC261" s="77"/>
      <c r="AD261" s="77"/>
      <c r="AE261" s="77"/>
      <c r="AF261" s="77"/>
      <c r="AG261" s="77"/>
      <c r="AH261" s="77"/>
      <c r="AI261" s="77"/>
      <c r="AJ261" s="77"/>
      <c r="AK261" s="77"/>
      <c r="AL261" s="77"/>
      <c r="AM261" s="75"/>
      <c r="AN261" s="61"/>
      <c r="AO261" s="61"/>
      <c r="AP261" s="78"/>
    </row>
    <row r="262" spans="1:42" s="73" customFormat="1" ht="12" customHeight="1" x14ac:dyDescent="0.25">
      <c r="A262" s="69"/>
      <c r="B262" s="69"/>
      <c r="C262" s="69"/>
      <c r="D262" s="69"/>
      <c r="E262" s="69"/>
      <c r="F262" s="70"/>
      <c r="G262" s="71"/>
      <c r="H262" s="71"/>
      <c r="I262" s="70"/>
      <c r="O262" s="74"/>
      <c r="V262" s="69"/>
      <c r="X262" s="75"/>
      <c r="Y262" s="76"/>
      <c r="Z262" s="76"/>
      <c r="AA262" s="77"/>
      <c r="AB262" s="77"/>
      <c r="AC262" s="77"/>
      <c r="AD262" s="77"/>
      <c r="AE262" s="77"/>
      <c r="AF262" s="77"/>
      <c r="AG262" s="77"/>
      <c r="AH262" s="77"/>
      <c r="AI262" s="77"/>
      <c r="AJ262" s="77"/>
      <c r="AK262" s="79"/>
      <c r="AL262" s="77"/>
      <c r="AM262" s="75"/>
      <c r="AN262" s="61"/>
      <c r="AO262" s="61"/>
      <c r="AP262" s="78"/>
    </row>
    <row r="263" spans="1:42" s="73" customFormat="1" ht="12" customHeight="1" x14ac:dyDescent="0.25">
      <c r="A263" s="69"/>
      <c r="B263" s="69"/>
      <c r="C263" s="69"/>
      <c r="D263" s="69"/>
      <c r="E263" s="69"/>
      <c r="F263" s="70"/>
      <c r="G263" s="71"/>
      <c r="H263" s="71"/>
      <c r="I263" s="70"/>
      <c r="O263" s="74"/>
      <c r="V263" s="69"/>
      <c r="X263" s="75"/>
      <c r="Y263" s="76"/>
      <c r="Z263" s="76"/>
      <c r="AA263" s="77"/>
      <c r="AB263" s="77"/>
      <c r="AC263" s="77"/>
      <c r="AD263" s="77"/>
      <c r="AE263" s="77"/>
      <c r="AF263" s="77"/>
      <c r="AG263" s="77"/>
      <c r="AH263" s="77"/>
      <c r="AI263" s="77"/>
      <c r="AJ263" s="77"/>
      <c r="AK263" s="77"/>
      <c r="AL263" s="77"/>
      <c r="AM263" s="75"/>
      <c r="AN263" s="61"/>
      <c r="AO263" s="61"/>
      <c r="AP263" s="78"/>
    </row>
    <row r="264" spans="1:42" s="73" customFormat="1" ht="12" customHeight="1" x14ac:dyDescent="0.25">
      <c r="A264" s="69"/>
      <c r="B264" s="69"/>
      <c r="C264" s="69"/>
      <c r="D264" s="69"/>
      <c r="E264" s="69"/>
      <c r="F264" s="70"/>
      <c r="G264" s="71"/>
      <c r="H264" s="71"/>
      <c r="I264" s="70"/>
      <c r="O264" s="74"/>
      <c r="V264" s="69"/>
      <c r="X264" s="75"/>
      <c r="Y264" s="76"/>
      <c r="Z264" s="76"/>
      <c r="AA264" s="77"/>
      <c r="AB264" s="77"/>
      <c r="AC264" s="77"/>
      <c r="AD264" s="77"/>
      <c r="AE264" s="77"/>
      <c r="AF264" s="77"/>
      <c r="AG264" s="77"/>
      <c r="AH264" s="77"/>
      <c r="AI264" s="77"/>
      <c r="AJ264" s="77"/>
      <c r="AK264" s="77"/>
      <c r="AL264" s="77"/>
      <c r="AM264" s="75"/>
      <c r="AN264" s="61"/>
      <c r="AO264" s="61"/>
      <c r="AP264" s="78"/>
    </row>
    <row r="265" spans="1:42" s="73" customFormat="1" ht="12" customHeight="1" x14ac:dyDescent="0.25">
      <c r="A265" s="69"/>
      <c r="B265" s="69"/>
      <c r="C265" s="69"/>
      <c r="D265" s="69"/>
      <c r="E265" s="69"/>
      <c r="F265" s="70"/>
      <c r="G265" s="71"/>
      <c r="H265" s="71"/>
      <c r="I265" s="70"/>
      <c r="O265" s="74"/>
      <c r="V265" s="69"/>
      <c r="X265" s="75"/>
      <c r="Y265" s="76"/>
      <c r="Z265" s="76"/>
      <c r="AA265" s="77"/>
      <c r="AB265" s="77"/>
      <c r="AC265" s="77"/>
      <c r="AD265" s="77"/>
      <c r="AE265" s="77"/>
      <c r="AF265" s="77"/>
      <c r="AG265" s="77"/>
      <c r="AH265" s="77"/>
      <c r="AI265" s="77"/>
      <c r="AJ265" s="77"/>
      <c r="AK265" s="77"/>
      <c r="AL265" s="77"/>
      <c r="AM265" s="75"/>
      <c r="AN265" s="61"/>
      <c r="AO265" s="61"/>
      <c r="AP265" s="78"/>
    </row>
    <row r="266" spans="1:42" s="73" customFormat="1" ht="12" customHeight="1" x14ac:dyDescent="0.25">
      <c r="A266" s="69"/>
      <c r="B266" s="69"/>
      <c r="C266" s="69"/>
      <c r="D266" s="69"/>
      <c r="E266" s="69"/>
      <c r="F266" s="70"/>
      <c r="G266" s="71"/>
      <c r="H266" s="71"/>
      <c r="I266" s="70"/>
      <c r="O266" s="74"/>
      <c r="V266" s="69"/>
      <c r="X266" s="75"/>
      <c r="Y266" s="76"/>
      <c r="Z266" s="76"/>
      <c r="AA266" s="77"/>
      <c r="AB266" s="77"/>
      <c r="AC266" s="77"/>
      <c r="AD266" s="77"/>
      <c r="AE266" s="77"/>
      <c r="AF266" s="77"/>
      <c r="AG266" s="77"/>
      <c r="AH266" s="77"/>
      <c r="AI266" s="77"/>
      <c r="AJ266" s="77"/>
      <c r="AK266" s="77"/>
      <c r="AL266" s="77"/>
      <c r="AM266" s="75"/>
      <c r="AN266" s="61"/>
      <c r="AO266" s="61"/>
      <c r="AP266" s="78"/>
    </row>
    <row r="267" spans="1:42" s="73" customFormat="1" ht="12" customHeight="1" x14ac:dyDescent="0.25">
      <c r="A267" s="69"/>
      <c r="B267" s="69"/>
      <c r="C267" s="69"/>
      <c r="D267" s="69"/>
      <c r="E267" s="69"/>
      <c r="F267" s="70"/>
      <c r="G267" s="71"/>
      <c r="H267" s="71"/>
      <c r="I267" s="70"/>
      <c r="O267" s="74"/>
      <c r="V267" s="69"/>
      <c r="X267" s="75"/>
      <c r="Y267" s="76"/>
      <c r="Z267" s="76"/>
      <c r="AA267" s="77"/>
      <c r="AB267" s="77"/>
      <c r="AC267" s="77"/>
      <c r="AD267" s="77"/>
      <c r="AE267" s="77"/>
      <c r="AF267" s="77"/>
      <c r="AG267" s="77"/>
      <c r="AH267" s="77"/>
      <c r="AI267" s="77"/>
      <c r="AJ267" s="77"/>
      <c r="AK267" s="77"/>
      <c r="AL267" s="77"/>
      <c r="AM267" s="75"/>
      <c r="AN267" s="61"/>
      <c r="AO267" s="61"/>
      <c r="AP267" s="78"/>
    </row>
    <row r="268" spans="1:42" s="73" customFormat="1" ht="12" customHeight="1" x14ac:dyDescent="0.25">
      <c r="A268" s="69"/>
      <c r="B268" s="69"/>
      <c r="C268" s="69"/>
      <c r="D268" s="69"/>
      <c r="E268" s="69"/>
      <c r="F268" s="70"/>
      <c r="G268" s="71"/>
      <c r="H268" s="71"/>
      <c r="I268" s="70"/>
      <c r="O268" s="74"/>
      <c r="V268" s="69"/>
      <c r="X268" s="75"/>
      <c r="Y268" s="76"/>
      <c r="Z268" s="76"/>
      <c r="AA268" s="77"/>
      <c r="AB268" s="77"/>
      <c r="AC268" s="77"/>
      <c r="AD268" s="77"/>
      <c r="AE268" s="77"/>
      <c r="AF268" s="77"/>
      <c r="AG268" s="77"/>
      <c r="AH268" s="77"/>
      <c r="AI268" s="77"/>
      <c r="AJ268" s="77"/>
      <c r="AK268" s="79"/>
      <c r="AL268" s="77"/>
      <c r="AM268" s="75"/>
      <c r="AN268" s="61"/>
      <c r="AO268" s="61"/>
      <c r="AP268" s="78"/>
    </row>
    <row r="269" spans="1:42" s="73" customFormat="1" ht="12" customHeight="1" x14ac:dyDescent="0.25">
      <c r="A269" s="69"/>
      <c r="B269" s="69"/>
      <c r="C269" s="69"/>
      <c r="D269" s="69"/>
      <c r="E269" s="69"/>
      <c r="F269" s="70"/>
      <c r="G269" s="71"/>
      <c r="H269" s="71"/>
      <c r="I269" s="70"/>
      <c r="O269" s="74"/>
      <c r="V269" s="69"/>
      <c r="X269" s="75"/>
      <c r="Y269" s="76"/>
      <c r="Z269" s="76"/>
      <c r="AA269" s="77"/>
      <c r="AB269" s="77"/>
      <c r="AC269" s="77"/>
      <c r="AD269" s="77"/>
      <c r="AE269" s="77"/>
      <c r="AF269" s="77"/>
      <c r="AG269" s="77"/>
      <c r="AH269" s="77"/>
      <c r="AI269" s="77"/>
      <c r="AJ269" s="77"/>
      <c r="AK269" s="77"/>
      <c r="AL269" s="77"/>
      <c r="AM269" s="75"/>
      <c r="AN269" s="61"/>
      <c r="AO269" s="61"/>
      <c r="AP269" s="78"/>
    </row>
    <row r="270" spans="1:42" s="73" customFormat="1" ht="12" customHeight="1" x14ac:dyDescent="0.25">
      <c r="A270" s="69"/>
      <c r="B270" s="69"/>
      <c r="C270" s="69"/>
      <c r="D270" s="69"/>
      <c r="E270" s="69"/>
      <c r="F270" s="70"/>
      <c r="G270" s="71"/>
      <c r="H270" s="71"/>
      <c r="I270" s="70"/>
      <c r="O270" s="74"/>
      <c r="V270" s="69"/>
      <c r="X270" s="75"/>
      <c r="Y270" s="76"/>
      <c r="Z270" s="76"/>
      <c r="AA270" s="77"/>
      <c r="AB270" s="77"/>
      <c r="AC270" s="77"/>
      <c r="AD270" s="77"/>
      <c r="AE270" s="77"/>
      <c r="AF270" s="77"/>
      <c r="AG270" s="77"/>
      <c r="AH270" s="77"/>
      <c r="AI270" s="77"/>
      <c r="AJ270" s="77"/>
      <c r="AK270" s="77"/>
      <c r="AL270" s="77"/>
      <c r="AM270" s="75"/>
      <c r="AN270" s="61"/>
      <c r="AO270" s="61"/>
      <c r="AP270" s="78"/>
    </row>
    <row r="271" spans="1:42" s="73" customFormat="1" ht="12" customHeight="1" x14ac:dyDescent="0.25">
      <c r="A271" s="69"/>
      <c r="B271" s="69"/>
      <c r="C271" s="69"/>
      <c r="D271" s="69"/>
      <c r="E271" s="69"/>
      <c r="F271" s="70"/>
      <c r="G271" s="71"/>
      <c r="H271" s="71"/>
      <c r="I271" s="70"/>
      <c r="O271" s="74"/>
      <c r="V271" s="69"/>
      <c r="X271" s="75"/>
      <c r="Y271" s="76"/>
      <c r="Z271" s="76"/>
      <c r="AA271" s="77"/>
      <c r="AB271" s="77"/>
      <c r="AC271" s="77"/>
      <c r="AD271" s="77"/>
      <c r="AE271" s="77"/>
      <c r="AF271" s="77"/>
      <c r="AG271" s="77"/>
      <c r="AH271" s="77"/>
      <c r="AI271" s="77"/>
      <c r="AJ271" s="77"/>
      <c r="AK271" s="77"/>
      <c r="AL271" s="77"/>
      <c r="AM271" s="75"/>
      <c r="AN271" s="61"/>
      <c r="AO271" s="61"/>
      <c r="AP271" s="78"/>
    </row>
    <row r="272" spans="1:42" s="73" customFormat="1" ht="12" customHeight="1" x14ac:dyDescent="0.25">
      <c r="A272" s="69"/>
      <c r="B272" s="69"/>
      <c r="C272" s="69"/>
      <c r="D272" s="69"/>
      <c r="E272" s="69"/>
      <c r="F272" s="70"/>
      <c r="G272" s="71"/>
      <c r="H272" s="71"/>
      <c r="I272" s="70"/>
      <c r="O272" s="74"/>
      <c r="V272" s="69"/>
      <c r="X272" s="75"/>
      <c r="Y272" s="76"/>
      <c r="Z272" s="76"/>
      <c r="AA272" s="77"/>
      <c r="AB272" s="77"/>
      <c r="AC272" s="77"/>
      <c r="AD272" s="77"/>
      <c r="AE272" s="77"/>
      <c r="AF272" s="77"/>
      <c r="AG272" s="77"/>
      <c r="AH272" s="77"/>
      <c r="AI272" s="77"/>
      <c r="AJ272" s="77"/>
      <c r="AK272" s="77"/>
      <c r="AL272" s="77"/>
      <c r="AM272" s="75"/>
      <c r="AN272" s="61"/>
      <c r="AO272" s="61"/>
      <c r="AP272" s="78"/>
    </row>
    <row r="273" spans="1:42" s="73" customFormat="1" ht="12" customHeight="1" x14ac:dyDescent="0.25">
      <c r="A273" s="69"/>
      <c r="B273" s="69"/>
      <c r="C273" s="69"/>
      <c r="D273" s="69"/>
      <c r="E273" s="69"/>
      <c r="F273" s="70"/>
      <c r="G273" s="71"/>
      <c r="H273" s="71"/>
      <c r="I273" s="70"/>
      <c r="O273" s="74"/>
      <c r="V273" s="69"/>
      <c r="X273" s="75"/>
      <c r="Y273" s="76"/>
      <c r="Z273" s="76"/>
      <c r="AA273" s="77"/>
      <c r="AB273" s="77"/>
      <c r="AC273" s="77"/>
      <c r="AD273" s="77"/>
      <c r="AE273" s="77"/>
      <c r="AF273" s="77"/>
      <c r="AG273" s="77"/>
      <c r="AH273" s="77"/>
      <c r="AI273" s="77"/>
      <c r="AJ273" s="77"/>
      <c r="AK273" s="77"/>
      <c r="AL273" s="77"/>
      <c r="AM273" s="75"/>
      <c r="AN273" s="61"/>
      <c r="AO273" s="61"/>
      <c r="AP273" s="78"/>
    </row>
    <row r="274" spans="1:42" s="73" customFormat="1" ht="12" customHeight="1" x14ac:dyDescent="0.25">
      <c r="A274" s="69"/>
      <c r="B274" s="69"/>
      <c r="C274" s="69"/>
      <c r="D274" s="69"/>
      <c r="E274" s="69"/>
      <c r="F274" s="70"/>
      <c r="G274" s="71"/>
      <c r="H274" s="71"/>
      <c r="I274" s="70"/>
      <c r="O274" s="74"/>
      <c r="V274" s="69"/>
      <c r="X274" s="75"/>
      <c r="Y274" s="76"/>
      <c r="Z274" s="76"/>
      <c r="AA274" s="77"/>
      <c r="AB274" s="77"/>
      <c r="AC274" s="77"/>
      <c r="AD274" s="77"/>
      <c r="AE274" s="77"/>
      <c r="AF274" s="77"/>
      <c r="AG274" s="77"/>
      <c r="AH274" s="77"/>
      <c r="AI274" s="77"/>
      <c r="AJ274" s="77"/>
      <c r="AK274" s="77"/>
      <c r="AL274" s="77"/>
      <c r="AM274" s="75"/>
      <c r="AN274" s="61"/>
      <c r="AO274" s="61"/>
      <c r="AP274" s="78"/>
    </row>
    <row r="275" spans="1:42" s="73" customFormat="1" ht="12" customHeight="1" x14ac:dyDescent="0.25">
      <c r="A275" s="69"/>
      <c r="B275" s="69"/>
      <c r="C275" s="69"/>
      <c r="D275" s="69"/>
      <c r="E275" s="69"/>
      <c r="F275" s="70"/>
      <c r="G275" s="71"/>
      <c r="H275" s="71"/>
      <c r="I275" s="70"/>
      <c r="O275" s="74"/>
      <c r="V275" s="69"/>
      <c r="X275" s="75"/>
      <c r="Y275" s="76"/>
      <c r="Z275" s="76"/>
      <c r="AA275" s="77"/>
      <c r="AB275" s="77"/>
      <c r="AC275" s="77"/>
      <c r="AD275" s="77"/>
      <c r="AE275" s="77"/>
      <c r="AF275" s="77"/>
      <c r="AG275" s="77"/>
      <c r="AH275" s="77"/>
      <c r="AI275" s="77"/>
      <c r="AJ275" s="77"/>
      <c r="AK275" s="77"/>
      <c r="AL275" s="77"/>
      <c r="AM275" s="75"/>
      <c r="AN275" s="61"/>
      <c r="AO275" s="61"/>
      <c r="AP275" s="78"/>
    </row>
    <row r="276" spans="1:42" s="73" customFormat="1" ht="12" customHeight="1" x14ac:dyDescent="0.25">
      <c r="A276" s="69"/>
      <c r="B276" s="69"/>
      <c r="C276" s="69"/>
      <c r="D276" s="69"/>
      <c r="E276" s="69"/>
      <c r="F276" s="70"/>
      <c r="G276" s="71"/>
      <c r="H276" s="71"/>
      <c r="I276" s="70"/>
      <c r="O276" s="74"/>
      <c r="V276" s="69"/>
      <c r="X276" s="75"/>
      <c r="Y276" s="76"/>
      <c r="Z276" s="76"/>
      <c r="AA276" s="77"/>
      <c r="AB276" s="77"/>
      <c r="AC276" s="77"/>
      <c r="AD276" s="77"/>
      <c r="AE276" s="77"/>
      <c r="AF276" s="77"/>
      <c r="AG276" s="77"/>
      <c r="AH276" s="77"/>
      <c r="AI276" s="77"/>
      <c r="AJ276" s="77"/>
      <c r="AK276" s="77"/>
      <c r="AL276" s="77"/>
      <c r="AM276" s="75"/>
      <c r="AN276" s="61"/>
      <c r="AO276" s="61"/>
      <c r="AP276" s="78"/>
    </row>
    <row r="277" spans="1:42" s="73" customFormat="1" ht="12" customHeight="1" x14ac:dyDescent="0.25">
      <c r="A277" s="69"/>
      <c r="B277" s="69"/>
      <c r="C277" s="69"/>
      <c r="D277" s="69"/>
      <c r="E277" s="69"/>
      <c r="F277" s="70"/>
      <c r="G277" s="71"/>
      <c r="H277" s="71"/>
      <c r="I277" s="70"/>
      <c r="O277" s="74"/>
      <c r="V277" s="69"/>
      <c r="X277" s="75"/>
      <c r="Y277" s="76"/>
      <c r="Z277" s="76"/>
      <c r="AA277" s="77"/>
      <c r="AB277" s="77"/>
      <c r="AC277" s="77"/>
      <c r="AD277" s="77"/>
      <c r="AE277" s="77"/>
      <c r="AF277" s="77"/>
      <c r="AG277" s="77"/>
      <c r="AH277" s="77"/>
      <c r="AI277" s="77"/>
      <c r="AJ277" s="77"/>
      <c r="AK277" s="77"/>
      <c r="AL277" s="77"/>
      <c r="AM277" s="75"/>
      <c r="AN277" s="61"/>
      <c r="AO277" s="61"/>
      <c r="AP277" s="78"/>
    </row>
    <row r="278" spans="1:42" s="73" customFormat="1" ht="12" customHeight="1" x14ac:dyDescent="0.25">
      <c r="A278" s="69"/>
      <c r="B278" s="69"/>
      <c r="C278" s="69"/>
      <c r="D278" s="69"/>
      <c r="E278" s="69"/>
      <c r="F278" s="70"/>
      <c r="G278" s="71"/>
      <c r="H278" s="71"/>
      <c r="I278" s="70"/>
      <c r="O278" s="74"/>
      <c r="V278" s="69"/>
      <c r="X278" s="75"/>
      <c r="Y278" s="76"/>
      <c r="Z278" s="76"/>
      <c r="AA278" s="77"/>
      <c r="AB278" s="77"/>
      <c r="AC278" s="77"/>
      <c r="AD278" s="77"/>
      <c r="AE278" s="77"/>
      <c r="AF278" s="77"/>
      <c r="AG278" s="77"/>
      <c r="AH278" s="77"/>
      <c r="AI278" s="77"/>
      <c r="AJ278" s="77"/>
      <c r="AK278" s="77"/>
      <c r="AL278" s="77"/>
      <c r="AM278" s="75"/>
      <c r="AN278" s="61"/>
      <c r="AO278" s="61"/>
      <c r="AP278" s="78"/>
    </row>
    <row r="279" spans="1:42" s="73" customFormat="1" ht="12" customHeight="1" x14ac:dyDescent="0.25">
      <c r="A279" s="69"/>
      <c r="B279" s="69"/>
      <c r="C279" s="69"/>
      <c r="D279" s="69"/>
      <c r="E279" s="69"/>
      <c r="F279" s="70"/>
      <c r="G279" s="71"/>
      <c r="H279" s="71"/>
      <c r="I279" s="70"/>
      <c r="O279" s="74"/>
      <c r="V279" s="69"/>
      <c r="X279" s="75"/>
      <c r="Y279" s="76"/>
      <c r="Z279" s="76"/>
      <c r="AA279" s="77"/>
      <c r="AB279" s="77"/>
      <c r="AC279" s="77"/>
      <c r="AD279" s="77"/>
      <c r="AE279" s="77"/>
      <c r="AF279" s="77"/>
      <c r="AG279" s="77"/>
      <c r="AH279" s="77"/>
      <c r="AI279" s="77"/>
      <c r="AJ279" s="77"/>
      <c r="AK279" s="77"/>
      <c r="AL279" s="77"/>
      <c r="AM279" s="75"/>
      <c r="AN279" s="61"/>
      <c r="AO279" s="61"/>
      <c r="AP279" s="78"/>
    </row>
    <row r="280" spans="1:42" s="73" customFormat="1" ht="12" customHeight="1" x14ac:dyDescent="0.25">
      <c r="A280" s="69"/>
      <c r="B280" s="69"/>
      <c r="C280" s="69"/>
      <c r="D280" s="69"/>
      <c r="E280" s="69"/>
      <c r="F280" s="70"/>
      <c r="G280" s="71"/>
      <c r="H280" s="71"/>
      <c r="I280" s="70"/>
      <c r="O280" s="74"/>
      <c r="V280" s="69"/>
      <c r="X280" s="75"/>
      <c r="Y280" s="76"/>
      <c r="Z280" s="76"/>
      <c r="AA280" s="77"/>
      <c r="AB280" s="77"/>
      <c r="AC280" s="77"/>
      <c r="AD280" s="77"/>
      <c r="AE280" s="77"/>
      <c r="AF280" s="77"/>
      <c r="AG280" s="77"/>
      <c r="AH280" s="77"/>
      <c r="AI280" s="77"/>
      <c r="AJ280" s="77"/>
      <c r="AK280" s="77"/>
      <c r="AL280" s="77"/>
      <c r="AM280" s="75"/>
      <c r="AN280" s="61"/>
      <c r="AO280" s="61"/>
      <c r="AP280" s="78"/>
    </row>
    <row r="281" spans="1:42" s="73" customFormat="1" ht="12" customHeight="1" x14ac:dyDescent="0.25">
      <c r="A281" s="69"/>
      <c r="B281" s="69"/>
      <c r="C281" s="69"/>
      <c r="D281" s="69"/>
      <c r="E281" s="69"/>
      <c r="F281" s="70"/>
      <c r="G281" s="71"/>
      <c r="H281" s="71"/>
      <c r="I281" s="70"/>
      <c r="O281" s="74"/>
      <c r="V281" s="69"/>
      <c r="X281" s="75"/>
      <c r="Y281" s="76"/>
      <c r="Z281" s="76"/>
      <c r="AA281" s="77"/>
      <c r="AB281" s="77"/>
      <c r="AC281" s="77"/>
      <c r="AD281" s="77"/>
      <c r="AE281" s="77"/>
      <c r="AF281" s="77"/>
      <c r="AG281" s="77"/>
      <c r="AH281" s="77"/>
      <c r="AI281" s="77"/>
      <c r="AJ281" s="77"/>
      <c r="AK281" s="77"/>
      <c r="AL281" s="77"/>
      <c r="AM281" s="75"/>
      <c r="AN281" s="61"/>
      <c r="AO281" s="61"/>
      <c r="AP281" s="78"/>
    </row>
    <row r="282" spans="1:42" s="73" customFormat="1" ht="12" customHeight="1" x14ac:dyDescent="0.25">
      <c r="A282" s="69"/>
      <c r="B282" s="69"/>
      <c r="C282" s="69"/>
      <c r="D282" s="69"/>
      <c r="E282" s="69"/>
      <c r="F282" s="70"/>
      <c r="G282" s="71"/>
      <c r="H282" s="71"/>
      <c r="I282" s="70"/>
      <c r="O282" s="74"/>
      <c r="V282" s="69"/>
      <c r="X282" s="75"/>
      <c r="Y282" s="76"/>
      <c r="Z282" s="76"/>
      <c r="AA282" s="77"/>
      <c r="AB282" s="77"/>
      <c r="AC282" s="77"/>
      <c r="AD282" s="77"/>
      <c r="AE282" s="77"/>
      <c r="AF282" s="77"/>
      <c r="AG282" s="77"/>
      <c r="AH282" s="77"/>
      <c r="AI282" s="77"/>
      <c r="AJ282" s="77"/>
      <c r="AK282" s="77"/>
      <c r="AL282" s="77"/>
      <c r="AM282" s="75"/>
      <c r="AN282" s="61"/>
      <c r="AO282" s="61"/>
      <c r="AP282" s="78"/>
    </row>
    <row r="283" spans="1:42" s="73" customFormat="1" ht="12" customHeight="1" x14ac:dyDescent="0.25">
      <c r="A283" s="69"/>
      <c r="B283" s="69"/>
      <c r="C283" s="69"/>
      <c r="D283" s="69"/>
      <c r="E283" s="69"/>
      <c r="F283" s="70"/>
      <c r="G283" s="71"/>
      <c r="H283" s="71"/>
      <c r="I283" s="70"/>
      <c r="O283" s="74"/>
      <c r="V283" s="69"/>
      <c r="X283" s="75"/>
      <c r="Y283" s="76"/>
      <c r="Z283" s="76"/>
      <c r="AA283" s="77"/>
      <c r="AB283" s="77"/>
      <c r="AC283" s="77"/>
      <c r="AD283" s="77"/>
      <c r="AE283" s="77"/>
      <c r="AF283" s="77"/>
      <c r="AG283" s="77"/>
      <c r="AH283" s="77"/>
      <c r="AI283" s="77"/>
      <c r="AJ283" s="77"/>
      <c r="AK283" s="77"/>
      <c r="AL283" s="77"/>
      <c r="AM283" s="75"/>
      <c r="AN283" s="61"/>
      <c r="AO283" s="61"/>
      <c r="AP283" s="78"/>
    </row>
    <row r="284" spans="1:42" s="73" customFormat="1" ht="12" customHeight="1" x14ac:dyDescent="0.25">
      <c r="A284" s="69"/>
      <c r="B284" s="69"/>
      <c r="C284" s="69"/>
      <c r="D284" s="69"/>
      <c r="E284" s="69"/>
      <c r="F284" s="70"/>
      <c r="G284" s="71"/>
      <c r="H284" s="71"/>
      <c r="I284" s="70"/>
      <c r="O284" s="74"/>
      <c r="V284" s="69"/>
      <c r="X284" s="75"/>
      <c r="Y284" s="76"/>
      <c r="Z284" s="76"/>
      <c r="AA284" s="77"/>
      <c r="AB284" s="77"/>
      <c r="AC284" s="77"/>
      <c r="AD284" s="77"/>
      <c r="AE284" s="77"/>
      <c r="AF284" s="77"/>
      <c r="AG284" s="77"/>
      <c r="AH284" s="77"/>
      <c r="AI284" s="77"/>
      <c r="AJ284" s="77"/>
      <c r="AK284" s="77"/>
      <c r="AL284" s="77"/>
      <c r="AM284" s="75"/>
      <c r="AN284" s="61"/>
      <c r="AO284" s="61"/>
      <c r="AP284" s="78"/>
    </row>
    <row r="285" spans="1:42" s="73" customFormat="1" ht="12" customHeight="1" x14ac:dyDescent="0.25">
      <c r="A285" s="69"/>
      <c r="B285" s="69"/>
      <c r="C285" s="69"/>
      <c r="D285" s="69"/>
      <c r="E285" s="69"/>
      <c r="F285" s="70"/>
      <c r="G285" s="71"/>
      <c r="H285" s="71"/>
      <c r="I285" s="70"/>
      <c r="O285" s="74"/>
      <c r="V285" s="69"/>
      <c r="X285" s="75"/>
      <c r="Y285" s="76"/>
      <c r="Z285" s="76"/>
      <c r="AA285" s="77"/>
      <c r="AB285" s="77"/>
      <c r="AC285" s="77"/>
      <c r="AD285" s="77"/>
      <c r="AE285" s="77"/>
      <c r="AF285" s="77"/>
      <c r="AG285" s="77"/>
      <c r="AH285" s="77"/>
      <c r="AI285" s="77"/>
      <c r="AJ285" s="77"/>
      <c r="AK285" s="77"/>
      <c r="AL285" s="77"/>
      <c r="AM285" s="75"/>
      <c r="AN285" s="61"/>
      <c r="AO285" s="61"/>
      <c r="AP285" s="78"/>
    </row>
    <row r="286" spans="1:42" s="73" customFormat="1" ht="12" customHeight="1" x14ac:dyDescent="0.25">
      <c r="A286" s="69"/>
      <c r="B286" s="69"/>
      <c r="C286" s="69"/>
      <c r="D286" s="69"/>
      <c r="E286" s="69"/>
      <c r="F286" s="70"/>
      <c r="G286" s="71"/>
      <c r="H286" s="71"/>
      <c r="I286" s="70"/>
      <c r="O286" s="74"/>
      <c r="V286" s="69"/>
      <c r="X286" s="75"/>
      <c r="Y286" s="76"/>
      <c r="Z286" s="76"/>
      <c r="AA286" s="77"/>
      <c r="AB286" s="77"/>
      <c r="AC286" s="77"/>
      <c r="AD286" s="77"/>
      <c r="AE286" s="77"/>
      <c r="AF286" s="77"/>
      <c r="AG286" s="77"/>
      <c r="AH286" s="77"/>
      <c r="AI286" s="77"/>
      <c r="AJ286" s="77"/>
      <c r="AK286" s="77"/>
      <c r="AL286" s="77"/>
      <c r="AM286" s="75"/>
      <c r="AN286" s="61"/>
      <c r="AO286" s="61"/>
      <c r="AP286" s="78"/>
    </row>
    <row r="287" spans="1:42" s="73" customFormat="1" ht="12" customHeight="1" x14ac:dyDescent="0.25">
      <c r="A287" s="69"/>
      <c r="B287" s="69"/>
      <c r="C287" s="69"/>
      <c r="D287" s="69"/>
      <c r="E287" s="69"/>
      <c r="F287" s="70"/>
      <c r="G287" s="71"/>
      <c r="H287" s="71"/>
      <c r="I287" s="70"/>
      <c r="O287" s="74"/>
      <c r="V287" s="69"/>
      <c r="X287" s="75"/>
      <c r="Y287" s="76"/>
      <c r="Z287" s="76"/>
      <c r="AA287" s="77"/>
      <c r="AB287" s="77"/>
      <c r="AC287" s="77"/>
      <c r="AD287" s="77"/>
      <c r="AE287" s="77"/>
      <c r="AF287" s="77"/>
      <c r="AG287" s="77"/>
      <c r="AH287" s="77"/>
      <c r="AI287" s="77"/>
      <c r="AJ287" s="77"/>
      <c r="AK287" s="77"/>
      <c r="AL287" s="77"/>
      <c r="AM287" s="75"/>
      <c r="AN287" s="61"/>
      <c r="AO287" s="61"/>
      <c r="AP287" s="78"/>
    </row>
    <row r="288" spans="1:42" s="73" customFormat="1" ht="12" customHeight="1" x14ac:dyDescent="0.25">
      <c r="A288" s="69"/>
      <c r="B288" s="69"/>
      <c r="C288" s="69"/>
      <c r="D288" s="69"/>
      <c r="E288" s="69"/>
      <c r="F288" s="70"/>
      <c r="G288" s="71"/>
      <c r="H288" s="71"/>
      <c r="I288" s="70"/>
      <c r="O288" s="74"/>
      <c r="V288" s="69"/>
      <c r="X288" s="75"/>
      <c r="Y288" s="76"/>
      <c r="Z288" s="76"/>
      <c r="AA288" s="77"/>
      <c r="AB288" s="77"/>
      <c r="AC288" s="77"/>
      <c r="AD288" s="77"/>
      <c r="AE288" s="77"/>
      <c r="AF288" s="77"/>
      <c r="AG288" s="77"/>
      <c r="AH288" s="77"/>
      <c r="AI288" s="77"/>
      <c r="AJ288" s="77"/>
      <c r="AK288" s="77"/>
      <c r="AL288" s="77"/>
      <c r="AM288" s="75"/>
      <c r="AN288" s="61"/>
      <c r="AO288" s="61"/>
      <c r="AP288" s="78"/>
    </row>
    <row r="289" spans="1:42" s="73" customFormat="1" ht="12" customHeight="1" x14ac:dyDescent="0.25">
      <c r="A289" s="69"/>
      <c r="B289" s="69"/>
      <c r="C289" s="69"/>
      <c r="D289" s="69"/>
      <c r="E289" s="69"/>
      <c r="F289" s="70"/>
      <c r="G289" s="71"/>
      <c r="H289" s="71"/>
      <c r="I289" s="70"/>
      <c r="O289" s="74"/>
      <c r="V289" s="69"/>
      <c r="X289" s="75"/>
      <c r="Y289" s="76"/>
      <c r="Z289" s="76"/>
      <c r="AA289" s="77"/>
      <c r="AB289" s="77"/>
      <c r="AC289" s="77"/>
      <c r="AD289" s="77"/>
      <c r="AE289" s="77"/>
      <c r="AF289" s="77"/>
      <c r="AG289" s="77"/>
      <c r="AH289" s="77"/>
      <c r="AI289" s="77"/>
      <c r="AJ289" s="77"/>
      <c r="AK289" s="77"/>
      <c r="AL289" s="77"/>
      <c r="AM289" s="75"/>
      <c r="AN289" s="61"/>
      <c r="AO289" s="61"/>
      <c r="AP289" s="78"/>
    </row>
    <row r="290" spans="1:42" s="73" customFormat="1" ht="12" customHeight="1" x14ac:dyDescent="0.25">
      <c r="A290" s="69"/>
      <c r="B290" s="69"/>
      <c r="C290" s="69"/>
      <c r="D290" s="69"/>
      <c r="E290" s="69"/>
      <c r="F290" s="70"/>
      <c r="G290" s="71"/>
      <c r="H290" s="71"/>
      <c r="I290" s="70"/>
      <c r="O290" s="74"/>
      <c r="V290" s="69"/>
      <c r="X290" s="75"/>
      <c r="Y290" s="76"/>
      <c r="Z290" s="76"/>
      <c r="AA290" s="77"/>
      <c r="AB290" s="77"/>
      <c r="AC290" s="77"/>
      <c r="AD290" s="77"/>
      <c r="AE290" s="77"/>
      <c r="AF290" s="77"/>
      <c r="AG290" s="77"/>
      <c r="AH290" s="77"/>
      <c r="AI290" s="77"/>
      <c r="AJ290" s="77"/>
      <c r="AK290" s="77"/>
      <c r="AL290" s="77"/>
      <c r="AM290" s="75"/>
      <c r="AN290" s="61"/>
      <c r="AO290" s="61"/>
      <c r="AP290" s="78"/>
    </row>
    <row r="291" spans="1:42" s="73" customFormat="1" ht="12" customHeight="1" x14ac:dyDescent="0.25">
      <c r="A291" s="69"/>
      <c r="B291" s="69"/>
      <c r="C291" s="69"/>
      <c r="D291" s="69"/>
      <c r="E291" s="69"/>
      <c r="F291" s="70"/>
      <c r="G291" s="71"/>
      <c r="H291" s="71"/>
      <c r="I291" s="70"/>
      <c r="O291" s="74"/>
      <c r="V291" s="69"/>
      <c r="X291" s="75"/>
      <c r="Y291" s="76"/>
      <c r="Z291" s="76"/>
      <c r="AA291" s="77"/>
      <c r="AB291" s="77"/>
      <c r="AC291" s="77"/>
      <c r="AD291" s="77"/>
      <c r="AE291" s="77"/>
      <c r="AF291" s="77"/>
      <c r="AG291" s="77"/>
      <c r="AH291" s="77"/>
      <c r="AI291" s="77"/>
      <c r="AJ291" s="77"/>
      <c r="AK291" s="77"/>
      <c r="AL291" s="77"/>
      <c r="AM291" s="75"/>
      <c r="AN291" s="61"/>
      <c r="AO291" s="61"/>
      <c r="AP291" s="78"/>
    </row>
    <row r="292" spans="1:42" s="73" customFormat="1" ht="12" customHeight="1" x14ac:dyDescent="0.25">
      <c r="A292" s="69"/>
      <c r="B292" s="69"/>
      <c r="C292" s="69"/>
      <c r="D292" s="69"/>
      <c r="E292" s="69"/>
      <c r="F292" s="70"/>
      <c r="G292" s="71"/>
      <c r="H292" s="71"/>
      <c r="I292" s="70"/>
      <c r="O292" s="74"/>
      <c r="V292" s="69"/>
      <c r="X292" s="75"/>
      <c r="Y292" s="76"/>
      <c r="Z292" s="76"/>
      <c r="AA292" s="77"/>
      <c r="AB292" s="77"/>
      <c r="AC292" s="77"/>
      <c r="AD292" s="77"/>
      <c r="AE292" s="77"/>
      <c r="AF292" s="77"/>
      <c r="AG292" s="77"/>
      <c r="AH292" s="77"/>
      <c r="AI292" s="77"/>
      <c r="AJ292" s="77"/>
      <c r="AK292" s="77"/>
      <c r="AL292" s="77"/>
      <c r="AM292" s="75"/>
      <c r="AN292" s="61"/>
      <c r="AO292" s="61"/>
      <c r="AP292" s="78"/>
    </row>
    <row r="293" spans="1:42" s="73" customFormat="1" ht="12" customHeight="1" x14ac:dyDescent="0.25">
      <c r="A293" s="69"/>
      <c r="B293" s="69"/>
      <c r="C293" s="69"/>
      <c r="D293" s="69"/>
      <c r="E293" s="69"/>
      <c r="F293" s="70"/>
      <c r="G293" s="71"/>
      <c r="H293" s="71"/>
      <c r="I293" s="70"/>
      <c r="O293" s="74"/>
      <c r="V293" s="69"/>
      <c r="X293" s="75"/>
      <c r="Y293" s="76"/>
      <c r="Z293" s="76"/>
      <c r="AA293" s="77"/>
      <c r="AB293" s="77"/>
      <c r="AC293" s="77"/>
      <c r="AD293" s="77"/>
      <c r="AE293" s="77"/>
      <c r="AF293" s="77"/>
      <c r="AG293" s="77"/>
      <c r="AH293" s="77"/>
      <c r="AI293" s="77"/>
      <c r="AJ293" s="77"/>
      <c r="AK293" s="77"/>
      <c r="AL293" s="77"/>
      <c r="AM293" s="75"/>
      <c r="AN293" s="61"/>
      <c r="AO293" s="61"/>
      <c r="AP293" s="78"/>
    </row>
    <row r="294" spans="1:42" s="73" customFormat="1" ht="12" customHeight="1" x14ac:dyDescent="0.25">
      <c r="A294" s="69"/>
      <c r="B294" s="69"/>
      <c r="C294" s="69"/>
      <c r="D294" s="69"/>
      <c r="E294" s="69"/>
      <c r="F294" s="70"/>
      <c r="G294" s="71"/>
      <c r="H294" s="71"/>
      <c r="I294" s="70"/>
      <c r="O294" s="74"/>
      <c r="V294" s="69"/>
      <c r="X294" s="75"/>
      <c r="Y294" s="76"/>
      <c r="Z294" s="76"/>
      <c r="AA294" s="77"/>
      <c r="AB294" s="77"/>
      <c r="AC294" s="77"/>
      <c r="AD294" s="77"/>
      <c r="AE294" s="77"/>
      <c r="AF294" s="77"/>
      <c r="AG294" s="77"/>
      <c r="AH294" s="77"/>
      <c r="AI294" s="77"/>
      <c r="AJ294" s="77"/>
      <c r="AK294" s="77"/>
      <c r="AL294" s="77"/>
      <c r="AM294" s="75"/>
      <c r="AN294" s="61"/>
      <c r="AO294" s="61"/>
      <c r="AP294" s="78"/>
    </row>
    <row r="295" spans="1:42" s="73" customFormat="1" ht="12" customHeight="1" x14ac:dyDescent="0.25">
      <c r="A295" s="69"/>
      <c r="B295" s="69"/>
      <c r="C295" s="69"/>
      <c r="D295" s="69"/>
      <c r="E295" s="69"/>
      <c r="F295" s="70"/>
      <c r="G295" s="71"/>
      <c r="H295" s="71"/>
      <c r="I295" s="70"/>
      <c r="O295" s="74"/>
      <c r="V295" s="69"/>
      <c r="X295" s="75"/>
      <c r="Y295" s="76"/>
      <c r="Z295" s="76"/>
      <c r="AA295" s="77"/>
      <c r="AB295" s="77"/>
      <c r="AC295" s="77"/>
      <c r="AD295" s="77"/>
      <c r="AE295" s="77"/>
      <c r="AF295" s="77"/>
      <c r="AG295" s="77"/>
      <c r="AH295" s="77"/>
      <c r="AI295" s="77"/>
      <c r="AJ295" s="77"/>
      <c r="AK295" s="77"/>
      <c r="AL295" s="77"/>
      <c r="AM295" s="75"/>
      <c r="AN295" s="61"/>
      <c r="AO295" s="61"/>
      <c r="AP295" s="78"/>
    </row>
    <row r="296" spans="1:42" s="73" customFormat="1" ht="12" customHeight="1" x14ac:dyDescent="0.25">
      <c r="A296" s="69"/>
      <c r="B296" s="69"/>
      <c r="C296" s="69"/>
      <c r="D296" s="69"/>
      <c r="E296" s="69"/>
      <c r="F296" s="70"/>
      <c r="G296" s="71"/>
      <c r="H296" s="71"/>
      <c r="I296" s="70"/>
      <c r="O296" s="74"/>
      <c r="V296" s="69"/>
      <c r="X296" s="75"/>
      <c r="Y296" s="76"/>
      <c r="Z296" s="76"/>
      <c r="AA296" s="77"/>
      <c r="AB296" s="77"/>
      <c r="AC296" s="77"/>
      <c r="AD296" s="77"/>
      <c r="AE296" s="77"/>
      <c r="AF296" s="77"/>
      <c r="AG296" s="77"/>
      <c r="AH296" s="77"/>
      <c r="AI296" s="77"/>
      <c r="AJ296" s="77"/>
      <c r="AK296" s="77"/>
      <c r="AL296" s="77"/>
      <c r="AM296" s="75"/>
      <c r="AN296" s="61"/>
      <c r="AO296" s="61"/>
      <c r="AP296" s="78"/>
    </row>
    <row r="297" spans="1:42" s="73" customFormat="1" ht="12" customHeight="1" x14ac:dyDescent="0.25">
      <c r="A297" s="69"/>
      <c r="B297" s="69"/>
      <c r="C297" s="69"/>
      <c r="D297" s="69"/>
      <c r="E297" s="69"/>
      <c r="F297" s="70"/>
      <c r="G297" s="71"/>
      <c r="H297" s="71"/>
      <c r="I297" s="70"/>
      <c r="O297" s="74"/>
      <c r="V297" s="69"/>
      <c r="X297" s="75"/>
      <c r="Y297" s="76"/>
      <c r="Z297" s="76"/>
      <c r="AA297" s="77"/>
      <c r="AB297" s="77"/>
      <c r="AC297" s="77"/>
      <c r="AD297" s="77"/>
      <c r="AE297" s="77"/>
      <c r="AF297" s="77"/>
      <c r="AG297" s="77"/>
      <c r="AH297" s="77"/>
      <c r="AI297" s="77"/>
      <c r="AJ297" s="77"/>
      <c r="AK297" s="77"/>
      <c r="AL297" s="77"/>
      <c r="AM297" s="75"/>
      <c r="AN297" s="61"/>
      <c r="AO297" s="61"/>
      <c r="AP297" s="78"/>
    </row>
    <row r="298" spans="1:42" s="73" customFormat="1" ht="12" customHeight="1" x14ac:dyDescent="0.25">
      <c r="A298" s="69"/>
      <c r="B298" s="69"/>
      <c r="C298" s="69"/>
      <c r="D298" s="69"/>
      <c r="E298" s="69"/>
      <c r="F298" s="70"/>
      <c r="G298" s="71"/>
      <c r="H298" s="71"/>
      <c r="I298" s="70"/>
      <c r="O298" s="74"/>
      <c r="V298" s="69"/>
      <c r="X298" s="75"/>
      <c r="Y298" s="76"/>
      <c r="Z298" s="76"/>
      <c r="AA298" s="77"/>
      <c r="AB298" s="77"/>
      <c r="AC298" s="77"/>
      <c r="AD298" s="77"/>
      <c r="AE298" s="77"/>
      <c r="AF298" s="77"/>
      <c r="AG298" s="77"/>
      <c r="AH298" s="77"/>
      <c r="AI298" s="77"/>
      <c r="AJ298" s="77"/>
      <c r="AK298" s="77"/>
      <c r="AL298" s="77"/>
      <c r="AM298" s="75"/>
      <c r="AN298" s="61"/>
      <c r="AO298" s="61"/>
      <c r="AP298" s="78"/>
    </row>
    <row r="299" spans="1:42" s="73" customFormat="1" ht="12" customHeight="1" x14ac:dyDescent="0.25">
      <c r="A299" s="69"/>
      <c r="B299" s="69"/>
      <c r="C299" s="69"/>
      <c r="D299" s="69"/>
      <c r="E299" s="69"/>
      <c r="F299" s="70"/>
      <c r="G299" s="71"/>
      <c r="H299" s="71"/>
      <c r="I299" s="70"/>
      <c r="O299" s="74"/>
      <c r="V299" s="69"/>
      <c r="X299" s="75"/>
      <c r="Y299" s="76"/>
      <c r="Z299" s="76"/>
      <c r="AA299" s="77"/>
      <c r="AB299" s="77"/>
      <c r="AC299" s="77"/>
      <c r="AD299" s="77"/>
      <c r="AE299" s="77"/>
      <c r="AF299" s="77"/>
      <c r="AG299" s="77"/>
      <c r="AH299" s="77"/>
      <c r="AI299" s="77"/>
      <c r="AJ299" s="77"/>
      <c r="AK299" s="77"/>
      <c r="AL299" s="77"/>
      <c r="AM299" s="75"/>
      <c r="AN299" s="61"/>
      <c r="AO299" s="61"/>
      <c r="AP299" s="78"/>
    </row>
    <row r="300" spans="1:42" s="73" customFormat="1" ht="12" customHeight="1" x14ac:dyDescent="0.25">
      <c r="A300" s="69"/>
      <c r="B300" s="69"/>
      <c r="C300" s="69"/>
      <c r="D300" s="69"/>
      <c r="E300" s="69"/>
      <c r="F300" s="70"/>
      <c r="G300" s="71"/>
      <c r="H300" s="71"/>
      <c r="I300" s="70"/>
      <c r="O300" s="74"/>
      <c r="V300" s="69"/>
      <c r="X300" s="75"/>
      <c r="Y300" s="76"/>
      <c r="Z300" s="76"/>
      <c r="AA300" s="77"/>
      <c r="AB300" s="77"/>
      <c r="AC300" s="77"/>
      <c r="AD300" s="77"/>
      <c r="AE300" s="77"/>
      <c r="AF300" s="77"/>
      <c r="AG300" s="77"/>
      <c r="AH300" s="77"/>
      <c r="AI300" s="77"/>
      <c r="AJ300" s="77"/>
      <c r="AK300" s="77"/>
      <c r="AL300" s="77"/>
      <c r="AM300" s="75"/>
      <c r="AN300" s="61"/>
      <c r="AO300" s="61"/>
      <c r="AP300" s="78"/>
    </row>
    <row r="301" spans="1:42" s="73" customFormat="1" ht="12" customHeight="1" x14ac:dyDescent="0.25">
      <c r="A301" s="69"/>
      <c r="B301" s="69"/>
      <c r="C301" s="69"/>
      <c r="D301" s="69"/>
      <c r="E301" s="69"/>
      <c r="F301" s="70"/>
      <c r="G301" s="71"/>
      <c r="H301" s="71"/>
      <c r="I301" s="70"/>
      <c r="O301" s="74"/>
      <c r="V301" s="69"/>
      <c r="X301" s="75"/>
      <c r="Y301" s="76"/>
      <c r="Z301" s="76"/>
      <c r="AA301" s="77"/>
      <c r="AB301" s="77"/>
      <c r="AC301" s="77"/>
      <c r="AD301" s="77"/>
      <c r="AE301" s="77"/>
      <c r="AF301" s="77"/>
      <c r="AG301" s="77"/>
      <c r="AH301" s="77"/>
      <c r="AI301" s="77"/>
      <c r="AJ301" s="77"/>
      <c r="AK301" s="77"/>
      <c r="AL301" s="77"/>
      <c r="AM301" s="75"/>
      <c r="AN301" s="61"/>
      <c r="AO301" s="61"/>
      <c r="AP301" s="78"/>
    </row>
    <row r="302" spans="1:42" s="73" customFormat="1" ht="12" customHeight="1" x14ac:dyDescent="0.25">
      <c r="A302" s="69"/>
      <c r="B302" s="69"/>
      <c r="C302" s="69"/>
      <c r="D302" s="69"/>
      <c r="E302" s="69"/>
      <c r="F302" s="70"/>
      <c r="G302" s="71"/>
      <c r="H302" s="71"/>
      <c r="I302" s="70"/>
      <c r="O302" s="74"/>
      <c r="V302" s="69"/>
      <c r="X302" s="75"/>
      <c r="Y302" s="76"/>
      <c r="Z302" s="76"/>
      <c r="AA302" s="77"/>
      <c r="AB302" s="77"/>
      <c r="AC302" s="77"/>
      <c r="AD302" s="77"/>
      <c r="AE302" s="77"/>
      <c r="AF302" s="77"/>
      <c r="AG302" s="77"/>
      <c r="AH302" s="77"/>
      <c r="AI302" s="77"/>
      <c r="AJ302" s="77"/>
      <c r="AK302" s="77"/>
      <c r="AL302" s="77"/>
      <c r="AM302" s="75"/>
      <c r="AN302" s="61"/>
      <c r="AO302" s="61"/>
      <c r="AP302" s="78"/>
    </row>
    <row r="303" spans="1:42" s="73" customFormat="1" ht="12" customHeight="1" x14ac:dyDescent="0.25">
      <c r="A303" s="69"/>
      <c r="B303" s="69"/>
      <c r="C303" s="69"/>
      <c r="D303" s="69"/>
      <c r="E303" s="69"/>
      <c r="F303" s="70"/>
      <c r="G303" s="71"/>
      <c r="H303" s="71"/>
      <c r="I303" s="70"/>
      <c r="O303" s="74"/>
      <c r="V303" s="69"/>
      <c r="X303" s="75"/>
      <c r="Y303" s="76"/>
      <c r="Z303" s="76"/>
      <c r="AA303" s="77"/>
      <c r="AB303" s="77"/>
      <c r="AC303" s="77"/>
      <c r="AD303" s="77"/>
      <c r="AE303" s="77"/>
      <c r="AF303" s="77"/>
      <c r="AG303" s="77"/>
      <c r="AH303" s="77"/>
      <c r="AI303" s="77"/>
      <c r="AJ303" s="77"/>
      <c r="AK303" s="77"/>
      <c r="AL303" s="77"/>
      <c r="AM303" s="75"/>
      <c r="AN303" s="61"/>
      <c r="AO303" s="61"/>
      <c r="AP303" s="78"/>
    </row>
    <row r="304" spans="1:42" s="73" customFormat="1" ht="12" customHeight="1" x14ac:dyDescent="0.25">
      <c r="A304" s="69"/>
      <c r="B304" s="69"/>
      <c r="C304" s="69"/>
      <c r="D304" s="69"/>
      <c r="E304" s="69"/>
      <c r="F304" s="70"/>
      <c r="G304" s="71"/>
      <c r="H304" s="71"/>
      <c r="I304" s="70"/>
      <c r="O304" s="74"/>
      <c r="V304" s="69"/>
      <c r="X304" s="75"/>
      <c r="Y304" s="76"/>
      <c r="Z304" s="76"/>
      <c r="AA304" s="77"/>
      <c r="AB304" s="77"/>
      <c r="AC304" s="77"/>
      <c r="AD304" s="77"/>
      <c r="AE304" s="77"/>
      <c r="AF304" s="77"/>
      <c r="AG304" s="77"/>
      <c r="AH304" s="77"/>
      <c r="AI304" s="77"/>
      <c r="AJ304" s="77"/>
      <c r="AK304" s="77"/>
      <c r="AL304" s="77"/>
      <c r="AM304" s="75"/>
      <c r="AN304" s="61"/>
      <c r="AO304" s="61"/>
      <c r="AP304" s="78"/>
    </row>
    <row r="305" spans="1:42" s="73" customFormat="1" ht="12" customHeight="1" x14ac:dyDescent="0.25">
      <c r="A305" s="69"/>
      <c r="B305" s="69"/>
      <c r="C305" s="69"/>
      <c r="D305" s="69"/>
      <c r="E305" s="69"/>
      <c r="F305" s="70"/>
      <c r="G305" s="71"/>
      <c r="H305" s="71"/>
      <c r="I305" s="70"/>
      <c r="O305" s="74"/>
      <c r="V305" s="69"/>
      <c r="X305" s="75"/>
      <c r="Y305" s="76"/>
      <c r="Z305" s="76"/>
      <c r="AA305" s="77"/>
      <c r="AB305" s="77"/>
      <c r="AC305" s="77"/>
      <c r="AD305" s="77"/>
      <c r="AE305" s="77"/>
      <c r="AF305" s="77"/>
      <c r="AG305" s="77"/>
      <c r="AH305" s="77"/>
      <c r="AI305" s="77"/>
      <c r="AJ305" s="77"/>
      <c r="AK305" s="77"/>
      <c r="AL305" s="77"/>
      <c r="AM305" s="75"/>
      <c r="AN305" s="61"/>
      <c r="AO305" s="61"/>
      <c r="AP305" s="78"/>
    </row>
    <row r="306" spans="1:42" s="73" customFormat="1" ht="12" customHeight="1" x14ac:dyDescent="0.25">
      <c r="A306" s="69"/>
      <c r="B306" s="69"/>
      <c r="C306" s="69"/>
      <c r="D306" s="69"/>
      <c r="E306" s="69"/>
      <c r="F306" s="70"/>
      <c r="G306" s="71"/>
      <c r="H306" s="71"/>
      <c r="I306" s="70"/>
      <c r="O306" s="74"/>
      <c r="V306" s="69"/>
      <c r="X306" s="75"/>
      <c r="Y306" s="76"/>
      <c r="Z306" s="76"/>
      <c r="AA306" s="77"/>
      <c r="AB306" s="77"/>
      <c r="AC306" s="77"/>
      <c r="AD306" s="77"/>
      <c r="AE306" s="77"/>
      <c r="AF306" s="77"/>
      <c r="AG306" s="77"/>
      <c r="AH306" s="77"/>
      <c r="AI306" s="77"/>
      <c r="AJ306" s="77"/>
      <c r="AK306" s="77"/>
      <c r="AL306" s="77"/>
      <c r="AM306" s="75"/>
      <c r="AN306" s="61"/>
      <c r="AO306" s="61"/>
      <c r="AP306" s="78"/>
    </row>
    <row r="307" spans="1:42" s="73" customFormat="1" ht="12" customHeight="1" x14ac:dyDescent="0.25">
      <c r="A307" s="69"/>
      <c r="B307" s="69"/>
      <c r="C307" s="69"/>
      <c r="D307" s="69"/>
      <c r="E307" s="69"/>
      <c r="F307" s="70"/>
      <c r="G307" s="71"/>
      <c r="H307" s="71"/>
      <c r="I307" s="70"/>
      <c r="O307" s="74"/>
      <c r="V307" s="69"/>
      <c r="X307" s="75"/>
      <c r="Y307" s="76"/>
      <c r="Z307" s="76"/>
      <c r="AA307" s="77"/>
      <c r="AB307" s="77"/>
      <c r="AC307" s="77"/>
      <c r="AD307" s="77"/>
      <c r="AE307" s="77"/>
      <c r="AF307" s="77"/>
      <c r="AG307" s="77"/>
      <c r="AH307" s="77"/>
      <c r="AI307" s="77"/>
      <c r="AJ307" s="77"/>
      <c r="AK307" s="77"/>
      <c r="AL307" s="77"/>
      <c r="AM307" s="75"/>
      <c r="AN307" s="61"/>
      <c r="AO307" s="61"/>
      <c r="AP307" s="78"/>
    </row>
    <row r="308" spans="1:42" s="73" customFormat="1" ht="12" customHeight="1" x14ac:dyDescent="0.25">
      <c r="A308" s="69"/>
      <c r="B308" s="69"/>
      <c r="C308" s="69"/>
      <c r="D308" s="69"/>
      <c r="E308" s="69"/>
      <c r="F308" s="70"/>
      <c r="G308" s="71"/>
      <c r="H308" s="71"/>
      <c r="I308" s="70"/>
      <c r="O308" s="74"/>
      <c r="V308" s="69"/>
      <c r="X308" s="75"/>
      <c r="Y308" s="76"/>
      <c r="Z308" s="76"/>
      <c r="AA308" s="77"/>
      <c r="AB308" s="77"/>
      <c r="AC308" s="77"/>
      <c r="AD308" s="77"/>
      <c r="AE308" s="77"/>
      <c r="AF308" s="77"/>
      <c r="AG308" s="77"/>
      <c r="AH308" s="77"/>
      <c r="AI308" s="77"/>
      <c r="AJ308" s="77"/>
      <c r="AK308" s="77"/>
      <c r="AL308" s="77"/>
      <c r="AM308" s="75"/>
      <c r="AN308" s="61"/>
      <c r="AO308" s="61"/>
      <c r="AP308" s="78"/>
    </row>
    <row r="309" spans="1:42" s="73" customFormat="1" ht="12" customHeight="1" x14ac:dyDescent="0.25">
      <c r="A309" s="69"/>
      <c r="B309" s="69"/>
      <c r="C309" s="69"/>
      <c r="D309" s="69"/>
      <c r="E309" s="69"/>
      <c r="F309" s="70"/>
      <c r="G309" s="71"/>
      <c r="H309" s="71"/>
      <c r="I309" s="70"/>
      <c r="O309" s="74"/>
      <c r="V309" s="69"/>
      <c r="X309" s="75"/>
      <c r="Y309" s="76"/>
      <c r="Z309" s="76"/>
      <c r="AA309" s="77"/>
      <c r="AB309" s="77"/>
      <c r="AC309" s="77"/>
      <c r="AD309" s="77"/>
      <c r="AE309" s="77"/>
      <c r="AF309" s="77"/>
      <c r="AG309" s="77"/>
      <c r="AH309" s="77"/>
      <c r="AI309" s="77"/>
      <c r="AJ309" s="77"/>
      <c r="AK309" s="77"/>
      <c r="AL309" s="77"/>
      <c r="AM309" s="75"/>
      <c r="AN309" s="61"/>
      <c r="AO309" s="61"/>
      <c r="AP309" s="78"/>
    </row>
    <row r="310" spans="1:42" s="73" customFormat="1" ht="12" customHeight="1" x14ac:dyDescent="0.25">
      <c r="A310" s="69"/>
      <c r="B310" s="69"/>
      <c r="C310" s="69"/>
      <c r="D310" s="69"/>
      <c r="E310" s="69"/>
      <c r="F310" s="70"/>
      <c r="G310" s="71"/>
      <c r="H310" s="71"/>
      <c r="I310" s="70"/>
      <c r="O310" s="74"/>
      <c r="V310" s="69"/>
      <c r="X310" s="75"/>
      <c r="Y310" s="76"/>
      <c r="Z310" s="76"/>
      <c r="AA310" s="77"/>
      <c r="AB310" s="77"/>
      <c r="AC310" s="77"/>
      <c r="AD310" s="77"/>
      <c r="AE310" s="77"/>
      <c r="AF310" s="77"/>
      <c r="AG310" s="77"/>
      <c r="AH310" s="77"/>
      <c r="AI310" s="77"/>
      <c r="AJ310" s="77"/>
      <c r="AK310" s="77"/>
      <c r="AL310" s="77"/>
      <c r="AM310" s="75"/>
      <c r="AN310" s="61"/>
      <c r="AO310" s="61"/>
      <c r="AP310" s="78"/>
    </row>
    <row r="311" spans="1:42" s="73" customFormat="1" ht="12" customHeight="1" x14ac:dyDescent="0.25">
      <c r="A311" s="69"/>
      <c r="B311" s="69"/>
      <c r="C311" s="69"/>
      <c r="D311" s="69"/>
      <c r="E311" s="69"/>
      <c r="F311" s="70"/>
      <c r="G311" s="71"/>
      <c r="H311" s="71"/>
      <c r="I311" s="70"/>
      <c r="O311" s="74"/>
      <c r="V311" s="69"/>
      <c r="X311" s="75"/>
      <c r="Y311" s="76"/>
      <c r="Z311" s="76"/>
      <c r="AA311" s="77"/>
      <c r="AB311" s="77"/>
      <c r="AC311" s="77"/>
      <c r="AD311" s="77"/>
      <c r="AE311" s="77"/>
      <c r="AF311" s="77"/>
      <c r="AG311" s="77"/>
      <c r="AH311" s="77"/>
      <c r="AI311" s="77"/>
      <c r="AJ311" s="77"/>
      <c r="AK311" s="77"/>
      <c r="AL311" s="77"/>
      <c r="AM311" s="75"/>
      <c r="AN311" s="61"/>
      <c r="AO311" s="61"/>
      <c r="AP311" s="78"/>
    </row>
    <row r="312" spans="1:42" s="73" customFormat="1" ht="12" customHeight="1" x14ac:dyDescent="0.25">
      <c r="A312" s="69"/>
      <c r="B312" s="69"/>
      <c r="C312" s="69"/>
      <c r="D312" s="69"/>
      <c r="E312" s="69"/>
      <c r="F312" s="70"/>
      <c r="G312" s="71"/>
      <c r="H312" s="71"/>
      <c r="I312" s="70"/>
      <c r="O312" s="74"/>
      <c r="V312" s="69"/>
      <c r="X312" s="75"/>
      <c r="Y312" s="76"/>
      <c r="Z312" s="76"/>
      <c r="AA312" s="77"/>
      <c r="AB312" s="77"/>
      <c r="AC312" s="77"/>
      <c r="AD312" s="77"/>
      <c r="AE312" s="77"/>
      <c r="AF312" s="77"/>
      <c r="AG312" s="77"/>
      <c r="AH312" s="77"/>
      <c r="AI312" s="77"/>
      <c r="AJ312" s="77"/>
      <c r="AK312" s="77"/>
      <c r="AL312" s="77"/>
      <c r="AM312" s="75"/>
      <c r="AN312" s="61"/>
      <c r="AO312" s="61"/>
      <c r="AP312" s="78"/>
    </row>
    <row r="313" spans="1:42" s="73" customFormat="1" ht="12" customHeight="1" x14ac:dyDescent="0.25">
      <c r="A313" s="69"/>
      <c r="B313" s="69"/>
      <c r="C313" s="69"/>
      <c r="D313" s="69"/>
      <c r="E313" s="69"/>
      <c r="F313" s="70"/>
      <c r="G313" s="71"/>
      <c r="H313" s="71"/>
      <c r="I313" s="70"/>
      <c r="O313" s="74"/>
      <c r="V313" s="69"/>
      <c r="X313" s="75"/>
      <c r="Y313" s="76"/>
      <c r="Z313" s="76"/>
      <c r="AA313" s="77"/>
      <c r="AB313" s="77"/>
      <c r="AC313" s="77"/>
      <c r="AD313" s="77"/>
      <c r="AE313" s="77"/>
      <c r="AF313" s="77"/>
      <c r="AG313" s="77"/>
      <c r="AH313" s="77"/>
      <c r="AI313" s="77"/>
      <c r="AJ313" s="77"/>
      <c r="AK313" s="77"/>
      <c r="AL313" s="77"/>
      <c r="AM313" s="75"/>
      <c r="AN313" s="61"/>
      <c r="AO313" s="61"/>
      <c r="AP313" s="78"/>
    </row>
    <row r="314" spans="1:42" s="73" customFormat="1" ht="12" customHeight="1" x14ac:dyDescent="0.25">
      <c r="A314" s="69"/>
      <c r="B314" s="69"/>
      <c r="C314" s="69"/>
      <c r="D314" s="69"/>
      <c r="E314" s="69"/>
      <c r="F314" s="70"/>
      <c r="G314" s="71"/>
      <c r="H314" s="71"/>
      <c r="I314" s="70"/>
      <c r="O314" s="74"/>
      <c r="V314" s="69"/>
      <c r="X314" s="75"/>
      <c r="Y314" s="76"/>
      <c r="Z314" s="76"/>
      <c r="AA314" s="77"/>
      <c r="AB314" s="77"/>
      <c r="AC314" s="77"/>
      <c r="AD314" s="77"/>
      <c r="AE314" s="77"/>
      <c r="AF314" s="77"/>
      <c r="AG314" s="77"/>
      <c r="AH314" s="77"/>
      <c r="AI314" s="77"/>
      <c r="AJ314" s="77"/>
      <c r="AK314" s="77"/>
      <c r="AL314" s="77"/>
      <c r="AM314" s="75"/>
      <c r="AN314" s="61"/>
      <c r="AO314" s="61"/>
      <c r="AP314" s="78"/>
    </row>
    <row r="315" spans="1:42" s="73" customFormat="1" ht="12" customHeight="1" x14ac:dyDescent="0.25">
      <c r="A315" s="69"/>
      <c r="B315" s="69"/>
      <c r="C315" s="69"/>
      <c r="D315" s="69"/>
      <c r="E315" s="69"/>
      <c r="F315" s="70"/>
      <c r="G315" s="71"/>
      <c r="H315" s="71"/>
      <c r="I315" s="70"/>
      <c r="O315" s="74"/>
      <c r="V315" s="69"/>
      <c r="X315" s="75"/>
      <c r="Y315" s="76"/>
      <c r="Z315" s="76"/>
      <c r="AA315" s="77"/>
      <c r="AB315" s="77"/>
      <c r="AC315" s="77"/>
      <c r="AD315" s="77"/>
      <c r="AE315" s="77"/>
      <c r="AF315" s="77"/>
      <c r="AG315" s="77"/>
      <c r="AH315" s="77"/>
      <c r="AI315" s="77"/>
      <c r="AJ315" s="77"/>
      <c r="AK315" s="77"/>
      <c r="AL315" s="77"/>
      <c r="AM315" s="75"/>
      <c r="AN315" s="61"/>
      <c r="AO315" s="61"/>
      <c r="AP315" s="78"/>
    </row>
    <row r="316" spans="1:42" s="73" customFormat="1" ht="12" customHeight="1" x14ac:dyDescent="0.25">
      <c r="A316" s="69"/>
      <c r="B316" s="69"/>
      <c r="C316" s="69"/>
      <c r="D316" s="69"/>
      <c r="E316" s="69"/>
      <c r="F316" s="70"/>
      <c r="G316" s="71"/>
      <c r="H316" s="71"/>
      <c r="I316" s="70"/>
      <c r="O316" s="74"/>
      <c r="V316" s="69"/>
      <c r="X316" s="75"/>
      <c r="Y316" s="76"/>
      <c r="Z316" s="76"/>
      <c r="AA316" s="77"/>
      <c r="AB316" s="77"/>
      <c r="AC316" s="77"/>
      <c r="AD316" s="77"/>
      <c r="AE316" s="77"/>
      <c r="AF316" s="77"/>
      <c r="AG316" s="77"/>
      <c r="AH316" s="77"/>
      <c r="AI316" s="77"/>
      <c r="AJ316" s="77"/>
      <c r="AK316" s="77"/>
      <c r="AL316" s="77"/>
      <c r="AM316" s="75"/>
      <c r="AN316" s="61"/>
      <c r="AO316" s="61"/>
      <c r="AP316" s="78"/>
    </row>
    <row r="317" spans="1:42" s="73" customFormat="1" ht="12" customHeight="1" x14ac:dyDescent="0.25">
      <c r="A317" s="69"/>
      <c r="B317" s="69"/>
      <c r="C317" s="69"/>
      <c r="D317" s="69"/>
      <c r="E317" s="69"/>
      <c r="F317" s="70"/>
      <c r="G317" s="71"/>
      <c r="H317" s="71"/>
      <c r="I317" s="70"/>
      <c r="O317" s="74"/>
      <c r="V317" s="69"/>
      <c r="X317" s="75"/>
      <c r="Y317" s="76"/>
      <c r="Z317" s="76"/>
      <c r="AA317" s="77"/>
      <c r="AB317" s="77"/>
      <c r="AC317" s="77"/>
      <c r="AD317" s="77"/>
      <c r="AE317" s="77"/>
      <c r="AF317" s="77"/>
      <c r="AG317" s="77"/>
      <c r="AH317" s="77"/>
      <c r="AI317" s="77"/>
      <c r="AJ317" s="77"/>
      <c r="AK317" s="77"/>
      <c r="AL317" s="77"/>
      <c r="AM317" s="75"/>
      <c r="AN317" s="61"/>
      <c r="AO317" s="61"/>
      <c r="AP317" s="78"/>
    </row>
    <row r="318" spans="1:42" s="73" customFormat="1" ht="12" customHeight="1" x14ac:dyDescent="0.25">
      <c r="A318" s="69"/>
      <c r="B318" s="69"/>
      <c r="C318" s="69"/>
      <c r="D318" s="69"/>
      <c r="E318" s="69"/>
      <c r="F318" s="70"/>
      <c r="G318" s="71"/>
      <c r="H318" s="71"/>
      <c r="I318" s="70"/>
      <c r="O318" s="74"/>
      <c r="V318" s="69"/>
      <c r="X318" s="75"/>
      <c r="Y318" s="76"/>
      <c r="Z318" s="76"/>
      <c r="AA318" s="77"/>
      <c r="AB318" s="77"/>
      <c r="AC318" s="77"/>
      <c r="AD318" s="77"/>
      <c r="AE318" s="77"/>
      <c r="AF318" s="77"/>
      <c r="AG318" s="77"/>
      <c r="AH318" s="77"/>
      <c r="AI318" s="77"/>
      <c r="AJ318" s="77"/>
      <c r="AK318" s="77"/>
      <c r="AL318" s="77"/>
      <c r="AM318" s="75"/>
      <c r="AN318" s="61"/>
      <c r="AO318" s="61"/>
      <c r="AP318" s="78"/>
    </row>
    <row r="319" spans="1:42" s="73" customFormat="1" ht="12" customHeight="1" x14ac:dyDescent="0.25">
      <c r="A319" s="69"/>
      <c r="B319" s="69"/>
      <c r="C319" s="69"/>
      <c r="D319" s="69"/>
      <c r="E319" s="69"/>
      <c r="F319" s="70"/>
      <c r="G319" s="71"/>
      <c r="H319" s="71"/>
      <c r="I319" s="70"/>
      <c r="O319" s="74"/>
      <c r="V319" s="69"/>
      <c r="X319" s="75"/>
      <c r="Y319" s="76"/>
      <c r="Z319" s="76"/>
      <c r="AA319" s="77"/>
      <c r="AB319" s="77"/>
      <c r="AC319" s="77"/>
      <c r="AD319" s="77"/>
      <c r="AE319" s="77"/>
      <c r="AF319" s="77"/>
      <c r="AG319" s="77"/>
      <c r="AH319" s="77"/>
      <c r="AI319" s="77"/>
      <c r="AJ319" s="77"/>
      <c r="AK319" s="77"/>
      <c r="AL319" s="77"/>
      <c r="AM319" s="75"/>
      <c r="AN319" s="61"/>
      <c r="AO319" s="61"/>
      <c r="AP319" s="78"/>
    </row>
    <row r="320" spans="1:42" s="73" customFormat="1" ht="12" customHeight="1" x14ac:dyDescent="0.25">
      <c r="A320" s="69"/>
      <c r="B320" s="69"/>
      <c r="C320" s="69"/>
      <c r="D320" s="69"/>
      <c r="E320" s="69"/>
      <c r="F320" s="70"/>
      <c r="G320" s="71"/>
      <c r="H320" s="71"/>
      <c r="I320" s="70"/>
      <c r="O320" s="74"/>
      <c r="V320" s="69"/>
      <c r="X320" s="75"/>
      <c r="Y320" s="76"/>
      <c r="Z320" s="76"/>
      <c r="AA320" s="77"/>
      <c r="AB320" s="77"/>
      <c r="AC320" s="77"/>
      <c r="AD320" s="77"/>
      <c r="AE320" s="77"/>
      <c r="AF320" s="77"/>
      <c r="AG320" s="77"/>
      <c r="AH320" s="77"/>
      <c r="AI320" s="77"/>
      <c r="AJ320" s="77"/>
      <c r="AK320" s="77"/>
      <c r="AL320" s="77"/>
      <c r="AM320" s="75"/>
      <c r="AN320" s="61"/>
      <c r="AO320" s="61"/>
      <c r="AP320" s="78"/>
    </row>
    <row r="321" spans="1:42" s="73" customFormat="1" ht="12" customHeight="1" x14ac:dyDescent="0.25">
      <c r="A321" s="69"/>
      <c r="B321" s="69"/>
      <c r="C321" s="69"/>
      <c r="D321" s="69"/>
      <c r="E321" s="69"/>
      <c r="F321" s="70"/>
      <c r="G321" s="71"/>
      <c r="H321" s="71"/>
      <c r="I321" s="70"/>
      <c r="O321" s="74"/>
      <c r="V321" s="69"/>
      <c r="X321" s="75"/>
      <c r="Y321" s="76"/>
      <c r="Z321" s="76"/>
      <c r="AA321" s="77"/>
      <c r="AB321" s="77"/>
      <c r="AC321" s="77"/>
      <c r="AD321" s="77"/>
      <c r="AE321" s="77"/>
      <c r="AF321" s="77"/>
      <c r="AG321" s="77"/>
      <c r="AH321" s="77"/>
      <c r="AI321" s="77"/>
      <c r="AJ321" s="77"/>
      <c r="AK321" s="77"/>
      <c r="AL321" s="77"/>
      <c r="AM321" s="75"/>
      <c r="AN321" s="61"/>
      <c r="AO321" s="61"/>
      <c r="AP321" s="78"/>
    </row>
    <row r="322" spans="1:42" s="73" customFormat="1" ht="12" customHeight="1" x14ac:dyDescent="0.25">
      <c r="A322" s="69"/>
      <c r="B322" s="69"/>
      <c r="C322" s="69"/>
      <c r="D322" s="69"/>
      <c r="E322" s="69"/>
      <c r="F322" s="70"/>
      <c r="G322" s="71"/>
      <c r="H322" s="71"/>
      <c r="I322" s="70"/>
      <c r="O322" s="74"/>
      <c r="V322" s="69"/>
      <c r="X322" s="75"/>
      <c r="Y322" s="76"/>
      <c r="Z322" s="76"/>
      <c r="AA322" s="77"/>
      <c r="AB322" s="77"/>
      <c r="AC322" s="77"/>
      <c r="AD322" s="77"/>
      <c r="AE322" s="77"/>
      <c r="AF322" s="77"/>
      <c r="AG322" s="77"/>
      <c r="AH322" s="77"/>
      <c r="AI322" s="77"/>
      <c r="AJ322" s="77"/>
      <c r="AK322" s="77"/>
      <c r="AL322" s="77"/>
      <c r="AM322" s="75"/>
      <c r="AN322" s="61"/>
      <c r="AO322" s="61"/>
      <c r="AP322" s="78"/>
    </row>
    <row r="323" spans="1:42" s="73" customFormat="1" ht="12" customHeight="1" x14ac:dyDescent="0.25">
      <c r="A323" s="69"/>
      <c r="B323" s="69"/>
      <c r="C323" s="69"/>
      <c r="D323" s="69"/>
      <c r="E323" s="69"/>
      <c r="F323" s="70"/>
      <c r="G323" s="71"/>
      <c r="H323" s="71"/>
      <c r="I323" s="70"/>
      <c r="O323" s="74"/>
      <c r="V323" s="69"/>
      <c r="X323" s="75"/>
      <c r="Y323" s="76"/>
      <c r="Z323" s="76"/>
      <c r="AA323" s="77"/>
      <c r="AB323" s="77"/>
      <c r="AC323" s="77"/>
      <c r="AD323" s="77"/>
      <c r="AE323" s="77"/>
      <c r="AF323" s="77"/>
      <c r="AG323" s="77"/>
      <c r="AH323" s="77"/>
      <c r="AI323" s="77"/>
      <c r="AJ323" s="77"/>
      <c r="AK323" s="77"/>
      <c r="AL323" s="77"/>
      <c r="AM323" s="75"/>
      <c r="AN323" s="61"/>
      <c r="AO323" s="61"/>
      <c r="AP323" s="78"/>
    </row>
    <row r="324" spans="1:42" s="73" customFormat="1" ht="12" customHeight="1" x14ac:dyDescent="0.25">
      <c r="A324" s="69"/>
      <c r="B324" s="69"/>
      <c r="C324" s="69"/>
      <c r="D324" s="69"/>
      <c r="E324" s="69"/>
      <c r="F324" s="70"/>
      <c r="G324" s="71"/>
      <c r="H324" s="71"/>
      <c r="I324" s="70"/>
      <c r="O324" s="74"/>
      <c r="V324" s="69"/>
      <c r="X324" s="75"/>
      <c r="Y324" s="76"/>
      <c r="Z324" s="76"/>
      <c r="AA324" s="77"/>
      <c r="AB324" s="77"/>
      <c r="AC324" s="77"/>
      <c r="AD324" s="77"/>
      <c r="AE324" s="77"/>
      <c r="AF324" s="77"/>
      <c r="AG324" s="77"/>
      <c r="AH324" s="77"/>
      <c r="AI324" s="77"/>
      <c r="AJ324" s="77"/>
      <c r="AK324" s="77"/>
      <c r="AL324" s="77"/>
      <c r="AM324" s="75"/>
      <c r="AN324" s="61"/>
      <c r="AO324" s="61"/>
      <c r="AP324" s="78"/>
    </row>
    <row r="325" spans="1:42" s="73" customFormat="1" ht="12" customHeight="1" x14ac:dyDescent="0.25">
      <c r="A325" s="69"/>
      <c r="B325" s="69"/>
      <c r="C325" s="69"/>
      <c r="D325" s="69"/>
      <c r="E325" s="69"/>
      <c r="F325" s="70"/>
      <c r="G325" s="71"/>
      <c r="H325" s="71"/>
      <c r="I325" s="70"/>
      <c r="O325" s="74"/>
      <c r="V325" s="69"/>
      <c r="X325" s="75"/>
      <c r="Y325" s="76"/>
      <c r="Z325" s="76"/>
      <c r="AA325" s="77"/>
      <c r="AB325" s="77"/>
      <c r="AC325" s="77"/>
      <c r="AD325" s="77"/>
      <c r="AE325" s="77"/>
      <c r="AF325" s="77"/>
      <c r="AG325" s="77"/>
      <c r="AH325" s="77"/>
      <c r="AI325" s="77"/>
      <c r="AJ325" s="77"/>
      <c r="AK325" s="77"/>
      <c r="AL325" s="77"/>
      <c r="AM325" s="75"/>
      <c r="AN325" s="61"/>
      <c r="AO325" s="61"/>
      <c r="AP325" s="78"/>
    </row>
    <row r="326" spans="1:42" s="73" customFormat="1" ht="12" customHeight="1" x14ac:dyDescent="0.25">
      <c r="A326" s="69"/>
      <c r="B326" s="69"/>
      <c r="C326" s="69"/>
      <c r="D326" s="69"/>
      <c r="E326" s="69"/>
      <c r="F326" s="70"/>
      <c r="G326" s="71"/>
      <c r="H326" s="71"/>
      <c r="I326" s="70"/>
      <c r="O326" s="74"/>
      <c r="V326" s="69"/>
      <c r="X326" s="75"/>
      <c r="Y326" s="76"/>
      <c r="Z326" s="76"/>
      <c r="AA326" s="77"/>
      <c r="AB326" s="77"/>
      <c r="AC326" s="77"/>
      <c r="AD326" s="77"/>
      <c r="AE326" s="77"/>
      <c r="AF326" s="77"/>
      <c r="AG326" s="77"/>
      <c r="AH326" s="77"/>
      <c r="AI326" s="77"/>
      <c r="AJ326" s="77"/>
      <c r="AK326" s="77"/>
      <c r="AL326" s="77"/>
      <c r="AM326" s="75"/>
      <c r="AN326" s="61"/>
      <c r="AO326" s="61"/>
      <c r="AP326" s="78"/>
    </row>
    <row r="327" spans="1:42" s="73" customFormat="1" ht="12" customHeight="1" x14ac:dyDescent="0.25">
      <c r="A327" s="69"/>
      <c r="B327" s="69"/>
      <c r="C327" s="69"/>
      <c r="D327" s="69"/>
      <c r="E327" s="69"/>
      <c r="F327" s="70"/>
      <c r="G327" s="71"/>
      <c r="H327" s="71"/>
      <c r="I327" s="70"/>
      <c r="O327" s="74"/>
      <c r="V327" s="69"/>
      <c r="X327" s="75"/>
      <c r="Y327" s="76"/>
      <c r="Z327" s="76"/>
      <c r="AA327" s="77"/>
      <c r="AB327" s="77"/>
      <c r="AC327" s="77"/>
      <c r="AD327" s="77"/>
      <c r="AE327" s="77"/>
      <c r="AF327" s="77"/>
      <c r="AG327" s="77"/>
      <c r="AH327" s="77"/>
      <c r="AI327" s="77"/>
      <c r="AJ327" s="77"/>
      <c r="AK327" s="77"/>
      <c r="AL327" s="77"/>
      <c r="AM327" s="75"/>
      <c r="AN327" s="61"/>
      <c r="AO327" s="61"/>
      <c r="AP327" s="78"/>
    </row>
    <row r="328" spans="1:42" s="73" customFormat="1" ht="12" customHeight="1" x14ac:dyDescent="0.25">
      <c r="A328" s="69"/>
      <c r="B328" s="69"/>
      <c r="C328" s="69"/>
      <c r="D328" s="69"/>
      <c r="E328" s="69"/>
      <c r="F328" s="70"/>
      <c r="G328" s="71"/>
      <c r="H328" s="71"/>
      <c r="I328" s="70"/>
      <c r="O328" s="74"/>
      <c r="V328" s="69"/>
      <c r="X328" s="75"/>
      <c r="Y328" s="76"/>
      <c r="Z328" s="76"/>
      <c r="AA328" s="77"/>
      <c r="AB328" s="77"/>
      <c r="AC328" s="77"/>
      <c r="AD328" s="77"/>
      <c r="AE328" s="77"/>
      <c r="AF328" s="77"/>
      <c r="AG328" s="77"/>
      <c r="AH328" s="77"/>
      <c r="AI328" s="77"/>
      <c r="AJ328" s="77"/>
      <c r="AK328" s="77"/>
      <c r="AL328" s="77"/>
      <c r="AM328" s="75"/>
      <c r="AN328" s="61"/>
      <c r="AO328" s="61"/>
      <c r="AP328" s="78"/>
    </row>
    <row r="329" spans="1:42" s="73" customFormat="1" ht="12" customHeight="1" x14ac:dyDescent="0.25">
      <c r="A329" s="69"/>
      <c r="B329" s="69"/>
      <c r="C329" s="69"/>
      <c r="D329" s="69"/>
      <c r="E329" s="69"/>
      <c r="F329" s="70"/>
      <c r="G329" s="71"/>
      <c r="H329" s="71"/>
      <c r="I329" s="70"/>
      <c r="O329" s="74"/>
      <c r="V329" s="69"/>
      <c r="X329" s="75"/>
      <c r="Y329" s="76"/>
      <c r="Z329" s="76"/>
      <c r="AA329" s="77"/>
      <c r="AB329" s="77"/>
      <c r="AC329" s="77"/>
      <c r="AD329" s="77"/>
      <c r="AE329" s="77"/>
      <c r="AF329" s="77"/>
      <c r="AG329" s="77"/>
      <c r="AH329" s="77"/>
      <c r="AI329" s="77"/>
      <c r="AJ329" s="77"/>
      <c r="AK329" s="77"/>
      <c r="AL329" s="77"/>
      <c r="AM329" s="75"/>
      <c r="AN329" s="61"/>
      <c r="AO329" s="61"/>
      <c r="AP329" s="78"/>
    </row>
    <row r="330" spans="1:42" s="73" customFormat="1" ht="12" customHeight="1" x14ac:dyDescent="0.25">
      <c r="A330" s="69"/>
      <c r="B330" s="69"/>
      <c r="C330" s="69"/>
      <c r="D330" s="69"/>
      <c r="E330" s="69"/>
      <c r="F330" s="70"/>
      <c r="G330" s="71"/>
      <c r="H330" s="71"/>
      <c r="I330" s="70"/>
      <c r="O330" s="74"/>
      <c r="V330" s="69"/>
      <c r="X330" s="75"/>
      <c r="Y330" s="76"/>
      <c r="Z330" s="76"/>
      <c r="AA330" s="77"/>
      <c r="AB330" s="77"/>
      <c r="AC330" s="77"/>
      <c r="AD330" s="77"/>
      <c r="AE330" s="77"/>
      <c r="AF330" s="77"/>
      <c r="AG330" s="77"/>
      <c r="AH330" s="77"/>
      <c r="AI330" s="77"/>
      <c r="AJ330" s="77"/>
      <c r="AK330" s="77"/>
      <c r="AL330" s="77"/>
      <c r="AM330" s="75"/>
      <c r="AN330" s="61"/>
      <c r="AO330" s="61"/>
      <c r="AP330" s="78"/>
    </row>
    <row r="331" spans="1:42" s="73" customFormat="1" ht="12" customHeight="1" x14ac:dyDescent="0.25">
      <c r="A331" s="69"/>
      <c r="B331" s="69"/>
      <c r="C331" s="69"/>
      <c r="D331" s="69"/>
      <c r="E331" s="69"/>
      <c r="F331" s="70"/>
      <c r="G331" s="71"/>
      <c r="H331" s="71"/>
      <c r="I331" s="70"/>
      <c r="O331" s="74"/>
      <c r="V331" s="69"/>
      <c r="X331" s="75"/>
      <c r="Y331" s="76"/>
      <c r="Z331" s="76"/>
      <c r="AA331" s="77"/>
      <c r="AB331" s="77"/>
      <c r="AC331" s="77"/>
      <c r="AD331" s="77"/>
      <c r="AE331" s="77"/>
      <c r="AF331" s="77"/>
      <c r="AG331" s="77"/>
      <c r="AH331" s="77"/>
      <c r="AI331" s="77"/>
      <c r="AJ331" s="77"/>
      <c r="AK331" s="77"/>
      <c r="AL331" s="77"/>
      <c r="AM331" s="75"/>
      <c r="AN331" s="61"/>
      <c r="AO331" s="61"/>
      <c r="AP331" s="78"/>
    </row>
    <row r="332" spans="1:42" s="73" customFormat="1" ht="12" customHeight="1" x14ac:dyDescent="0.25">
      <c r="A332" s="69"/>
      <c r="B332" s="69"/>
      <c r="C332" s="69"/>
      <c r="D332" s="69"/>
      <c r="E332" s="69"/>
      <c r="F332" s="70"/>
      <c r="G332" s="71"/>
      <c r="H332" s="71"/>
      <c r="I332" s="70"/>
      <c r="O332" s="74"/>
      <c r="V332" s="69"/>
      <c r="X332" s="75"/>
      <c r="Y332" s="76"/>
      <c r="Z332" s="76"/>
      <c r="AA332" s="77"/>
      <c r="AB332" s="77"/>
      <c r="AC332" s="77"/>
      <c r="AD332" s="77"/>
      <c r="AE332" s="77"/>
      <c r="AF332" s="77"/>
      <c r="AG332" s="77"/>
      <c r="AH332" s="77"/>
      <c r="AI332" s="77"/>
      <c r="AJ332" s="77"/>
      <c r="AK332" s="77"/>
      <c r="AL332" s="77"/>
      <c r="AM332" s="75"/>
      <c r="AN332" s="61"/>
      <c r="AO332" s="61"/>
      <c r="AP332" s="78"/>
    </row>
    <row r="333" spans="1:42" s="73" customFormat="1" ht="12" customHeight="1" x14ac:dyDescent="0.25">
      <c r="A333" s="69"/>
      <c r="B333" s="69"/>
      <c r="C333" s="69"/>
      <c r="D333" s="69"/>
      <c r="E333" s="69"/>
      <c r="F333" s="70"/>
      <c r="G333" s="71"/>
      <c r="H333" s="71"/>
      <c r="I333" s="70"/>
      <c r="O333" s="74"/>
      <c r="V333" s="69"/>
      <c r="X333" s="75"/>
      <c r="Y333" s="76"/>
      <c r="Z333" s="76"/>
      <c r="AA333" s="77"/>
      <c r="AB333" s="77"/>
      <c r="AC333" s="77"/>
      <c r="AD333" s="77"/>
      <c r="AE333" s="77"/>
      <c r="AF333" s="77"/>
      <c r="AG333" s="77"/>
      <c r="AH333" s="77"/>
      <c r="AI333" s="77"/>
      <c r="AJ333" s="77"/>
      <c r="AK333" s="77"/>
      <c r="AL333" s="77"/>
      <c r="AM333" s="75"/>
      <c r="AN333" s="61"/>
      <c r="AO333" s="61"/>
      <c r="AP333" s="78"/>
    </row>
    <row r="334" spans="1:42" s="73" customFormat="1" ht="12" customHeight="1" x14ac:dyDescent="0.25">
      <c r="A334" s="69"/>
      <c r="B334" s="69"/>
      <c r="C334" s="69"/>
      <c r="D334" s="69"/>
      <c r="E334" s="69"/>
      <c r="F334" s="70"/>
      <c r="G334" s="71"/>
      <c r="H334" s="71"/>
      <c r="I334" s="70"/>
      <c r="O334" s="74"/>
      <c r="V334" s="69"/>
      <c r="X334" s="75"/>
      <c r="Y334" s="76"/>
      <c r="Z334" s="76"/>
      <c r="AA334" s="77"/>
      <c r="AB334" s="77"/>
      <c r="AC334" s="77"/>
      <c r="AD334" s="77"/>
      <c r="AE334" s="77"/>
      <c r="AF334" s="77"/>
      <c r="AG334" s="77"/>
      <c r="AH334" s="77"/>
      <c r="AI334" s="77"/>
      <c r="AJ334" s="77"/>
      <c r="AK334" s="77"/>
      <c r="AL334" s="77"/>
      <c r="AM334" s="75"/>
      <c r="AN334" s="61"/>
      <c r="AO334" s="61"/>
      <c r="AP334" s="78"/>
    </row>
    <row r="335" spans="1:42" s="73" customFormat="1" ht="12" customHeight="1" x14ac:dyDescent="0.25">
      <c r="A335" s="69"/>
      <c r="B335" s="69"/>
      <c r="C335" s="69"/>
      <c r="D335" s="69"/>
      <c r="E335" s="69"/>
      <c r="F335" s="70"/>
      <c r="G335" s="71"/>
      <c r="H335" s="71"/>
      <c r="I335" s="70"/>
      <c r="O335" s="74"/>
      <c r="V335" s="69"/>
      <c r="X335" s="75"/>
      <c r="Y335" s="76"/>
      <c r="Z335" s="76"/>
      <c r="AA335" s="77"/>
      <c r="AB335" s="77"/>
      <c r="AC335" s="77"/>
      <c r="AD335" s="77"/>
      <c r="AE335" s="77"/>
      <c r="AF335" s="77"/>
      <c r="AG335" s="77"/>
      <c r="AH335" s="77"/>
      <c r="AI335" s="77"/>
      <c r="AJ335" s="77"/>
      <c r="AK335" s="77"/>
      <c r="AL335" s="77"/>
      <c r="AM335" s="75"/>
      <c r="AN335" s="61"/>
      <c r="AO335" s="61"/>
      <c r="AP335" s="78"/>
    </row>
    <row r="336" spans="1:42" s="73" customFormat="1" ht="12" customHeight="1" x14ac:dyDescent="0.25">
      <c r="A336" s="69"/>
      <c r="B336" s="69"/>
      <c r="C336" s="69"/>
      <c r="D336" s="69"/>
      <c r="E336" s="69"/>
      <c r="F336" s="70"/>
      <c r="G336" s="71"/>
      <c r="H336" s="71"/>
      <c r="I336" s="70"/>
      <c r="O336" s="74"/>
      <c r="V336" s="69"/>
      <c r="X336" s="75"/>
      <c r="Y336" s="76"/>
      <c r="Z336" s="76"/>
      <c r="AA336" s="77"/>
      <c r="AB336" s="77"/>
      <c r="AC336" s="77"/>
      <c r="AD336" s="77"/>
      <c r="AE336" s="77"/>
      <c r="AF336" s="77"/>
      <c r="AG336" s="77"/>
      <c r="AH336" s="77"/>
      <c r="AI336" s="77"/>
      <c r="AJ336" s="77"/>
      <c r="AK336" s="77"/>
      <c r="AL336" s="77"/>
      <c r="AM336" s="75"/>
      <c r="AN336" s="61"/>
      <c r="AO336" s="61"/>
      <c r="AP336" s="78"/>
    </row>
    <row r="337" spans="1:42" s="73" customFormat="1" ht="12" customHeight="1" x14ac:dyDescent="0.25">
      <c r="A337" s="69"/>
      <c r="B337" s="69"/>
      <c r="C337" s="69"/>
      <c r="D337" s="69"/>
      <c r="E337" s="69"/>
      <c r="F337" s="70"/>
      <c r="G337" s="71"/>
      <c r="H337" s="71"/>
      <c r="I337" s="70"/>
      <c r="O337" s="74"/>
      <c r="V337" s="69"/>
      <c r="X337" s="75"/>
      <c r="Y337" s="76"/>
      <c r="Z337" s="76"/>
      <c r="AA337" s="77"/>
      <c r="AB337" s="77"/>
      <c r="AC337" s="77"/>
      <c r="AD337" s="77"/>
      <c r="AE337" s="77"/>
      <c r="AF337" s="77"/>
      <c r="AG337" s="77"/>
      <c r="AH337" s="77"/>
      <c r="AI337" s="77"/>
      <c r="AJ337" s="77"/>
      <c r="AK337" s="77"/>
      <c r="AL337" s="77"/>
      <c r="AM337" s="75"/>
      <c r="AN337" s="61"/>
      <c r="AO337" s="61"/>
      <c r="AP337" s="78"/>
    </row>
    <row r="338" spans="1:42" s="73" customFormat="1" ht="12" customHeight="1" x14ac:dyDescent="0.25">
      <c r="A338" s="69"/>
      <c r="B338" s="69"/>
      <c r="C338" s="69"/>
      <c r="D338" s="69"/>
      <c r="E338" s="69"/>
      <c r="F338" s="70"/>
      <c r="G338" s="71"/>
      <c r="H338" s="71"/>
      <c r="I338" s="70"/>
      <c r="O338" s="74"/>
      <c r="V338" s="69"/>
      <c r="X338" s="75"/>
      <c r="Y338" s="76"/>
      <c r="Z338" s="76"/>
      <c r="AA338" s="77"/>
      <c r="AB338" s="77"/>
      <c r="AC338" s="77"/>
      <c r="AD338" s="77"/>
      <c r="AE338" s="77"/>
      <c r="AF338" s="77"/>
      <c r="AG338" s="77"/>
      <c r="AH338" s="77"/>
      <c r="AI338" s="77"/>
      <c r="AJ338" s="77"/>
      <c r="AK338" s="77"/>
      <c r="AL338" s="77"/>
      <c r="AM338" s="75"/>
      <c r="AN338" s="61"/>
      <c r="AO338" s="61"/>
      <c r="AP338" s="78"/>
    </row>
    <row r="339" spans="1:42" s="73" customFormat="1" ht="12" customHeight="1" x14ac:dyDescent="0.25">
      <c r="A339" s="69"/>
      <c r="B339" s="69"/>
      <c r="C339" s="69"/>
      <c r="D339" s="69"/>
      <c r="E339" s="69"/>
      <c r="F339" s="70"/>
      <c r="G339" s="71"/>
      <c r="H339" s="71"/>
      <c r="I339" s="70"/>
      <c r="O339" s="74"/>
      <c r="V339" s="69"/>
      <c r="X339" s="75"/>
      <c r="Y339" s="76"/>
      <c r="Z339" s="76"/>
      <c r="AA339" s="77"/>
      <c r="AB339" s="77"/>
      <c r="AC339" s="77"/>
      <c r="AD339" s="77"/>
      <c r="AE339" s="77"/>
      <c r="AF339" s="77"/>
      <c r="AG339" s="77"/>
      <c r="AH339" s="77"/>
      <c r="AI339" s="77"/>
      <c r="AJ339" s="77"/>
      <c r="AK339" s="77"/>
      <c r="AL339" s="77"/>
      <c r="AM339" s="75"/>
      <c r="AN339" s="61"/>
      <c r="AO339" s="61"/>
      <c r="AP339" s="78"/>
    </row>
    <row r="340" spans="1:42" s="73" customFormat="1" ht="12" customHeight="1" x14ac:dyDescent="0.25">
      <c r="A340" s="69"/>
      <c r="B340" s="69"/>
      <c r="C340" s="69"/>
      <c r="D340" s="69"/>
      <c r="E340" s="69"/>
      <c r="F340" s="70"/>
      <c r="G340" s="71"/>
      <c r="H340" s="71"/>
      <c r="I340" s="70"/>
      <c r="O340" s="74"/>
      <c r="V340" s="69"/>
      <c r="X340" s="75"/>
      <c r="Y340" s="76"/>
      <c r="Z340" s="76"/>
      <c r="AA340" s="77"/>
      <c r="AB340" s="77"/>
      <c r="AC340" s="77"/>
      <c r="AD340" s="77"/>
      <c r="AE340" s="77"/>
      <c r="AF340" s="77"/>
      <c r="AG340" s="77"/>
      <c r="AH340" s="77"/>
      <c r="AI340" s="77"/>
      <c r="AJ340" s="77"/>
      <c r="AK340" s="77"/>
      <c r="AL340" s="77"/>
      <c r="AM340" s="75"/>
      <c r="AN340" s="61"/>
      <c r="AO340" s="61"/>
      <c r="AP340" s="78"/>
    </row>
    <row r="341" spans="1:42" s="73" customFormat="1" ht="12" customHeight="1" x14ac:dyDescent="0.25">
      <c r="A341" s="69"/>
      <c r="B341" s="69"/>
      <c r="C341" s="69"/>
      <c r="D341" s="69"/>
      <c r="E341" s="69"/>
      <c r="F341" s="70"/>
      <c r="G341" s="71"/>
      <c r="H341" s="71"/>
      <c r="I341" s="70"/>
      <c r="O341" s="74"/>
      <c r="V341" s="69"/>
      <c r="X341" s="75"/>
      <c r="Y341" s="76"/>
      <c r="Z341" s="76"/>
      <c r="AA341" s="77"/>
      <c r="AB341" s="77"/>
      <c r="AC341" s="77"/>
      <c r="AD341" s="77"/>
      <c r="AE341" s="77"/>
      <c r="AF341" s="77"/>
      <c r="AG341" s="77"/>
      <c r="AH341" s="77"/>
      <c r="AI341" s="77"/>
      <c r="AJ341" s="77"/>
      <c r="AK341" s="77"/>
      <c r="AL341" s="77"/>
      <c r="AM341" s="75"/>
      <c r="AN341" s="61"/>
      <c r="AO341" s="61"/>
      <c r="AP341" s="78"/>
    </row>
    <row r="342" spans="1:42" s="73" customFormat="1" ht="12" customHeight="1" x14ac:dyDescent="0.25">
      <c r="A342" s="69"/>
      <c r="B342" s="69"/>
      <c r="C342" s="69"/>
      <c r="D342" s="69"/>
      <c r="E342" s="69"/>
      <c r="F342" s="70"/>
      <c r="G342" s="71"/>
      <c r="H342" s="71"/>
      <c r="I342" s="70"/>
      <c r="O342" s="74"/>
      <c r="V342" s="69"/>
      <c r="X342" s="75"/>
      <c r="Y342" s="76"/>
      <c r="Z342" s="76"/>
      <c r="AA342" s="77"/>
      <c r="AB342" s="77"/>
      <c r="AC342" s="77"/>
      <c r="AD342" s="77"/>
      <c r="AE342" s="77"/>
      <c r="AF342" s="77"/>
      <c r="AG342" s="77"/>
      <c r="AH342" s="77"/>
      <c r="AI342" s="77"/>
      <c r="AJ342" s="77"/>
      <c r="AK342" s="77"/>
      <c r="AL342" s="77"/>
      <c r="AM342" s="75"/>
      <c r="AN342" s="61"/>
      <c r="AO342" s="61"/>
      <c r="AP342" s="78"/>
    </row>
    <row r="343" spans="1:42" s="73" customFormat="1" ht="12" customHeight="1" x14ac:dyDescent="0.25">
      <c r="A343" s="69"/>
      <c r="B343" s="69"/>
      <c r="C343" s="69"/>
      <c r="D343" s="69"/>
      <c r="E343" s="69"/>
      <c r="F343" s="70"/>
      <c r="G343" s="71"/>
      <c r="H343" s="71"/>
      <c r="I343" s="70"/>
      <c r="O343" s="74"/>
      <c r="V343" s="69"/>
      <c r="X343" s="75"/>
      <c r="Y343" s="76"/>
      <c r="Z343" s="76"/>
      <c r="AA343" s="77"/>
      <c r="AB343" s="77"/>
      <c r="AC343" s="77"/>
      <c r="AD343" s="77"/>
      <c r="AE343" s="77"/>
      <c r="AF343" s="77"/>
      <c r="AG343" s="77"/>
      <c r="AH343" s="77"/>
      <c r="AI343" s="77"/>
      <c r="AJ343" s="77"/>
      <c r="AK343" s="77"/>
      <c r="AL343" s="77"/>
      <c r="AM343" s="75"/>
      <c r="AN343" s="61"/>
      <c r="AO343" s="61"/>
      <c r="AP343" s="78"/>
    </row>
    <row r="344" spans="1:42" s="73" customFormat="1" ht="12" customHeight="1" x14ac:dyDescent="0.25">
      <c r="A344" s="69"/>
      <c r="B344" s="69"/>
      <c r="C344" s="69"/>
      <c r="D344" s="69"/>
      <c r="E344" s="69"/>
      <c r="F344" s="70"/>
      <c r="G344" s="71"/>
      <c r="H344" s="71"/>
      <c r="I344" s="70"/>
      <c r="O344" s="74"/>
      <c r="V344" s="69"/>
      <c r="X344" s="75"/>
      <c r="Y344" s="76"/>
      <c r="Z344" s="76"/>
      <c r="AA344" s="77"/>
      <c r="AB344" s="77"/>
      <c r="AC344" s="77"/>
      <c r="AD344" s="77"/>
      <c r="AE344" s="77"/>
      <c r="AF344" s="77"/>
      <c r="AG344" s="77"/>
      <c r="AH344" s="77"/>
      <c r="AI344" s="77"/>
      <c r="AJ344" s="77"/>
      <c r="AK344" s="77"/>
      <c r="AL344" s="77"/>
      <c r="AM344" s="75"/>
      <c r="AN344" s="61"/>
      <c r="AO344" s="61"/>
      <c r="AP344" s="78"/>
    </row>
    <row r="345" spans="1:42" s="73" customFormat="1" ht="12" customHeight="1" x14ac:dyDescent="0.25">
      <c r="A345" s="69"/>
      <c r="B345" s="69"/>
      <c r="C345" s="69"/>
      <c r="D345" s="69"/>
      <c r="E345" s="69"/>
      <c r="F345" s="70"/>
      <c r="G345" s="71"/>
      <c r="H345" s="71"/>
      <c r="I345" s="70"/>
      <c r="O345" s="74"/>
      <c r="V345" s="69"/>
      <c r="X345" s="75"/>
      <c r="Y345" s="76"/>
      <c r="Z345" s="76"/>
      <c r="AA345" s="77"/>
      <c r="AB345" s="77"/>
      <c r="AC345" s="77"/>
      <c r="AD345" s="77"/>
      <c r="AE345" s="77"/>
      <c r="AF345" s="77"/>
      <c r="AG345" s="77"/>
      <c r="AH345" s="77"/>
      <c r="AI345" s="77"/>
      <c r="AJ345" s="77"/>
      <c r="AK345" s="77"/>
      <c r="AL345" s="77"/>
      <c r="AM345" s="75"/>
      <c r="AN345" s="61"/>
      <c r="AO345" s="61"/>
      <c r="AP345" s="78"/>
    </row>
    <row r="346" spans="1:42" s="73" customFormat="1" ht="12" customHeight="1" x14ac:dyDescent="0.25">
      <c r="A346" s="69"/>
      <c r="B346" s="69"/>
      <c r="C346" s="69"/>
      <c r="D346" s="69"/>
      <c r="E346" s="69"/>
      <c r="F346" s="70"/>
      <c r="G346" s="71"/>
      <c r="H346" s="71"/>
      <c r="I346" s="70"/>
      <c r="O346" s="74"/>
      <c r="V346" s="69"/>
      <c r="X346" s="75"/>
      <c r="Y346" s="76"/>
      <c r="Z346" s="76"/>
      <c r="AA346" s="77"/>
      <c r="AB346" s="77"/>
      <c r="AC346" s="77"/>
      <c r="AD346" s="77"/>
      <c r="AE346" s="77"/>
      <c r="AF346" s="77"/>
      <c r="AG346" s="77"/>
      <c r="AH346" s="77"/>
      <c r="AI346" s="77"/>
      <c r="AJ346" s="77"/>
      <c r="AK346" s="77"/>
      <c r="AL346" s="77"/>
      <c r="AM346" s="75"/>
      <c r="AN346" s="61"/>
      <c r="AO346" s="61"/>
      <c r="AP346" s="78"/>
    </row>
    <row r="347" spans="1:42" s="73" customFormat="1" ht="12" customHeight="1" x14ac:dyDescent="0.25">
      <c r="A347" s="69"/>
      <c r="B347" s="69"/>
      <c r="C347" s="69"/>
      <c r="D347" s="69"/>
      <c r="E347" s="69"/>
      <c r="F347" s="70"/>
      <c r="G347" s="71"/>
      <c r="H347" s="71"/>
      <c r="I347" s="70"/>
      <c r="O347" s="74"/>
      <c r="V347" s="69"/>
      <c r="X347" s="75"/>
      <c r="Y347" s="76"/>
      <c r="Z347" s="76"/>
      <c r="AA347" s="77"/>
      <c r="AB347" s="77"/>
      <c r="AC347" s="77"/>
      <c r="AD347" s="77"/>
      <c r="AE347" s="77"/>
      <c r="AF347" s="77"/>
      <c r="AG347" s="77"/>
      <c r="AH347" s="77"/>
      <c r="AI347" s="77"/>
      <c r="AJ347" s="77"/>
      <c r="AK347" s="77"/>
      <c r="AL347" s="77"/>
      <c r="AM347" s="75"/>
      <c r="AN347" s="61"/>
      <c r="AO347" s="61"/>
      <c r="AP347" s="78"/>
    </row>
    <row r="348" spans="1:42" s="73" customFormat="1" ht="12" customHeight="1" x14ac:dyDescent="0.25">
      <c r="A348" s="69"/>
      <c r="B348" s="69"/>
      <c r="C348" s="69"/>
      <c r="D348" s="69"/>
      <c r="E348" s="69"/>
      <c r="F348" s="70"/>
      <c r="G348" s="71"/>
      <c r="H348" s="71"/>
      <c r="I348" s="70"/>
      <c r="O348" s="74"/>
      <c r="V348" s="69"/>
      <c r="X348" s="75"/>
      <c r="Y348" s="76"/>
      <c r="Z348" s="76"/>
      <c r="AA348" s="77"/>
      <c r="AB348" s="77"/>
      <c r="AC348" s="77"/>
      <c r="AD348" s="77"/>
      <c r="AE348" s="77"/>
      <c r="AF348" s="77"/>
      <c r="AG348" s="77"/>
      <c r="AH348" s="77"/>
      <c r="AI348" s="77"/>
      <c r="AJ348" s="77"/>
      <c r="AK348" s="77"/>
      <c r="AL348" s="77"/>
      <c r="AM348" s="75"/>
      <c r="AN348" s="61"/>
      <c r="AO348" s="61"/>
      <c r="AP348" s="78"/>
    </row>
    <row r="349" spans="1:42" s="73" customFormat="1" ht="12" customHeight="1" x14ac:dyDescent="0.25">
      <c r="A349" s="69"/>
      <c r="B349" s="69"/>
      <c r="C349" s="69"/>
      <c r="D349" s="69"/>
      <c r="E349" s="69"/>
      <c r="F349" s="70"/>
      <c r="G349" s="71"/>
      <c r="H349" s="71"/>
      <c r="I349" s="70"/>
      <c r="O349" s="74"/>
      <c r="V349" s="69"/>
      <c r="X349" s="75"/>
      <c r="Y349" s="76"/>
      <c r="Z349" s="76"/>
      <c r="AA349" s="77"/>
      <c r="AB349" s="77"/>
      <c r="AC349" s="77"/>
      <c r="AD349" s="77"/>
      <c r="AE349" s="77"/>
      <c r="AF349" s="77"/>
      <c r="AG349" s="77"/>
      <c r="AH349" s="77"/>
      <c r="AI349" s="77"/>
      <c r="AJ349" s="77"/>
      <c r="AK349" s="77"/>
      <c r="AL349" s="77"/>
      <c r="AM349" s="75"/>
      <c r="AN349" s="61"/>
      <c r="AO349" s="61"/>
      <c r="AP349" s="78"/>
    </row>
    <row r="350" spans="1:42" s="73" customFormat="1" ht="12" customHeight="1" x14ac:dyDescent="0.25">
      <c r="A350" s="69"/>
      <c r="B350" s="69"/>
      <c r="C350" s="69"/>
      <c r="D350" s="69"/>
      <c r="E350" s="69"/>
      <c r="F350" s="70"/>
      <c r="G350" s="71"/>
      <c r="H350" s="71"/>
      <c r="I350" s="70"/>
      <c r="O350" s="74"/>
      <c r="V350" s="69"/>
      <c r="X350" s="75"/>
      <c r="Y350" s="76"/>
      <c r="Z350" s="76"/>
      <c r="AA350" s="77"/>
      <c r="AB350" s="77"/>
      <c r="AC350" s="77"/>
      <c r="AD350" s="77"/>
      <c r="AE350" s="77"/>
      <c r="AF350" s="77"/>
      <c r="AG350" s="77"/>
      <c r="AH350" s="77"/>
      <c r="AI350" s="77"/>
      <c r="AJ350" s="77"/>
      <c r="AK350" s="77"/>
      <c r="AL350" s="77"/>
      <c r="AM350" s="75"/>
      <c r="AN350" s="61"/>
      <c r="AO350" s="61"/>
      <c r="AP350" s="78"/>
    </row>
    <row r="351" spans="1:42" s="73" customFormat="1" ht="12" customHeight="1" x14ac:dyDescent="0.25">
      <c r="A351" s="69"/>
      <c r="B351" s="69"/>
      <c r="C351" s="69"/>
      <c r="D351" s="69"/>
      <c r="E351" s="69"/>
      <c r="F351" s="70"/>
      <c r="G351" s="71"/>
      <c r="H351" s="71"/>
      <c r="I351" s="70"/>
      <c r="O351" s="74"/>
      <c r="V351" s="69"/>
      <c r="X351" s="75"/>
      <c r="Y351" s="76"/>
      <c r="Z351" s="76"/>
      <c r="AA351" s="77"/>
      <c r="AB351" s="77"/>
      <c r="AC351" s="77"/>
      <c r="AD351" s="77"/>
      <c r="AE351" s="77"/>
      <c r="AF351" s="77"/>
      <c r="AG351" s="77"/>
      <c r="AH351" s="77"/>
      <c r="AI351" s="77"/>
      <c r="AJ351" s="77"/>
      <c r="AK351" s="77"/>
      <c r="AL351" s="77"/>
      <c r="AM351" s="75"/>
      <c r="AN351" s="61"/>
      <c r="AO351" s="61"/>
      <c r="AP351" s="78"/>
    </row>
    <row r="352" spans="1:42" s="73" customFormat="1" ht="12" customHeight="1" x14ac:dyDescent="0.25">
      <c r="A352" s="69"/>
      <c r="B352" s="69"/>
      <c r="C352" s="69"/>
      <c r="D352" s="69"/>
      <c r="E352" s="69"/>
      <c r="F352" s="70"/>
      <c r="G352" s="71"/>
      <c r="H352" s="71"/>
      <c r="I352" s="70"/>
      <c r="O352" s="74"/>
      <c r="V352" s="69"/>
      <c r="X352" s="75"/>
      <c r="Y352" s="76"/>
      <c r="Z352" s="76"/>
      <c r="AA352" s="77"/>
      <c r="AB352" s="77"/>
      <c r="AC352" s="77"/>
      <c r="AD352" s="77"/>
      <c r="AE352" s="77"/>
      <c r="AF352" s="77"/>
      <c r="AG352" s="77"/>
      <c r="AH352" s="77"/>
      <c r="AI352" s="77"/>
      <c r="AJ352" s="77"/>
      <c r="AK352" s="77"/>
      <c r="AL352" s="77"/>
      <c r="AM352" s="75"/>
      <c r="AN352" s="61"/>
      <c r="AO352" s="61"/>
      <c r="AP352" s="78"/>
    </row>
    <row r="353" spans="1:42" s="73" customFormat="1" ht="12" customHeight="1" x14ac:dyDescent="0.25">
      <c r="A353" s="69"/>
      <c r="B353" s="69"/>
      <c r="C353" s="69"/>
      <c r="D353" s="69"/>
      <c r="E353" s="69"/>
      <c r="F353" s="70"/>
      <c r="G353" s="71"/>
      <c r="H353" s="71"/>
      <c r="I353" s="70"/>
      <c r="O353" s="74"/>
      <c r="V353" s="69"/>
      <c r="X353" s="75"/>
      <c r="Y353" s="76"/>
      <c r="Z353" s="76"/>
      <c r="AA353" s="77"/>
      <c r="AB353" s="77"/>
      <c r="AC353" s="77"/>
      <c r="AD353" s="77"/>
      <c r="AE353" s="77"/>
      <c r="AF353" s="77"/>
      <c r="AG353" s="77"/>
      <c r="AH353" s="77"/>
      <c r="AI353" s="77"/>
      <c r="AJ353" s="77"/>
      <c r="AK353" s="77"/>
      <c r="AL353" s="77"/>
      <c r="AM353" s="75"/>
      <c r="AN353" s="61"/>
      <c r="AO353" s="61"/>
      <c r="AP353" s="78"/>
    </row>
    <row r="354" spans="1:42" s="73" customFormat="1" ht="12" customHeight="1" x14ac:dyDescent="0.25">
      <c r="A354" s="69"/>
      <c r="B354" s="69"/>
      <c r="C354" s="69"/>
      <c r="D354" s="69"/>
      <c r="E354" s="69"/>
      <c r="F354" s="70"/>
      <c r="G354" s="71"/>
      <c r="H354" s="71"/>
      <c r="I354" s="70"/>
      <c r="O354" s="74"/>
      <c r="V354" s="69"/>
      <c r="X354" s="75"/>
      <c r="Y354" s="76"/>
      <c r="Z354" s="76"/>
      <c r="AA354" s="77"/>
      <c r="AB354" s="77"/>
      <c r="AC354" s="77"/>
      <c r="AD354" s="77"/>
      <c r="AE354" s="77"/>
      <c r="AF354" s="77"/>
      <c r="AG354" s="77"/>
      <c r="AH354" s="77"/>
      <c r="AI354" s="77"/>
      <c r="AJ354" s="77"/>
      <c r="AK354" s="77"/>
      <c r="AL354" s="77"/>
      <c r="AM354" s="75"/>
      <c r="AN354" s="61"/>
      <c r="AO354" s="61"/>
      <c r="AP354" s="78"/>
    </row>
    <row r="355" spans="1:42" s="73" customFormat="1" ht="12" customHeight="1" x14ac:dyDescent="0.25">
      <c r="A355" s="69"/>
      <c r="B355" s="69"/>
      <c r="C355" s="69"/>
      <c r="D355" s="69"/>
      <c r="E355" s="69"/>
      <c r="F355" s="70"/>
      <c r="G355" s="71"/>
      <c r="H355" s="71"/>
      <c r="I355" s="70"/>
      <c r="O355" s="74"/>
      <c r="V355" s="69"/>
      <c r="X355" s="75"/>
      <c r="Y355" s="76"/>
      <c r="Z355" s="76"/>
      <c r="AA355" s="77"/>
      <c r="AB355" s="77"/>
      <c r="AC355" s="77"/>
      <c r="AD355" s="77"/>
      <c r="AE355" s="77"/>
      <c r="AF355" s="77"/>
      <c r="AG355" s="77"/>
      <c r="AH355" s="77"/>
      <c r="AI355" s="77"/>
      <c r="AJ355" s="77"/>
      <c r="AK355" s="77"/>
      <c r="AL355" s="77"/>
      <c r="AM355" s="75"/>
      <c r="AN355" s="61"/>
      <c r="AO355" s="61"/>
      <c r="AP355" s="78"/>
    </row>
    <row r="356" spans="1:42" s="73" customFormat="1" ht="12" customHeight="1" x14ac:dyDescent="0.25">
      <c r="A356" s="69"/>
      <c r="B356" s="69"/>
      <c r="C356" s="69"/>
      <c r="D356" s="69"/>
      <c r="E356" s="69"/>
      <c r="F356" s="70"/>
      <c r="G356" s="71"/>
      <c r="H356" s="71"/>
      <c r="I356" s="70"/>
      <c r="O356" s="74"/>
      <c r="V356" s="69"/>
      <c r="X356" s="75"/>
      <c r="Y356" s="76"/>
      <c r="Z356" s="76"/>
      <c r="AA356" s="77"/>
      <c r="AB356" s="77"/>
      <c r="AC356" s="77"/>
      <c r="AD356" s="77"/>
      <c r="AE356" s="77"/>
      <c r="AF356" s="77"/>
      <c r="AG356" s="77"/>
      <c r="AH356" s="77"/>
      <c r="AI356" s="77"/>
      <c r="AJ356" s="77"/>
      <c r="AK356" s="77"/>
      <c r="AL356" s="77"/>
      <c r="AM356" s="75"/>
      <c r="AN356" s="61"/>
      <c r="AO356" s="61"/>
      <c r="AP356" s="78"/>
    </row>
    <row r="357" spans="1:42" s="73" customFormat="1" ht="12" customHeight="1" x14ac:dyDescent="0.25">
      <c r="A357" s="69"/>
      <c r="B357" s="69"/>
      <c r="C357" s="69"/>
      <c r="D357" s="69"/>
      <c r="E357" s="69"/>
      <c r="F357" s="70"/>
      <c r="G357" s="71"/>
      <c r="H357" s="71"/>
      <c r="I357" s="70"/>
      <c r="O357" s="74"/>
      <c r="V357" s="69"/>
      <c r="X357" s="75"/>
      <c r="Y357" s="76"/>
      <c r="Z357" s="76"/>
      <c r="AA357" s="77"/>
      <c r="AB357" s="77"/>
      <c r="AC357" s="77"/>
      <c r="AD357" s="77"/>
      <c r="AE357" s="77"/>
      <c r="AF357" s="77"/>
      <c r="AG357" s="77"/>
      <c r="AH357" s="77"/>
      <c r="AI357" s="77"/>
      <c r="AJ357" s="77"/>
      <c r="AK357" s="77"/>
      <c r="AL357" s="77"/>
      <c r="AM357" s="75"/>
      <c r="AN357" s="61"/>
      <c r="AO357" s="61"/>
      <c r="AP357" s="78"/>
    </row>
    <row r="358" spans="1:42" s="73" customFormat="1" ht="12" customHeight="1" x14ac:dyDescent="0.25">
      <c r="A358" s="69"/>
      <c r="B358" s="69"/>
      <c r="C358" s="69"/>
      <c r="D358" s="69"/>
      <c r="E358" s="69"/>
      <c r="F358" s="70"/>
      <c r="G358" s="71"/>
      <c r="H358" s="71"/>
      <c r="I358" s="70"/>
      <c r="O358" s="74"/>
      <c r="V358" s="69"/>
      <c r="X358" s="75"/>
      <c r="Y358" s="76"/>
      <c r="Z358" s="76"/>
      <c r="AA358" s="77"/>
      <c r="AB358" s="77"/>
      <c r="AC358" s="77"/>
      <c r="AD358" s="77"/>
      <c r="AE358" s="77"/>
      <c r="AF358" s="77"/>
      <c r="AG358" s="77"/>
      <c r="AH358" s="77"/>
      <c r="AI358" s="77"/>
      <c r="AJ358" s="77"/>
      <c r="AK358" s="77"/>
      <c r="AL358" s="77"/>
      <c r="AM358" s="75"/>
      <c r="AN358" s="61"/>
      <c r="AO358" s="61"/>
      <c r="AP358" s="78"/>
    </row>
    <row r="359" spans="1:42" s="73" customFormat="1" ht="12" customHeight="1" x14ac:dyDescent="0.25">
      <c r="A359" s="69"/>
      <c r="B359" s="69"/>
      <c r="C359" s="69"/>
      <c r="D359" s="69"/>
      <c r="E359" s="69"/>
      <c r="F359" s="70"/>
      <c r="G359" s="71"/>
      <c r="H359" s="71"/>
      <c r="I359" s="70"/>
      <c r="O359" s="74"/>
      <c r="V359" s="69"/>
      <c r="X359" s="75"/>
      <c r="Y359" s="76"/>
      <c r="Z359" s="76"/>
      <c r="AA359" s="77"/>
      <c r="AB359" s="77"/>
      <c r="AC359" s="77"/>
      <c r="AD359" s="77"/>
      <c r="AE359" s="77"/>
      <c r="AF359" s="77"/>
      <c r="AG359" s="77"/>
      <c r="AH359" s="77"/>
      <c r="AI359" s="77"/>
      <c r="AJ359" s="77"/>
      <c r="AK359" s="77"/>
      <c r="AL359" s="77"/>
      <c r="AM359" s="75"/>
      <c r="AN359" s="61"/>
      <c r="AO359" s="61"/>
      <c r="AP359" s="78"/>
    </row>
    <row r="360" spans="1:42" s="73" customFormat="1" ht="12" customHeight="1" x14ac:dyDescent="0.25">
      <c r="A360" s="69"/>
      <c r="B360" s="69"/>
      <c r="C360" s="69"/>
      <c r="D360" s="69"/>
      <c r="E360" s="69"/>
      <c r="F360" s="70"/>
      <c r="G360" s="71"/>
      <c r="H360" s="71"/>
      <c r="I360" s="70"/>
      <c r="O360" s="74"/>
      <c r="V360" s="69"/>
      <c r="X360" s="75"/>
      <c r="Y360" s="76"/>
      <c r="Z360" s="76"/>
      <c r="AA360" s="77"/>
      <c r="AB360" s="77"/>
      <c r="AC360" s="77"/>
      <c r="AD360" s="77"/>
      <c r="AE360" s="77"/>
      <c r="AF360" s="77"/>
      <c r="AG360" s="77"/>
      <c r="AH360" s="77"/>
      <c r="AI360" s="77"/>
      <c r="AJ360" s="77"/>
      <c r="AK360" s="77"/>
      <c r="AL360" s="77"/>
      <c r="AM360" s="75"/>
      <c r="AN360" s="61"/>
      <c r="AO360" s="61"/>
      <c r="AP360" s="78"/>
    </row>
    <row r="361" spans="1:42" s="73" customFormat="1" ht="12" customHeight="1" x14ac:dyDescent="0.25">
      <c r="A361" s="69"/>
      <c r="B361" s="69"/>
      <c r="C361" s="69"/>
      <c r="D361" s="69"/>
      <c r="E361" s="69"/>
      <c r="F361" s="70"/>
      <c r="G361" s="71"/>
      <c r="H361" s="71"/>
      <c r="I361" s="70"/>
      <c r="O361" s="74"/>
      <c r="V361" s="69"/>
      <c r="X361" s="75"/>
      <c r="Y361" s="76"/>
      <c r="Z361" s="76"/>
      <c r="AA361" s="77"/>
      <c r="AB361" s="77"/>
      <c r="AC361" s="77"/>
      <c r="AD361" s="77"/>
      <c r="AE361" s="77"/>
      <c r="AF361" s="77"/>
      <c r="AG361" s="77"/>
      <c r="AH361" s="77"/>
      <c r="AI361" s="77"/>
      <c r="AJ361" s="77"/>
      <c r="AK361" s="77"/>
      <c r="AL361" s="77"/>
      <c r="AM361" s="75"/>
      <c r="AN361" s="61"/>
      <c r="AO361" s="61"/>
      <c r="AP361" s="78"/>
    </row>
    <row r="362" spans="1:42" s="73" customFormat="1" ht="12" customHeight="1" x14ac:dyDescent="0.25">
      <c r="A362" s="69"/>
      <c r="B362" s="69"/>
      <c r="C362" s="69"/>
      <c r="D362" s="69"/>
      <c r="E362" s="69"/>
      <c r="F362" s="70"/>
      <c r="G362" s="71"/>
      <c r="H362" s="71"/>
      <c r="I362" s="70"/>
      <c r="O362" s="74"/>
      <c r="V362" s="69"/>
      <c r="X362" s="75"/>
      <c r="Y362" s="76"/>
      <c r="Z362" s="76"/>
      <c r="AA362" s="77"/>
      <c r="AB362" s="77"/>
      <c r="AC362" s="77"/>
      <c r="AD362" s="77"/>
      <c r="AE362" s="77"/>
      <c r="AF362" s="77"/>
      <c r="AG362" s="77"/>
      <c r="AH362" s="77"/>
      <c r="AI362" s="77"/>
      <c r="AJ362" s="77"/>
      <c r="AK362" s="77"/>
      <c r="AL362" s="77"/>
      <c r="AM362" s="75"/>
      <c r="AN362" s="61"/>
      <c r="AO362" s="61"/>
      <c r="AP362" s="78"/>
    </row>
    <row r="363" spans="1:42" s="73" customFormat="1" ht="12" customHeight="1" x14ac:dyDescent="0.25">
      <c r="A363" s="69"/>
      <c r="B363" s="69"/>
      <c r="C363" s="69"/>
      <c r="D363" s="69"/>
      <c r="E363" s="69"/>
      <c r="F363" s="70"/>
      <c r="G363" s="71"/>
      <c r="H363" s="71"/>
      <c r="I363" s="70"/>
      <c r="O363" s="74"/>
      <c r="V363" s="69"/>
      <c r="X363" s="75"/>
      <c r="Y363" s="76"/>
      <c r="Z363" s="76"/>
      <c r="AA363" s="77"/>
      <c r="AB363" s="77"/>
      <c r="AC363" s="77"/>
      <c r="AD363" s="77"/>
      <c r="AE363" s="77"/>
      <c r="AF363" s="77"/>
      <c r="AG363" s="77"/>
      <c r="AH363" s="77"/>
      <c r="AI363" s="77"/>
      <c r="AJ363" s="77"/>
      <c r="AK363" s="77"/>
      <c r="AL363" s="77"/>
      <c r="AM363" s="75"/>
      <c r="AN363" s="61"/>
      <c r="AO363" s="61"/>
      <c r="AP363" s="78"/>
    </row>
    <row r="364" spans="1:42" s="73" customFormat="1" ht="12" customHeight="1" x14ac:dyDescent="0.25">
      <c r="A364" s="69"/>
      <c r="B364" s="69"/>
      <c r="C364" s="69"/>
      <c r="D364" s="69"/>
      <c r="E364" s="69"/>
      <c r="F364" s="70"/>
      <c r="G364" s="71"/>
      <c r="H364" s="71"/>
      <c r="I364" s="70"/>
      <c r="O364" s="74"/>
      <c r="V364" s="69"/>
      <c r="X364" s="75"/>
      <c r="Y364" s="76"/>
      <c r="Z364" s="76"/>
      <c r="AA364" s="77"/>
      <c r="AB364" s="77"/>
      <c r="AC364" s="77"/>
      <c r="AD364" s="77"/>
      <c r="AE364" s="77"/>
      <c r="AF364" s="77"/>
      <c r="AG364" s="77"/>
      <c r="AH364" s="77"/>
      <c r="AI364" s="77"/>
      <c r="AJ364" s="77"/>
      <c r="AK364" s="77"/>
      <c r="AL364" s="77"/>
      <c r="AM364" s="75"/>
      <c r="AN364" s="61"/>
      <c r="AO364" s="61"/>
      <c r="AP364" s="78"/>
    </row>
    <row r="365" spans="1:42" s="73" customFormat="1" ht="12" customHeight="1" x14ac:dyDescent="0.25">
      <c r="A365" s="69"/>
      <c r="B365" s="69"/>
      <c r="C365" s="69"/>
      <c r="D365" s="69"/>
      <c r="E365" s="69"/>
      <c r="F365" s="70"/>
      <c r="G365" s="71"/>
      <c r="H365" s="71"/>
      <c r="I365" s="70"/>
      <c r="O365" s="74"/>
      <c r="V365" s="69"/>
      <c r="X365" s="75"/>
      <c r="Y365" s="76"/>
      <c r="Z365" s="76"/>
      <c r="AA365" s="77"/>
      <c r="AB365" s="77"/>
      <c r="AC365" s="77"/>
      <c r="AD365" s="77"/>
      <c r="AE365" s="77"/>
      <c r="AF365" s="77"/>
      <c r="AG365" s="77"/>
      <c r="AH365" s="77"/>
      <c r="AI365" s="77"/>
      <c r="AJ365" s="77"/>
      <c r="AK365" s="77"/>
      <c r="AL365" s="77"/>
      <c r="AM365" s="75"/>
      <c r="AN365" s="61"/>
      <c r="AO365" s="61"/>
      <c r="AP365" s="78"/>
    </row>
    <row r="366" spans="1:42" s="73" customFormat="1" ht="12" customHeight="1" x14ac:dyDescent="0.25">
      <c r="A366" s="69"/>
      <c r="B366" s="69"/>
      <c r="C366" s="69"/>
      <c r="D366" s="69"/>
      <c r="E366" s="69"/>
      <c r="F366" s="70"/>
      <c r="G366" s="71"/>
      <c r="H366" s="71"/>
      <c r="I366" s="70"/>
      <c r="O366" s="74"/>
      <c r="V366" s="69"/>
      <c r="X366" s="75"/>
      <c r="Y366" s="76"/>
      <c r="Z366" s="76"/>
      <c r="AA366" s="77"/>
      <c r="AB366" s="77"/>
      <c r="AC366" s="77"/>
      <c r="AD366" s="77"/>
      <c r="AE366" s="77"/>
      <c r="AF366" s="77"/>
      <c r="AG366" s="77"/>
      <c r="AH366" s="77"/>
      <c r="AI366" s="77"/>
      <c r="AJ366" s="77"/>
      <c r="AK366" s="77"/>
      <c r="AL366" s="77"/>
      <c r="AM366" s="75"/>
      <c r="AN366" s="61"/>
      <c r="AO366" s="61"/>
      <c r="AP366" s="78"/>
    </row>
    <row r="367" spans="1:42" s="73" customFormat="1" ht="12" customHeight="1" x14ac:dyDescent="0.25">
      <c r="A367" s="69"/>
      <c r="B367" s="69"/>
      <c r="C367" s="69"/>
      <c r="D367" s="69"/>
      <c r="E367" s="69"/>
      <c r="F367" s="70"/>
      <c r="G367" s="71"/>
      <c r="H367" s="71"/>
      <c r="I367" s="70"/>
      <c r="O367" s="74"/>
      <c r="V367" s="69"/>
      <c r="X367" s="75"/>
      <c r="Y367" s="76"/>
      <c r="Z367" s="76"/>
      <c r="AA367" s="77"/>
      <c r="AB367" s="77"/>
      <c r="AC367" s="77"/>
      <c r="AD367" s="77"/>
      <c r="AE367" s="77"/>
      <c r="AF367" s="77"/>
      <c r="AG367" s="77"/>
      <c r="AH367" s="77"/>
      <c r="AI367" s="77"/>
      <c r="AJ367" s="77"/>
      <c r="AK367" s="77"/>
      <c r="AL367" s="77"/>
      <c r="AM367" s="75"/>
      <c r="AN367" s="61"/>
      <c r="AO367" s="61"/>
      <c r="AP367" s="78"/>
    </row>
    <row r="368" spans="1:42" s="73" customFormat="1" ht="12" customHeight="1" x14ac:dyDescent="0.25">
      <c r="A368" s="69"/>
      <c r="B368" s="69"/>
      <c r="C368" s="69"/>
      <c r="D368" s="69"/>
      <c r="E368" s="69"/>
      <c r="F368" s="70"/>
      <c r="G368" s="71"/>
      <c r="H368" s="71"/>
      <c r="I368" s="70"/>
      <c r="O368" s="74"/>
      <c r="V368" s="69"/>
      <c r="X368" s="75"/>
      <c r="Y368" s="76"/>
      <c r="Z368" s="76"/>
      <c r="AA368" s="77"/>
      <c r="AB368" s="77"/>
      <c r="AC368" s="77"/>
      <c r="AD368" s="77"/>
      <c r="AE368" s="77"/>
      <c r="AF368" s="77"/>
      <c r="AG368" s="77"/>
      <c r="AH368" s="77"/>
      <c r="AI368" s="77"/>
      <c r="AJ368" s="77"/>
      <c r="AK368" s="77"/>
      <c r="AL368" s="77"/>
      <c r="AM368" s="75"/>
      <c r="AN368" s="61"/>
      <c r="AO368" s="61"/>
      <c r="AP368" s="78"/>
    </row>
    <row r="369" spans="1:42" s="73" customFormat="1" ht="12" customHeight="1" x14ac:dyDescent="0.25">
      <c r="A369" s="69"/>
      <c r="B369" s="69"/>
      <c r="C369" s="69"/>
      <c r="D369" s="69"/>
      <c r="E369" s="69"/>
      <c r="F369" s="70"/>
      <c r="G369" s="71"/>
      <c r="H369" s="71"/>
      <c r="I369" s="70"/>
      <c r="O369" s="74"/>
      <c r="V369" s="69"/>
      <c r="X369" s="75"/>
      <c r="Y369" s="76"/>
      <c r="Z369" s="76"/>
      <c r="AA369" s="77"/>
      <c r="AB369" s="77"/>
      <c r="AC369" s="77"/>
      <c r="AD369" s="77"/>
      <c r="AE369" s="77"/>
      <c r="AF369" s="77"/>
      <c r="AG369" s="77"/>
      <c r="AH369" s="77"/>
      <c r="AI369" s="77"/>
      <c r="AJ369" s="77"/>
      <c r="AK369" s="77"/>
      <c r="AL369" s="77"/>
      <c r="AM369" s="75"/>
      <c r="AN369" s="61"/>
      <c r="AO369" s="61"/>
      <c r="AP369" s="78"/>
    </row>
    <row r="370" spans="1:42" s="73" customFormat="1" ht="12" customHeight="1" x14ac:dyDescent="0.25">
      <c r="A370" s="69"/>
      <c r="B370" s="69"/>
      <c r="C370" s="69"/>
      <c r="D370" s="69"/>
      <c r="E370" s="69"/>
      <c r="F370" s="70"/>
      <c r="G370" s="71"/>
      <c r="H370" s="71"/>
      <c r="I370" s="70"/>
      <c r="O370" s="74"/>
      <c r="V370" s="69"/>
      <c r="X370" s="75"/>
      <c r="Y370" s="76"/>
      <c r="Z370" s="76"/>
      <c r="AA370" s="77"/>
      <c r="AB370" s="77"/>
      <c r="AC370" s="77"/>
      <c r="AD370" s="77"/>
      <c r="AE370" s="77"/>
      <c r="AF370" s="77"/>
      <c r="AG370" s="77"/>
      <c r="AH370" s="77"/>
      <c r="AI370" s="77"/>
      <c r="AJ370" s="77"/>
      <c r="AK370" s="77"/>
      <c r="AL370" s="77"/>
      <c r="AM370" s="75"/>
      <c r="AN370" s="61"/>
      <c r="AO370" s="61"/>
      <c r="AP370" s="78"/>
    </row>
    <row r="371" spans="1:42" s="73" customFormat="1" ht="12" customHeight="1" x14ac:dyDescent="0.25">
      <c r="A371" s="69"/>
      <c r="B371" s="69"/>
      <c r="C371" s="69"/>
      <c r="D371" s="69"/>
      <c r="E371" s="69"/>
      <c r="F371" s="70"/>
      <c r="G371" s="71"/>
      <c r="H371" s="71"/>
      <c r="I371" s="70"/>
      <c r="O371" s="74"/>
      <c r="V371" s="69"/>
      <c r="X371" s="75"/>
      <c r="Y371" s="76"/>
      <c r="Z371" s="76"/>
      <c r="AA371" s="77"/>
      <c r="AB371" s="77"/>
      <c r="AC371" s="77"/>
      <c r="AD371" s="77"/>
      <c r="AE371" s="77"/>
      <c r="AF371" s="77"/>
      <c r="AG371" s="77"/>
      <c r="AH371" s="77"/>
      <c r="AI371" s="77"/>
      <c r="AJ371" s="77"/>
      <c r="AK371" s="77"/>
      <c r="AL371" s="77"/>
      <c r="AM371" s="75"/>
      <c r="AN371" s="61"/>
      <c r="AO371" s="61"/>
      <c r="AP371" s="78"/>
    </row>
    <row r="372" spans="1:42" s="73" customFormat="1" ht="12" customHeight="1" x14ac:dyDescent="0.25">
      <c r="A372" s="69"/>
      <c r="B372" s="69"/>
      <c r="C372" s="69"/>
      <c r="D372" s="69"/>
      <c r="E372" s="69"/>
      <c r="F372" s="70"/>
      <c r="G372" s="71"/>
      <c r="H372" s="71"/>
      <c r="I372" s="70"/>
      <c r="O372" s="74"/>
      <c r="V372" s="69"/>
      <c r="X372" s="75"/>
      <c r="Y372" s="76"/>
      <c r="Z372" s="76"/>
      <c r="AA372" s="77"/>
      <c r="AB372" s="77"/>
      <c r="AC372" s="77"/>
      <c r="AD372" s="77"/>
      <c r="AE372" s="77"/>
      <c r="AF372" s="77"/>
      <c r="AG372" s="77"/>
      <c r="AH372" s="77"/>
      <c r="AI372" s="77"/>
      <c r="AJ372" s="77"/>
      <c r="AK372" s="77"/>
      <c r="AL372" s="77"/>
      <c r="AM372" s="75"/>
      <c r="AN372" s="61"/>
      <c r="AO372" s="61"/>
      <c r="AP372" s="78"/>
    </row>
    <row r="373" spans="1:42" s="73" customFormat="1" ht="12" customHeight="1" x14ac:dyDescent="0.25">
      <c r="A373" s="69"/>
      <c r="B373" s="69"/>
      <c r="C373" s="69"/>
      <c r="D373" s="69"/>
      <c r="E373" s="69"/>
      <c r="F373" s="70"/>
      <c r="G373" s="71"/>
      <c r="H373" s="71"/>
      <c r="I373" s="70"/>
      <c r="O373" s="74"/>
      <c r="V373" s="69"/>
      <c r="X373" s="75"/>
      <c r="Y373" s="76"/>
      <c r="Z373" s="76"/>
      <c r="AA373" s="77"/>
      <c r="AB373" s="77"/>
      <c r="AC373" s="77"/>
      <c r="AD373" s="77"/>
      <c r="AE373" s="77"/>
      <c r="AF373" s="77"/>
      <c r="AG373" s="77"/>
      <c r="AH373" s="77"/>
      <c r="AI373" s="77"/>
      <c r="AJ373" s="77"/>
      <c r="AK373" s="77"/>
      <c r="AL373" s="77"/>
      <c r="AM373" s="75"/>
      <c r="AN373" s="61"/>
      <c r="AO373" s="61"/>
      <c r="AP373" s="78"/>
    </row>
    <row r="374" spans="1:42" s="73" customFormat="1" ht="12" customHeight="1" x14ac:dyDescent="0.25">
      <c r="A374" s="69"/>
      <c r="B374" s="69"/>
      <c r="C374" s="69"/>
      <c r="D374" s="69"/>
      <c r="E374" s="69"/>
      <c r="F374" s="70"/>
      <c r="G374" s="71"/>
      <c r="H374" s="71"/>
      <c r="I374" s="70"/>
      <c r="O374" s="74"/>
      <c r="V374" s="69"/>
      <c r="X374" s="75"/>
      <c r="Y374" s="76"/>
      <c r="Z374" s="76"/>
      <c r="AA374" s="77"/>
      <c r="AB374" s="77"/>
      <c r="AC374" s="77"/>
      <c r="AD374" s="77"/>
      <c r="AE374" s="77"/>
      <c r="AF374" s="77"/>
      <c r="AG374" s="77"/>
      <c r="AH374" s="77"/>
      <c r="AI374" s="77"/>
      <c r="AJ374" s="77"/>
      <c r="AK374" s="77"/>
      <c r="AL374" s="77"/>
      <c r="AM374" s="75"/>
      <c r="AN374" s="61"/>
      <c r="AO374" s="61"/>
      <c r="AP374" s="78"/>
    </row>
    <row r="375" spans="1:42" s="73" customFormat="1" ht="12" customHeight="1" x14ac:dyDescent="0.25">
      <c r="A375" s="69"/>
      <c r="B375" s="69"/>
      <c r="C375" s="69"/>
      <c r="D375" s="69"/>
      <c r="E375" s="69"/>
      <c r="F375" s="70"/>
      <c r="G375" s="71"/>
      <c r="H375" s="71"/>
      <c r="I375" s="70"/>
      <c r="O375" s="74"/>
      <c r="V375" s="69"/>
      <c r="X375" s="75"/>
      <c r="Y375" s="76"/>
      <c r="Z375" s="76"/>
      <c r="AA375" s="77"/>
      <c r="AB375" s="77"/>
      <c r="AC375" s="77"/>
      <c r="AD375" s="77"/>
      <c r="AE375" s="77"/>
      <c r="AF375" s="77"/>
      <c r="AG375" s="77"/>
      <c r="AH375" s="77"/>
      <c r="AI375" s="77"/>
      <c r="AJ375" s="77"/>
      <c r="AK375" s="77"/>
      <c r="AL375" s="77"/>
      <c r="AM375" s="75"/>
      <c r="AN375" s="61"/>
      <c r="AO375" s="61"/>
      <c r="AP375" s="78"/>
    </row>
    <row r="376" spans="1:42" s="73" customFormat="1" ht="12" customHeight="1" x14ac:dyDescent="0.25">
      <c r="A376" s="69"/>
      <c r="B376" s="69"/>
      <c r="C376" s="69"/>
      <c r="D376" s="69"/>
      <c r="E376" s="69"/>
      <c r="F376" s="70"/>
      <c r="G376" s="71"/>
      <c r="H376" s="71"/>
      <c r="I376" s="70"/>
      <c r="O376" s="74"/>
      <c r="V376" s="69"/>
      <c r="X376" s="75"/>
      <c r="Y376" s="76"/>
      <c r="Z376" s="76"/>
      <c r="AA376" s="77"/>
      <c r="AB376" s="77"/>
      <c r="AC376" s="77"/>
      <c r="AD376" s="77"/>
      <c r="AE376" s="77"/>
      <c r="AF376" s="77"/>
      <c r="AG376" s="77"/>
      <c r="AH376" s="77"/>
      <c r="AI376" s="77"/>
      <c r="AJ376" s="77"/>
      <c r="AK376" s="77"/>
      <c r="AL376" s="77"/>
      <c r="AM376" s="75"/>
      <c r="AN376" s="61"/>
      <c r="AO376" s="61"/>
      <c r="AP376" s="78"/>
    </row>
    <row r="377" spans="1:42" s="73" customFormat="1" ht="12" customHeight="1" x14ac:dyDescent="0.25">
      <c r="A377" s="69"/>
      <c r="B377" s="69"/>
      <c r="C377" s="69"/>
      <c r="D377" s="69"/>
      <c r="E377" s="69"/>
      <c r="F377" s="70"/>
      <c r="G377" s="71"/>
      <c r="H377" s="71"/>
      <c r="I377" s="70"/>
      <c r="O377" s="74"/>
      <c r="V377" s="69"/>
      <c r="X377" s="75"/>
      <c r="Y377" s="76"/>
      <c r="Z377" s="76"/>
      <c r="AA377" s="77"/>
      <c r="AB377" s="77"/>
      <c r="AC377" s="77"/>
      <c r="AD377" s="77"/>
      <c r="AE377" s="77"/>
      <c r="AF377" s="77"/>
      <c r="AG377" s="77"/>
      <c r="AH377" s="77"/>
      <c r="AI377" s="77"/>
      <c r="AJ377" s="77"/>
      <c r="AK377" s="77"/>
      <c r="AL377" s="77"/>
      <c r="AM377" s="75"/>
      <c r="AN377" s="61"/>
      <c r="AO377" s="61"/>
      <c r="AP377" s="78"/>
    </row>
    <row r="378" spans="1:42" s="73" customFormat="1" ht="12" customHeight="1" x14ac:dyDescent="0.25">
      <c r="A378" s="69"/>
      <c r="B378" s="69"/>
      <c r="C378" s="69"/>
      <c r="D378" s="69"/>
      <c r="E378" s="69"/>
      <c r="F378" s="70"/>
      <c r="G378" s="71"/>
      <c r="H378" s="71"/>
      <c r="I378" s="70"/>
      <c r="O378" s="74"/>
      <c r="V378" s="69"/>
      <c r="X378" s="75"/>
      <c r="Y378" s="76"/>
      <c r="Z378" s="76"/>
      <c r="AA378" s="77"/>
      <c r="AB378" s="77"/>
      <c r="AC378" s="77"/>
      <c r="AD378" s="77"/>
      <c r="AE378" s="77"/>
      <c r="AF378" s="77"/>
      <c r="AG378" s="77"/>
      <c r="AH378" s="77"/>
      <c r="AI378" s="77"/>
      <c r="AJ378" s="77"/>
      <c r="AK378" s="77"/>
      <c r="AL378" s="77"/>
      <c r="AM378" s="75"/>
      <c r="AN378" s="61"/>
      <c r="AO378" s="61"/>
      <c r="AP378" s="78"/>
    </row>
    <row r="379" spans="1:42" s="73" customFormat="1" ht="12" customHeight="1" x14ac:dyDescent="0.25">
      <c r="A379" s="69"/>
      <c r="B379" s="69"/>
      <c r="C379" s="69"/>
      <c r="D379" s="69"/>
      <c r="E379" s="69"/>
      <c r="F379" s="70"/>
      <c r="G379" s="71"/>
      <c r="H379" s="71"/>
      <c r="I379" s="70"/>
      <c r="O379" s="74"/>
      <c r="V379" s="69"/>
      <c r="X379" s="75"/>
      <c r="Y379" s="76"/>
      <c r="Z379" s="76"/>
      <c r="AA379" s="77"/>
      <c r="AB379" s="77"/>
      <c r="AC379" s="77"/>
      <c r="AD379" s="77"/>
      <c r="AE379" s="77"/>
      <c r="AF379" s="77"/>
      <c r="AG379" s="77"/>
      <c r="AH379" s="77"/>
      <c r="AI379" s="77"/>
      <c r="AJ379" s="77"/>
      <c r="AK379" s="77"/>
      <c r="AL379" s="77"/>
      <c r="AM379" s="75"/>
      <c r="AN379" s="61"/>
      <c r="AO379" s="61"/>
      <c r="AP379" s="78"/>
    </row>
    <row r="380" spans="1:42" s="73" customFormat="1" ht="12" customHeight="1" x14ac:dyDescent="0.25">
      <c r="A380" s="69"/>
      <c r="B380" s="69"/>
      <c r="C380" s="69"/>
      <c r="D380" s="69"/>
      <c r="E380" s="69"/>
      <c r="F380" s="70"/>
      <c r="G380" s="71"/>
      <c r="H380" s="71"/>
      <c r="I380" s="70"/>
      <c r="O380" s="74"/>
      <c r="V380" s="69"/>
      <c r="X380" s="75"/>
      <c r="Y380" s="76"/>
      <c r="Z380" s="76"/>
      <c r="AA380" s="77"/>
      <c r="AB380" s="77"/>
      <c r="AC380" s="77"/>
      <c r="AD380" s="77"/>
      <c r="AE380" s="77"/>
      <c r="AF380" s="77"/>
      <c r="AG380" s="77"/>
      <c r="AH380" s="77"/>
      <c r="AI380" s="77"/>
      <c r="AJ380" s="77"/>
      <c r="AK380" s="77"/>
      <c r="AL380" s="77"/>
      <c r="AM380" s="75"/>
      <c r="AN380" s="61"/>
      <c r="AO380" s="61"/>
      <c r="AP380" s="78"/>
    </row>
    <row r="381" spans="1:42" s="73" customFormat="1" ht="12" customHeight="1" x14ac:dyDescent="0.25">
      <c r="A381" s="69"/>
      <c r="B381" s="69"/>
      <c r="C381" s="69"/>
      <c r="D381" s="69"/>
      <c r="E381" s="69"/>
      <c r="F381" s="70"/>
      <c r="G381" s="71"/>
      <c r="H381" s="71"/>
      <c r="I381" s="70"/>
      <c r="O381" s="74"/>
      <c r="V381" s="69"/>
      <c r="X381" s="75"/>
      <c r="Y381" s="76"/>
      <c r="Z381" s="76"/>
      <c r="AA381" s="77"/>
      <c r="AB381" s="77"/>
      <c r="AC381" s="77"/>
      <c r="AD381" s="77"/>
      <c r="AE381" s="77"/>
      <c r="AF381" s="77"/>
      <c r="AG381" s="77"/>
      <c r="AH381" s="77"/>
      <c r="AI381" s="77"/>
      <c r="AJ381" s="77"/>
      <c r="AK381" s="77"/>
      <c r="AL381" s="77"/>
      <c r="AM381" s="75"/>
      <c r="AN381" s="61"/>
      <c r="AO381" s="61"/>
      <c r="AP381" s="78"/>
    </row>
    <row r="382" spans="1:42" s="73" customFormat="1" ht="12" customHeight="1" x14ac:dyDescent="0.25">
      <c r="A382" s="69"/>
      <c r="B382" s="69"/>
      <c r="C382" s="69"/>
      <c r="D382" s="69"/>
      <c r="E382" s="69"/>
      <c r="F382" s="70"/>
      <c r="G382" s="71"/>
      <c r="H382" s="71"/>
      <c r="I382" s="70"/>
      <c r="O382" s="74"/>
      <c r="V382" s="69"/>
      <c r="X382" s="75"/>
      <c r="Y382" s="76"/>
      <c r="Z382" s="76"/>
      <c r="AA382" s="77"/>
      <c r="AB382" s="77"/>
      <c r="AC382" s="77"/>
      <c r="AD382" s="77"/>
      <c r="AE382" s="77"/>
      <c r="AF382" s="77"/>
      <c r="AG382" s="77"/>
      <c r="AH382" s="77"/>
      <c r="AI382" s="77"/>
      <c r="AJ382" s="77"/>
      <c r="AK382" s="77"/>
      <c r="AL382" s="77"/>
      <c r="AM382" s="75"/>
      <c r="AN382" s="61"/>
      <c r="AO382" s="61"/>
      <c r="AP382" s="78"/>
    </row>
    <row r="383" spans="1:42" s="73" customFormat="1" ht="12" customHeight="1" x14ac:dyDescent="0.25">
      <c r="A383" s="69"/>
      <c r="B383" s="69"/>
      <c r="C383" s="69"/>
      <c r="D383" s="69"/>
      <c r="E383" s="69"/>
      <c r="F383" s="70"/>
      <c r="G383" s="71"/>
      <c r="H383" s="71"/>
      <c r="I383" s="70"/>
      <c r="O383" s="74"/>
      <c r="V383" s="69"/>
      <c r="X383" s="75"/>
      <c r="Y383" s="76"/>
      <c r="Z383" s="76"/>
      <c r="AA383" s="77"/>
      <c r="AB383" s="77"/>
      <c r="AC383" s="77"/>
      <c r="AD383" s="77"/>
      <c r="AE383" s="77"/>
      <c r="AF383" s="77"/>
      <c r="AG383" s="77"/>
      <c r="AH383" s="77"/>
      <c r="AI383" s="77"/>
      <c r="AJ383" s="77"/>
      <c r="AK383" s="77"/>
      <c r="AL383" s="77"/>
      <c r="AM383" s="75"/>
      <c r="AN383" s="61"/>
      <c r="AO383" s="61"/>
      <c r="AP383" s="78"/>
    </row>
    <row r="384" spans="1:42" s="73" customFormat="1" ht="12" customHeight="1" x14ac:dyDescent="0.25">
      <c r="A384" s="69"/>
      <c r="B384" s="69"/>
      <c r="C384" s="69"/>
      <c r="D384" s="69"/>
      <c r="E384" s="69"/>
      <c r="F384" s="70"/>
      <c r="G384" s="71"/>
      <c r="H384" s="71"/>
      <c r="I384" s="70"/>
      <c r="O384" s="74"/>
      <c r="V384" s="69"/>
      <c r="X384" s="75"/>
      <c r="Y384" s="76"/>
      <c r="Z384" s="76"/>
      <c r="AA384" s="77"/>
      <c r="AB384" s="77"/>
      <c r="AC384" s="77"/>
      <c r="AD384" s="77"/>
      <c r="AE384" s="77"/>
      <c r="AF384" s="77"/>
      <c r="AG384" s="77"/>
      <c r="AH384" s="77"/>
      <c r="AI384" s="77"/>
      <c r="AJ384" s="77"/>
      <c r="AK384" s="77"/>
      <c r="AL384" s="77"/>
      <c r="AM384" s="75"/>
      <c r="AN384" s="61"/>
      <c r="AO384" s="61"/>
      <c r="AP384" s="78"/>
    </row>
    <row r="385" spans="1:42" s="73" customFormat="1" ht="12" customHeight="1" x14ac:dyDescent="0.25">
      <c r="A385" s="69"/>
      <c r="B385" s="69"/>
      <c r="C385" s="69"/>
      <c r="D385" s="69"/>
      <c r="E385" s="69"/>
      <c r="F385" s="70"/>
      <c r="G385" s="71"/>
      <c r="H385" s="71"/>
      <c r="I385" s="70"/>
      <c r="O385" s="74"/>
      <c r="V385" s="69"/>
      <c r="X385" s="75"/>
      <c r="Y385" s="76"/>
      <c r="Z385" s="76"/>
      <c r="AA385" s="77"/>
      <c r="AB385" s="77"/>
      <c r="AC385" s="77"/>
      <c r="AD385" s="77"/>
      <c r="AE385" s="77"/>
      <c r="AF385" s="77"/>
      <c r="AG385" s="77"/>
      <c r="AH385" s="77"/>
      <c r="AI385" s="77"/>
      <c r="AJ385" s="77"/>
      <c r="AK385" s="77"/>
      <c r="AL385" s="77"/>
      <c r="AM385" s="75"/>
      <c r="AN385" s="61"/>
      <c r="AO385" s="61"/>
      <c r="AP385" s="78"/>
    </row>
    <row r="386" spans="1:42" s="73" customFormat="1" ht="12" customHeight="1" x14ac:dyDescent="0.25">
      <c r="A386" s="69"/>
      <c r="B386" s="69"/>
      <c r="C386" s="69"/>
      <c r="D386" s="69"/>
      <c r="E386" s="69"/>
      <c r="F386" s="70"/>
      <c r="G386" s="71"/>
      <c r="H386" s="71"/>
      <c r="I386" s="70"/>
      <c r="O386" s="74"/>
      <c r="V386" s="69"/>
      <c r="X386" s="75"/>
      <c r="Y386" s="76"/>
      <c r="Z386" s="76"/>
      <c r="AA386" s="77"/>
      <c r="AB386" s="77"/>
      <c r="AC386" s="77"/>
      <c r="AD386" s="77"/>
      <c r="AE386" s="77"/>
      <c r="AF386" s="77"/>
      <c r="AG386" s="77"/>
      <c r="AH386" s="77"/>
      <c r="AI386" s="77"/>
      <c r="AJ386" s="77"/>
      <c r="AK386" s="77"/>
      <c r="AL386" s="77"/>
      <c r="AM386" s="75"/>
      <c r="AN386" s="61"/>
      <c r="AO386" s="61"/>
      <c r="AP386" s="78"/>
    </row>
    <row r="387" spans="1:42" s="73" customFormat="1" ht="12" customHeight="1" x14ac:dyDescent="0.25">
      <c r="A387" s="69"/>
      <c r="B387" s="69"/>
      <c r="C387" s="69"/>
      <c r="D387" s="69"/>
      <c r="E387" s="69"/>
      <c r="F387" s="70"/>
      <c r="G387" s="71"/>
      <c r="H387" s="71"/>
      <c r="I387" s="70"/>
      <c r="O387" s="74"/>
      <c r="V387" s="69"/>
      <c r="X387" s="75"/>
      <c r="Y387" s="76"/>
      <c r="Z387" s="76"/>
      <c r="AA387" s="77"/>
      <c r="AB387" s="77"/>
      <c r="AC387" s="77"/>
      <c r="AD387" s="77"/>
      <c r="AE387" s="77"/>
      <c r="AF387" s="77"/>
      <c r="AG387" s="77"/>
      <c r="AH387" s="77"/>
      <c r="AI387" s="77"/>
      <c r="AJ387" s="77"/>
      <c r="AK387" s="77"/>
      <c r="AL387" s="77"/>
      <c r="AM387" s="75"/>
      <c r="AN387" s="61"/>
      <c r="AO387" s="61"/>
      <c r="AP387" s="78"/>
    </row>
    <row r="388" spans="1:42" s="73" customFormat="1" ht="12" customHeight="1" x14ac:dyDescent="0.25">
      <c r="A388" s="69"/>
      <c r="B388" s="69"/>
      <c r="C388" s="69"/>
      <c r="D388" s="69"/>
      <c r="E388" s="69"/>
      <c r="F388" s="70"/>
      <c r="G388" s="71"/>
      <c r="H388" s="71"/>
      <c r="I388" s="70"/>
      <c r="O388" s="74"/>
      <c r="V388" s="69"/>
      <c r="X388" s="75"/>
      <c r="Y388" s="76"/>
      <c r="Z388" s="76"/>
      <c r="AA388" s="77"/>
      <c r="AB388" s="77"/>
      <c r="AC388" s="77"/>
      <c r="AD388" s="77"/>
      <c r="AE388" s="77"/>
      <c r="AF388" s="77"/>
      <c r="AG388" s="77"/>
      <c r="AH388" s="77"/>
      <c r="AI388" s="77"/>
      <c r="AJ388" s="77"/>
      <c r="AK388" s="77"/>
      <c r="AL388" s="77"/>
      <c r="AM388" s="75"/>
      <c r="AN388" s="61"/>
      <c r="AO388" s="61"/>
      <c r="AP388" s="78"/>
    </row>
    <row r="389" spans="1:42" s="73" customFormat="1" ht="12" customHeight="1" x14ac:dyDescent="0.25">
      <c r="A389" s="69"/>
      <c r="B389" s="69"/>
      <c r="C389" s="69"/>
      <c r="D389" s="69"/>
      <c r="E389" s="69"/>
      <c r="F389" s="70"/>
      <c r="G389" s="71"/>
      <c r="H389" s="71"/>
      <c r="I389" s="70"/>
      <c r="O389" s="74"/>
      <c r="V389" s="69"/>
      <c r="X389" s="75"/>
      <c r="Y389" s="76"/>
      <c r="Z389" s="76"/>
      <c r="AA389" s="77"/>
      <c r="AB389" s="77"/>
      <c r="AC389" s="77"/>
      <c r="AD389" s="77"/>
      <c r="AE389" s="77"/>
      <c r="AF389" s="77"/>
      <c r="AG389" s="77"/>
      <c r="AH389" s="77"/>
      <c r="AI389" s="77"/>
      <c r="AJ389" s="77"/>
      <c r="AK389" s="77"/>
      <c r="AL389" s="77"/>
      <c r="AM389" s="75"/>
      <c r="AN389" s="61"/>
      <c r="AO389" s="61"/>
      <c r="AP389" s="78"/>
    </row>
    <row r="390" spans="1:42" s="73" customFormat="1" ht="12" customHeight="1" x14ac:dyDescent="0.25">
      <c r="A390" s="69"/>
      <c r="B390" s="69"/>
      <c r="C390" s="69"/>
      <c r="D390" s="69"/>
      <c r="E390" s="69"/>
      <c r="F390" s="70"/>
      <c r="G390" s="71"/>
      <c r="H390" s="71"/>
      <c r="I390" s="70"/>
      <c r="O390" s="74"/>
      <c r="V390" s="69"/>
      <c r="X390" s="75"/>
      <c r="Y390" s="76"/>
      <c r="Z390" s="76"/>
      <c r="AA390" s="77"/>
      <c r="AB390" s="77"/>
      <c r="AC390" s="77"/>
      <c r="AD390" s="77"/>
      <c r="AE390" s="77"/>
      <c r="AF390" s="77"/>
      <c r="AG390" s="77"/>
      <c r="AH390" s="77"/>
      <c r="AI390" s="77"/>
      <c r="AJ390" s="77"/>
      <c r="AK390" s="77"/>
      <c r="AL390" s="77"/>
      <c r="AM390" s="75"/>
      <c r="AN390" s="61"/>
      <c r="AO390" s="61"/>
      <c r="AP390" s="78"/>
    </row>
    <row r="391" spans="1:42" s="73" customFormat="1" ht="12" customHeight="1" x14ac:dyDescent="0.25">
      <c r="A391" s="69"/>
      <c r="B391" s="69"/>
      <c r="C391" s="69"/>
      <c r="D391" s="69"/>
      <c r="E391" s="69"/>
      <c r="F391" s="70"/>
      <c r="G391" s="71"/>
      <c r="H391" s="71"/>
      <c r="I391" s="70"/>
      <c r="O391" s="74"/>
      <c r="V391" s="69"/>
      <c r="X391" s="75"/>
      <c r="Y391" s="76"/>
      <c r="Z391" s="76"/>
      <c r="AA391" s="77"/>
      <c r="AB391" s="77"/>
      <c r="AC391" s="77"/>
      <c r="AD391" s="77"/>
      <c r="AE391" s="77"/>
      <c r="AF391" s="77"/>
      <c r="AG391" s="77"/>
      <c r="AH391" s="77"/>
      <c r="AI391" s="77"/>
      <c r="AJ391" s="77"/>
      <c r="AK391" s="77"/>
      <c r="AL391" s="77"/>
      <c r="AM391" s="75"/>
      <c r="AN391" s="61"/>
      <c r="AO391" s="61"/>
      <c r="AP391" s="78"/>
    </row>
    <row r="392" spans="1:42" s="73" customFormat="1" ht="12" customHeight="1" x14ac:dyDescent="0.25">
      <c r="A392" s="69"/>
      <c r="B392" s="69"/>
      <c r="C392" s="69"/>
      <c r="D392" s="69"/>
      <c r="E392" s="69"/>
      <c r="F392" s="70"/>
      <c r="G392" s="71"/>
      <c r="H392" s="71"/>
      <c r="I392" s="70"/>
      <c r="O392" s="74"/>
      <c r="V392" s="69"/>
      <c r="X392" s="75"/>
      <c r="Y392" s="76"/>
      <c r="Z392" s="76"/>
      <c r="AA392" s="77"/>
      <c r="AB392" s="77"/>
      <c r="AC392" s="77"/>
      <c r="AD392" s="77"/>
      <c r="AE392" s="77"/>
      <c r="AF392" s="77"/>
      <c r="AG392" s="77"/>
      <c r="AH392" s="77"/>
      <c r="AI392" s="77"/>
      <c r="AJ392" s="77"/>
      <c r="AK392" s="77"/>
      <c r="AL392" s="77"/>
      <c r="AM392" s="75"/>
      <c r="AN392" s="61"/>
      <c r="AO392" s="61"/>
      <c r="AP392" s="78"/>
    </row>
    <row r="393" spans="1:42" s="73" customFormat="1" ht="12" customHeight="1" x14ac:dyDescent="0.25">
      <c r="A393" s="69"/>
      <c r="B393" s="69"/>
      <c r="C393" s="69"/>
      <c r="D393" s="69"/>
      <c r="E393" s="69"/>
      <c r="F393" s="70"/>
      <c r="G393" s="71"/>
      <c r="H393" s="71"/>
      <c r="I393" s="70"/>
      <c r="O393" s="74"/>
      <c r="V393" s="69"/>
      <c r="X393" s="75"/>
      <c r="Y393" s="76"/>
      <c r="Z393" s="76"/>
      <c r="AA393" s="77"/>
      <c r="AB393" s="77"/>
      <c r="AC393" s="77"/>
      <c r="AD393" s="77"/>
      <c r="AE393" s="77"/>
      <c r="AF393" s="77"/>
      <c r="AG393" s="77"/>
      <c r="AH393" s="77"/>
      <c r="AI393" s="77"/>
      <c r="AJ393" s="77"/>
      <c r="AK393" s="77"/>
      <c r="AL393" s="77"/>
      <c r="AM393" s="75"/>
      <c r="AN393" s="61"/>
      <c r="AO393" s="61"/>
      <c r="AP393" s="78"/>
    </row>
    <row r="394" spans="1:42" s="73" customFormat="1" ht="12" customHeight="1" x14ac:dyDescent="0.25">
      <c r="A394" s="69"/>
      <c r="B394" s="69"/>
      <c r="C394" s="69"/>
      <c r="D394" s="69"/>
      <c r="E394" s="69"/>
      <c r="F394" s="70"/>
      <c r="G394" s="71"/>
      <c r="H394" s="71"/>
      <c r="I394" s="70"/>
      <c r="O394" s="74"/>
      <c r="V394" s="69"/>
      <c r="X394" s="75"/>
      <c r="Y394" s="76"/>
      <c r="Z394" s="76"/>
      <c r="AA394" s="77"/>
      <c r="AB394" s="77"/>
      <c r="AC394" s="77"/>
      <c r="AD394" s="77"/>
      <c r="AE394" s="77"/>
      <c r="AF394" s="77"/>
      <c r="AG394" s="77"/>
      <c r="AH394" s="77"/>
      <c r="AI394" s="77"/>
      <c r="AJ394" s="77"/>
      <c r="AK394" s="77"/>
      <c r="AL394" s="77"/>
      <c r="AM394" s="75"/>
      <c r="AN394" s="61"/>
      <c r="AO394" s="61"/>
      <c r="AP394" s="78"/>
    </row>
    <row r="395" spans="1:42" s="73" customFormat="1" ht="12" customHeight="1" x14ac:dyDescent="0.25">
      <c r="A395" s="69"/>
      <c r="B395" s="69"/>
      <c r="C395" s="69"/>
      <c r="D395" s="69"/>
      <c r="E395" s="69"/>
      <c r="F395" s="70"/>
      <c r="G395" s="71"/>
      <c r="H395" s="71"/>
      <c r="I395" s="70"/>
      <c r="O395" s="74"/>
      <c r="V395" s="69"/>
      <c r="X395" s="75"/>
      <c r="Y395" s="76"/>
      <c r="Z395" s="76"/>
      <c r="AA395" s="77"/>
      <c r="AB395" s="77"/>
      <c r="AC395" s="77"/>
      <c r="AD395" s="77"/>
      <c r="AE395" s="77"/>
      <c r="AF395" s="77"/>
      <c r="AG395" s="77"/>
      <c r="AH395" s="77"/>
      <c r="AI395" s="77"/>
      <c r="AJ395" s="77"/>
      <c r="AK395" s="77"/>
      <c r="AL395" s="77"/>
      <c r="AM395" s="75"/>
      <c r="AN395" s="61"/>
      <c r="AO395" s="61"/>
      <c r="AP395" s="78"/>
    </row>
    <row r="396" spans="1:42" s="73" customFormat="1" ht="12" customHeight="1" x14ac:dyDescent="0.25">
      <c r="A396" s="69"/>
      <c r="B396" s="69"/>
      <c r="C396" s="69"/>
      <c r="D396" s="69"/>
      <c r="E396" s="69"/>
      <c r="F396" s="70"/>
      <c r="G396" s="71"/>
      <c r="H396" s="71"/>
      <c r="I396" s="70"/>
      <c r="O396" s="74"/>
      <c r="V396" s="69"/>
      <c r="X396" s="75"/>
      <c r="Y396" s="76"/>
      <c r="Z396" s="76"/>
      <c r="AA396" s="77"/>
      <c r="AB396" s="77"/>
      <c r="AC396" s="77"/>
      <c r="AD396" s="77"/>
      <c r="AE396" s="77"/>
      <c r="AF396" s="77"/>
      <c r="AG396" s="77"/>
      <c r="AH396" s="77"/>
      <c r="AI396" s="77"/>
      <c r="AJ396" s="77"/>
      <c r="AK396" s="77"/>
      <c r="AL396" s="77"/>
      <c r="AM396" s="75"/>
      <c r="AN396" s="61"/>
      <c r="AO396" s="61"/>
      <c r="AP396" s="78"/>
    </row>
    <row r="397" spans="1:42" s="73" customFormat="1" ht="12" customHeight="1" x14ac:dyDescent="0.25">
      <c r="A397" s="69"/>
      <c r="B397" s="69"/>
      <c r="C397" s="69"/>
      <c r="D397" s="69"/>
      <c r="E397" s="69"/>
      <c r="F397" s="70"/>
      <c r="G397" s="71"/>
      <c r="H397" s="71"/>
      <c r="I397" s="70"/>
      <c r="O397" s="74"/>
      <c r="V397" s="69"/>
      <c r="X397" s="75"/>
      <c r="Y397" s="76"/>
      <c r="Z397" s="76"/>
      <c r="AA397" s="77"/>
      <c r="AB397" s="77"/>
      <c r="AC397" s="77"/>
      <c r="AD397" s="77"/>
      <c r="AE397" s="77"/>
      <c r="AF397" s="77"/>
      <c r="AG397" s="77"/>
      <c r="AH397" s="77"/>
      <c r="AI397" s="77"/>
      <c r="AJ397" s="77"/>
      <c r="AK397" s="77"/>
      <c r="AL397" s="77"/>
      <c r="AM397" s="75"/>
      <c r="AN397" s="61"/>
      <c r="AO397" s="61"/>
      <c r="AP397" s="78"/>
    </row>
    <row r="398" spans="1:42" s="73" customFormat="1" ht="12" customHeight="1" x14ac:dyDescent="0.25">
      <c r="A398" s="69"/>
      <c r="B398" s="69"/>
      <c r="C398" s="69"/>
      <c r="D398" s="69"/>
      <c r="E398" s="69"/>
      <c r="F398" s="70"/>
      <c r="G398" s="71"/>
      <c r="H398" s="71"/>
      <c r="I398" s="70"/>
      <c r="O398" s="74"/>
      <c r="V398" s="69"/>
      <c r="X398" s="75"/>
      <c r="Y398" s="76"/>
      <c r="Z398" s="76"/>
      <c r="AA398" s="77"/>
      <c r="AB398" s="77"/>
      <c r="AC398" s="77"/>
      <c r="AD398" s="77"/>
      <c r="AE398" s="77"/>
      <c r="AF398" s="77"/>
      <c r="AG398" s="77"/>
      <c r="AH398" s="77"/>
      <c r="AI398" s="77"/>
      <c r="AJ398" s="77"/>
      <c r="AK398" s="77"/>
      <c r="AL398" s="77"/>
      <c r="AM398" s="75"/>
      <c r="AN398" s="61"/>
      <c r="AO398" s="61"/>
      <c r="AP398" s="78"/>
    </row>
    <row r="399" spans="1:42" s="73" customFormat="1" ht="12" customHeight="1" x14ac:dyDescent="0.25">
      <c r="A399" s="69"/>
      <c r="B399" s="69"/>
      <c r="C399" s="69"/>
      <c r="D399" s="69"/>
      <c r="E399" s="69"/>
      <c r="F399" s="70"/>
      <c r="G399" s="71"/>
      <c r="H399" s="71"/>
      <c r="I399" s="70"/>
      <c r="O399" s="74"/>
      <c r="V399" s="69"/>
      <c r="X399" s="75"/>
      <c r="Y399" s="76"/>
      <c r="Z399" s="76"/>
      <c r="AA399" s="77"/>
      <c r="AB399" s="77"/>
      <c r="AC399" s="77"/>
      <c r="AD399" s="77"/>
      <c r="AE399" s="77"/>
      <c r="AF399" s="77"/>
      <c r="AG399" s="77"/>
      <c r="AH399" s="77"/>
      <c r="AI399" s="77"/>
      <c r="AJ399" s="77"/>
      <c r="AK399" s="77"/>
      <c r="AL399" s="77"/>
      <c r="AM399" s="75"/>
      <c r="AN399" s="61"/>
      <c r="AO399" s="61"/>
      <c r="AP399" s="78"/>
    </row>
    <row r="400" spans="1:42" s="73" customFormat="1" ht="12" customHeight="1" x14ac:dyDescent="0.25">
      <c r="A400" s="69"/>
      <c r="B400" s="69"/>
      <c r="C400" s="69"/>
      <c r="D400" s="69"/>
      <c r="E400" s="69"/>
      <c r="F400" s="70"/>
      <c r="G400" s="71"/>
      <c r="H400" s="71"/>
      <c r="I400" s="70"/>
      <c r="O400" s="74"/>
      <c r="V400" s="69"/>
      <c r="X400" s="75"/>
      <c r="Y400" s="76"/>
      <c r="Z400" s="76"/>
      <c r="AA400" s="77"/>
      <c r="AB400" s="77"/>
      <c r="AC400" s="77"/>
      <c r="AD400" s="77"/>
      <c r="AE400" s="77"/>
      <c r="AF400" s="77"/>
      <c r="AG400" s="77"/>
      <c r="AH400" s="77"/>
      <c r="AI400" s="77"/>
      <c r="AJ400" s="77"/>
      <c r="AK400" s="77"/>
      <c r="AL400" s="77"/>
      <c r="AM400" s="75"/>
      <c r="AN400" s="61"/>
      <c r="AO400" s="61"/>
      <c r="AP400" s="78"/>
    </row>
    <row r="401" spans="1:42" s="73" customFormat="1" ht="12" customHeight="1" x14ac:dyDescent="0.25">
      <c r="A401" s="69"/>
      <c r="B401" s="69"/>
      <c r="C401" s="69"/>
      <c r="D401" s="69"/>
      <c r="E401" s="69"/>
      <c r="F401" s="70"/>
      <c r="G401" s="71"/>
      <c r="H401" s="71"/>
      <c r="I401" s="70"/>
      <c r="O401" s="74"/>
      <c r="V401" s="69"/>
      <c r="X401" s="75"/>
      <c r="Y401" s="76"/>
      <c r="Z401" s="76"/>
      <c r="AA401" s="77"/>
      <c r="AB401" s="77"/>
      <c r="AC401" s="77"/>
      <c r="AD401" s="77"/>
      <c r="AE401" s="77"/>
      <c r="AF401" s="77"/>
      <c r="AG401" s="77"/>
      <c r="AH401" s="77"/>
      <c r="AI401" s="77"/>
      <c r="AJ401" s="77"/>
      <c r="AK401" s="77"/>
      <c r="AL401" s="77"/>
      <c r="AM401" s="75"/>
      <c r="AN401" s="61"/>
      <c r="AO401" s="61"/>
      <c r="AP401" s="78"/>
    </row>
    <row r="402" spans="1:42" s="73" customFormat="1" ht="12" customHeight="1" x14ac:dyDescent="0.25">
      <c r="A402" s="69"/>
      <c r="B402" s="69"/>
      <c r="C402" s="69"/>
      <c r="D402" s="69"/>
      <c r="E402" s="69"/>
      <c r="F402" s="70"/>
      <c r="G402" s="71"/>
      <c r="H402" s="71"/>
      <c r="I402" s="70"/>
      <c r="O402" s="74"/>
      <c r="V402" s="69"/>
      <c r="X402" s="75"/>
      <c r="Y402" s="76"/>
      <c r="Z402" s="76"/>
      <c r="AA402" s="77"/>
      <c r="AB402" s="77"/>
      <c r="AC402" s="77"/>
      <c r="AD402" s="77"/>
      <c r="AE402" s="77"/>
      <c r="AF402" s="77"/>
      <c r="AG402" s="77"/>
      <c r="AH402" s="77"/>
      <c r="AI402" s="77"/>
      <c r="AJ402" s="77"/>
      <c r="AK402" s="77"/>
      <c r="AL402" s="77"/>
      <c r="AM402" s="75"/>
      <c r="AN402" s="61"/>
      <c r="AO402" s="61"/>
      <c r="AP402" s="78"/>
    </row>
    <row r="403" spans="1:42" s="73" customFormat="1" ht="12" customHeight="1" x14ac:dyDescent="0.25">
      <c r="A403" s="69"/>
      <c r="B403" s="69"/>
      <c r="C403" s="69"/>
      <c r="D403" s="69"/>
      <c r="E403" s="69"/>
      <c r="F403" s="70"/>
      <c r="G403" s="71"/>
      <c r="H403" s="71"/>
      <c r="I403" s="70"/>
      <c r="O403" s="74"/>
      <c r="V403" s="69"/>
      <c r="X403" s="75"/>
      <c r="Y403" s="76"/>
      <c r="Z403" s="76"/>
      <c r="AA403" s="77"/>
      <c r="AB403" s="77"/>
      <c r="AC403" s="77"/>
      <c r="AD403" s="77"/>
      <c r="AE403" s="77"/>
      <c r="AF403" s="77"/>
      <c r="AG403" s="77"/>
      <c r="AH403" s="77"/>
      <c r="AI403" s="77"/>
      <c r="AJ403" s="77"/>
      <c r="AK403" s="77"/>
      <c r="AL403" s="77"/>
      <c r="AM403" s="75"/>
      <c r="AN403" s="61"/>
      <c r="AO403" s="61"/>
      <c r="AP403" s="78"/>
    </row>
    <row r="404" spans="1:42" s="73" customFormat="1" ht="12" customHeight="1" x14ac:dyDescent="0.25">
      <c r="A404" s="69"/>
      <c r="B404" s="69"/>
      <c r="C404" s="69"/>
      <c r="D404" s="69"/>
      <c r="E404" s="69"/>
      <c r="F404" s="70"/>
      <c r="G404" s="71"/>
      <c r="H404" s="71"/>
      <c r="I404" s="70"/>
      <c r="O404" s="74"/>
      <c r="V404" s="69"/>
      <c r="X404" s="75"/>
      <c r="Y404" s="76"/>
      <c r="Z404" s="76"/>
      <c r="AA404" s="77"/>
      <c r="AB404" s="77"/>
      <c r="AC404" s="77"/>
      <c r="AD404" s="77"/>
      <c r="AE404" s="77"/>
      <c r="AF404" s="77"/>
      <c r="AG404" s="77"/>
      <c r="AH404" s="77"/>
      <c r="AI404" s="77"/>
      <c r="AJ404" s="77"/>
      <c r="AK404" s="77"/>
      <c r="AL404" s="77"/>
      <c r="AM404" s="75"/>
      <c r="AN404" s="61"/>
      <c r="AO404" s="61"/>
      <c r="AP404" s="78"/>
    </row>
    <row r="405" spans="1:42" s="73" customFormat="1" ht="12" customHeight="1" x14ac:dyDescent="0.25">
      <c r="A405" s="69"/>
      <c r="B405" s="69"/>
      <c r="C405" s="69"/>
      <c r="D405" s="69"/>
      <c r="E405" s="69"/>
      <c r="F405" s="70"/>
      <c r="G405" s="71"/>
      <c r="H405" s="71"/>
      <c r="I405" s="70"/>
      <c r="O405" s="74"/>
      <c r="V405" s="69"/>
      <c r="X405" s="75"/>
      <c r="Y405" s="76"/>
      <c r="Z405" s="76"/>
      <c r="AA405" s="77"/>
      <c r="AB405" s="77"/>
      <c r="AC405" s="77"/>
      <c r="AD405" s="77"/>
      <c r="AE405" s="77"/>
      <c r="AF405" s="77"/>
      <c r="AG405" s="77"/>
      <c r="AH405" s="77"/>
      <c r="AI405" s="77"/>
      <c r="AJ405" s="77"/>
      <c r="AK405" s="77"/>
      <c r="AL405" s="77"/>
      <c r="AM405" s="75"/>
      <c r="AN405" s="61"/>
      <c r="AO405" s="61"/>
      <c r="AP405" s="78"/>
    </row>
    <row r="406" spans="1:42" s="73" customFormat="1" ht="12" customHeight="1" x14ac:dyDescent="0.25">
      <c r="A406" s="69"/>
      <c r="B406" s="69"/>
      <c r="C406" s="69"/>
      <c r="D406" s="69"/>
      <c r="E406" s="69"/>
      <c r="F406" s="70"/>
      <c r="G406" s="71"/>
      <c r="H406" s="71"/>
      <c r="I406" s="70"/>
      <c r="O406" s="74"/>
      <c r="V406" s="69"/>
      <c r="X406" s="75"/>
      <c r="Y406" s="76"/>
      <c r="Z406" s="76"/>
      <c r="AA406" s="77"/>
      <c r="AB406" s="77"/>
      <c r="AC406" s="77"/>
      <c r="AD406" s="77"/>
      <c r="AE406" s="77"/>
      <c r="AF406" s="77"/>
      <c r="AG406" s="77"/>
      <c r="AH406" s="77"/>
      <c r="AI406" s="77"/>
      <c r="AJ406" s="77"/>
      <c r="AK406" s="77"/>
      <c r="AL406" s="77"/>
      <c r="AM406" s="75"/>
      <c r="AN406" s="61"/>
      <c r="AO406" s="61"/>
      <c r="AP406" s="78"/>
    </row>
    <row r="407" spans="1:42" s="73" customFormat="1" ht="12" customHeight="1" x14ac:dyDescent="0.25">
      <c r="A407" s="69"/>
      <c r="B407" s="69"/>
      <c r="C407" s="69"/>
      <c r="D407" s="69"/>
      <c r="E407" s="69"/>
      <c r="F407" s="70"/>
      <c r="G407" s="71"/>
      <c r="H407" s="71"/>
      <c r="I407" s="70"/>
      <c r="O407" s="74"/>
      <c r="V407" s="69"/>
      <c r="X407" s="75"/>
      <c r="Y407" s="76"/>
      <c r="Z407" s="76"/>
      <c r="AA407" s="77"/>
      <c r="AB407" s="77"/>
      <c r="AC407" s="77"/>
      <c r="AD407" s="77"/>
      <c r="AE407" s="77"/>
      <c r="AF407" s="77"/>
      <c r="AG407" s="77"/>
      <c r="AH407" s="77"/>
      <c r="AI407" s="77"/>
      <c r="AJ407" s="77"/>
      <c r="AK407" s="77"/>
      <c r="AL407" s="77"/>
      <c r="AM407" s="75"/>
      <c r="AN407" s="61"/>
      <c r="AO407" s="61"/>
      <c r="AP407" s="78"/>
    </row>
    <row r="408" spans="1:42" s="73" customFormat="1" ht="12" customHeight="1" x14ac:dyDescent="0.25">
      <c r="A408" s="69"/>
      <c r="B408" s="69"/>
      <c r="C408" s="69"/>
      <c r="D408" s="69"/>
      <c r="E408" s="69"/>
      <c r="F408" s="70"/>
      <c r="G408" s="71"/>
      <c r="H408" s="71"/>
      <c r="I408" s="70"/>
      <c r="O408" s="74"/>
      <c r="V408" s="69"/>
      <c r="X408" s="75"/>
      <c r="Y408" s="76"/>
      <c r="Z408" s="76"/>
      <c r="AA408" s="77"/>
      <c r="AB408" s="77"/>
      <c r="AC408" s="77"/>
      <c r="AD408" s="77"/>
      <c r="AE408" s="77"/>
      <c r="AF408" s="77"/>
      <c r="AG408" s="77"/>
      <c r="AH408" s="77"/>
      <c r="AI408" s="77"/>
      <c r="AJ408" s="77"/>
      <c r="AK408" s="77"/>
      <c r="AL408" s="77"/>
      <c r="AM408" s="75"/>
      <c r="AN408" s="61"/>
      <c r="AO408" s="61"/>
      <c r="AP408" s="78"/>
    </row>
    <row r="409" spans="1:42" s="73" customFormat="1" ht="12" customHeight="1" x14ac:dyDescent="0.25">
      <c r="A409" s="69"/>
      <c r="B409" s="69"/>
      <c r="C409" s="69"/>
      <c r="D409" s="69"/>
      <c r="E409" s="69"/>
      <c r="F409" s="70"/>
      <c r="G409" s="71"/>
      <c r="H409" s="71"/>
      <c r="I409" s="70"/>
      <c r="O409" s="74"/>
      <c r="V409" s="69"/>
      <c r="X409" s="75"/>
      <c r="Y409" s="76"/>
      <c r="Z409" s="76"/>
      <c r="AA409" s="77"/>
      <c r="AB409" s="77"/>
      <c r="AC409" s="77"/>
      <c r="AD409" s="77"/>
      <c r="AE409" s="77"/>
      <c r="AF409" s="77"/>
      <c r="AG409" s="77"/>
      <c r="AH409" s="77"/>
      <c r="AI409" s="77"/>
      <c r="AJ409" s="77"/>
      <c r="AK409" s="77"/>
      <c r="AL409" s="77"/>
      <c r="AM409" s="75"/>
      <c r="AN409" s="61"/>
      <c r="AO409" s="61"/>
      <c r="AP409" s="78"/>
    </row>
    <row r="410" spans="1:42" s="73" customFormat="1" ht="12" customHeight="1" x14ac:dyDescent="0.25">
      <c r="A410" s="69"/>
      <c r="B410" s="69"/>
      <c r="C410" s="69"/>
      <c r="D410" s="69"/>
      <c r="E410" s="69"/>
      <c r="F410" s="70"/>
      <c r="G410" s="71"/>
      <c r="H410" s="71"/>
      <c r="I410" s="70"/>
      <c r="O410" s="74"/>
      <c r="V410" s="69"/>
      <c r="X410" s="75"/>
      <c r="Y410" s="76"/>
      <c r="Z410" s="76"/>
      <c r="AA410" s="77"/>
      <c r="AB410" s="77"/>
      <c r="AC410" s="77"/>
      <c r="AD410" s="77"/>
      <c r="AE410" s="77"/>
      <c r="AF410" s="77"/>
      <c r="AG410" s="77"/>
      <c r="AH410" s="77"/>
      <c r="AI410" s="77"/>
      <c r="AJ410" s="77"/>
      <c r="AK410" s="77"/>
      <c r="AL410" s="77"/>
      <c r="AM410" s="75"/>
      <c r="AN410" s="61"/>
      <c r="AO410" s="61"/>
      <c r="AP410" s="78"/>
    </row>
    <row r="411" spans="1:42" s="73" customFormat="1" ht="12" customHeight="1" x14ac:dyDescent="0.25">
      <c r="A411" s="69"/>
      <c r="B411" s="69"/>
      <c r="C411" s="69"/>
      <c r="D411" s="69"/>
      <c r="E411" s="69"/>
      <c r="F411" s="70"/>
      <c r="G411" s="71"/>
      <c r="H411" s="71"/>
      <c r="I411" s="70"/>
      <c r="O411" s="74"/>
      <c r="V411" s="69"/>
      <c r="X411" s="75"/>
      <c r="Y411" s="76"/>
      <c r="Z411" s="76"/>
      <c r="AA411" s="77"/>
      <c r="AB411" s="77"/>
      <c r="AC411" s="77"/>
      <c r="AD411" s="77"/>
      <c r="AE411" s="77"/>
      <c r="AF411" s="77"/>
      <c r="AG411" s="77"/>
      <c r="AH411" s="77"/>
      <c r="AI411" s="77"/>
      <c r="AJ411" s="77"/>
      <c r="AK411" s="77"/>
      <c r="AL411" s="77"/>
      <c r="AM411" s="75"/>
      <c r="AN411" s="61"/>
      <c r="AO411" s="61"/>
      <c r="AP411" s="78"/>
    </row>
    <row r="412" spans="1:42" s="73" customFormat="1" ht="12" customHeight="1" x14ac:dyDescent="0.25">
      <c r="A412" s="69"/>
      <c r="B412" s="69"/>
      <c r="C412" s="69"/>
      <c r="D412" s="69"/>
      <c r="E412" s="69"/>
      <c r="F412" s="70"/>
      <c r="G412" s="71"/>
      <c r="H412" s="71"/>
      <c r="I412" s="70"/>
      <c r="O412" s="74"/>
      <c r="V412" s="69"/>
      <c r="X412" s="75"/>
      <c r="Y412" s="76"/>
      <c r="Z412" s="76"/>
      <c r="AA412" s="77"/>
      <c r="AB412" s="77"/>
      <c r="AC412" s="77"/>
      <c r="AD412" s="77"/>
      <c r="AE412" s="77"/>
      <c r="AF412" s="77"/>
      <c r="AG412" s="77"/>
      <c r="AH412" s="77"/>
      <c r="AI412" s="77"/>
      <c r="AJ412" s="77"/>
      <c r="AK412" s="77"/>
      <c r="AL412" s="77"/>
      <c r="AM412" s="75"/>
      <c r="AN412" s="61"/>
      <c r="AO412" s="61"/>
      <c r="AP412" s="78"/>
    </row>
    <row r="413" spans="1:42" s="73" customFormat="1" ht="12" customHeight="1" x14ac:dyDescent="0.25">
      <c r="A413" s="69"/>
      <c r="B413" s="69"/>
      <c r="C413" s="69"/>
      <c r="D413" s="69"/>
      <c r="E413" s="69"/>
      <c r="F413" s="70"/>
      <c r="G413" s="71"/>
      <c r="H413" s="71"/>
      <c r="I413" s="70"/>
      <c r="O413" s="74"/>
      <c r="V413" s="69"/>
      <c r="X413" s="75"/>
      <c r="Y413" s="76"/>
      <c r="Z413" s="76"/>
      <c r="AA413" s="77"/>
      <c r="AB413" s="77"/>
      <c r="AC413" s="77"/>
      <c r="AD413" s="77"/>
      <c r="AE413" s="77"/>
      <c r="AF413" s="77"/>
      <c r="AG413" s="77"/>
      <c r="AH413" s="77"/>
      <c r="AI413" s="77"/>
      <c r="AJ413" s="77"/>
      <c r="AK413" s="77"/>
      <c r="AL413" s="77"/>
      <c r="AM413" s="75"/>
      <c r="AN413" s="61"/>
      <c r="AO413" s="61"/>
      <c r="AP413" s="78"/>
    </row>
    <row r="414" spans="1:42" s="73" customFormat="1" ht="12" customHeight="1" x14ac:dyDescent="0.25">
      <c r="A414" s="69"/>
      <c r="B414" s="69"/>
      <c r="C414" s="69"/>
      <c r="D414" s="69"/>
      <c r="E414" s="69"/>
      <c r="F414" s="70"/>
      <c r="G414" s="71"/>
      <c r="H414" s="71"/>
      <c r="I414" s="70"/>
      <c r="O414" s="74"/>
      <c r="V414" s="69"/>
      <c r="X414" s="75"/>
      <c r="Y414" s="76"/>
      <c r="Z414" s="76"/>
      <c r="AA414" s="77"/>
      <c r="AB414" s="77"/>
      <c r="AC414" s="77"/>
      <c r="AD414" s="77"/>
      <c r="AE414" s="77"/>
      <c r="AF414" s="77"/>
      <c r="AG414" s="77"/>
      <c r="AH414" s="77"/>
      <c r="AI414" s="77"/>
      <c r="AJ414" s="77"/>
      <c r="AK414" s="77"/>
      <c r="AL414" s="77"/>
      <c r="AM414" s="75"/>
      <c r="AN414" s="61"/>
      <c r="AO414" s="61"/>
      <c r="AP414" s="78"/>
    </row>
    <row r="415" spans="1:42" s="73" customFormat="1" ht="12" customHeight="1" x14ac:dyDescent="0.25">
      <c r="A415" s="69"/>
      <c r="B415" s="69"/>
      <c r="C415" s="69"/>
      <c r="D415" s="69"/>
      <c r="E415" s="69"/>
      <c r="F415" s="70"/>
      <c r="G415" s="71"/>
      <c r="H415" s="71"/>
      <c r="I415" s="70"/>
      <c r="O415" s="74"/>
      <c r="V415" s="69"/>
      <c r="X415" s="75"/>
      <c r="Y415" s="76"/>
      <c r="Z415" s="76"/>
      <c r="AA415" s="77"/>
      <c r="AB415" s="77"/>
      <c r="AC415" s="77"/>
      <c r="AD415" s="77"/>
      <c r="AE415" s="77"/>
      <c r="AF415" s="77"/>
      <c r="AG415" s="77"/>
      <c r="AH415" s="77"/>
      <c r="AI415" s="77"/>
      <c r="AJ415" s="77"/>
      <c r="AK415" s="79"/>
      <c r="AL415" s="77"/>
      <c r="AM415" s="75"/>
      <c r="AN415" s="61"/>
      <c r="AO415" s="61"/>
      <c r="AP415" s="78"/>
    </row>
    <row r="416" spans="1:42" s="73" customFormat="1" ht="12" customHeight="1" x14ac:dyDescent="0.25">
      <c r="A416" s="69"/>
      <c r="B416" s="69"/>
      <c r="C416" s="69"/>
      <c r="D416" s="69"/>
      <c r="E416" s="69"/>
      <c r="F416" s="70"/>
      <c r="G416" s="71"/>
      <c r="H416" s="71"/>
      <c r="I416" s="70"/>
      <c r="O416" s="74"/>
      <c r="V416" s="69"/>
      <c r="X416" s="75"/>
      <c r="Y416" s="76"/>
      <c r="Z416" s="76"/>
      <c r="AA416" s="77"/>
      <c r="AB416" s="77"/>
      <c r="AC416" s="77"/>
      <c r="AD416" s="77"/>
      <c r="AE416" s="77"/>
      <c r="AF416" s="77"/>
      <c r="AG416" s="77"/>
      <c r="AH416" s="77"/>
      <c r="AI416" s="77"/>
      <c r="AJ416" s="77"/>
      <c r="AK416" s="77"/>
      <c r="AL416" s="77"/>
      <c r="AM416" s="75"/>
      <c r="AN416" s="61"/>
      <c r="AO416" s="61"/>
      <c r="AP416" s="78"/>
    </row>
    <row r="417" spans="1:42" s="73" customFormat="1" ht="12" customHeight="1" x14ac:dyDescent="0.25">
      <c r="A417" s="69"/>
      <c r="B417" s="69"/>
      <c r="C417" s="69"/>
      <c r="D417" s="69"/>
      <c r="E417" s="69"/>
      <c r="F417" s="70"/>
      <c r="G417" s="71"/>
      <c r="H417" s="71"/>
      <c r="I417" s="70"/>
      <c r="O417" s="74"/>
      <c r="V417" s="69"/>
      <c r="X417" s="75"/>
      <c r="Y417" s="76"/>
      <c r="Z417" s="76"/>
      <c r="AA417" s="77"/>
      <c r="AB417" s="77"/>
      <c r="AC417" s="77"/>
      <c r="AD417" s="77"/>
      <c r="AE417" s="77"/>
      <c r="AF417" s="77"/>
      <c r="AG417" s="77"/>
      <c r="AH417" s="77"/>
      <c r="AI417" s="77"/>
      <c r="AJ417" s="77"/>
      <c r="AK417" s="77"/>
      <c r="AL417" s="77"/>
      <c r="AM417" s="75"/>
      <c r="AN417" s="61"/>
      <c r="AO417" s="61"/>
      <c r="AP417" s="78"/>
    </row>
    <row r="418" spans="1:42" s="73" customFormat="1" ht="12" customHeight="1" x14ac:dyDescent="0.25">
      <c r="A418" s="69"/>
      <c r="B418" s="69"/>
      <c r="C418" s="69"/>
      <c r="D418" s="69"/>
      <c r="E418" s="69"/>
      <c r="F418" s="70"/>
      <c r="G418" s="71"/>
      <c r="H418" s="71"/>
      <c r="I418" s="70"/>
      <c r="O418" s="74"/>
      <c r="V418" s="69"/>
      <c r="X418" s="75"/>
      <c r="Y418" s="76"/>
      <c r="Z418" s="76"/>
      <c r="AA418" s="77"/>
      <c r="AB418" s="77"/>
      <c r="AC418" s="77"/>
      <c r="AD418" s="77"/>
      <c r="AE418" s="77"/>
      <c r="AF418" s="77"/>
      <c r="AG418" s="77"/>
      <c r="AH418" s="77"/>
      <c r="AI418" s="77"/>
      <c r="AJ418" s="77"/>
      <c r="AK418" s="77"/>
      <c r="AL418" s="77"/>
      <c r="AM418" s="75"/>
      <c r="AN418" s="61"/>
      <c r="AO418" s="61"/>
      <c r="AP418" s="78"/>
    </row>
    <row r="419" spans="1:42" s="73" customFormat="1" ht="12" customHeight="1" x14ac:dyDescent="0.25">
      <c r="A419" s="69"/>
      <c r="B419" s="69"/>
      <c r="C419" s="69"/>
      <c r="D419" s="69"/>
      <c r="E419" s="69"/>
      <c r="F419" s="70"/>
      <c r="G419" s="71"/>
      <c r="H419" s="71"/>
      <c r="I419" s="70"/>
      <c r="O419" s="74"/>
      <c r="V419" s="69"/>
      <c r="X419" s="75"/>
      <c r="Y419" s="76"/>
      <c r="Z419" s="76"/>
      <c r="AA419" s="77"/>
      <c r="AB419" s="77"/>
      <c r="AC419" s="77"/>
      <c r="AD419" s="77"/>
      <c r="AE419" s="77"/>
      <c r="AF419" s="77"/>
      <c r="AG419" s="77"/>
      <c r="AH419" s="77"/>
      <c r="AI419" s="77"/>
      <c r="AJ419" s="77"/>
      <c r="AK419" s="77"/>
      <c r="AL419" s="77"/>
      <c r="AM419" s="75"/>
      <c r="AN419" s="61"/>
      <c r="AO419" s="61"/>
      <c r="AP419" s="78"/>
    </row>
    <row r="420" spans="1:42" s="73" customFormat="1" ht="12" customHeight="1" x14ac:dyDescent="0.25">
      <c r="A420" s="69"/>
      <c r="B420" s="69"/>
      <c r="C420" s="69"/>
      <c r="D420" s="69"/>
      <c r="E420" s="69"/>
      <c r="F420" s="70"/>
      <c r="G420" s="71"/>
      <c r="H420" s="71"/>
      <c r="I420" s="70"/>
      <c r="O420" s="74"/>
      <c r="V420" s="69"/>
      <c r="X420" s="75"/>
      <c r="Y420" s="76"/>
      <c r="Z420" s="76"/>
      <c r="AA420" s="77"/>
      <c r="AB420" s="77"/>
      <c r="AC420" s="77"/>
      <c r="AD420" s="77"/>
      <c r="AE420" s="77"/>
      <c r="AF420" s="77"/>
      <c r="AG420" s="77"/>
      <c r="AH420" s="77"/>
      <c r="AI420" s="77"/>
      <c r="AJ420" s="77"/>
      <c r="AK420" s="77"/>
      <c r="AL420" s="77"/>
      <c r="AM420" s="75"/>
      <c r="AN420" s="61"/>
      <c r="AO420" s="61"/>
      <c r="AP420" s="78"/>
    </row>
    <row r="421" spans="1:42" s="73" customFormat="1" ht="12" customHeight="1" x14ac:dyDescent="0.25">
      <c r="A421" s="69"/>
      <c r="B421" s="69"/>
      <c r="C421" s="69"/>
      <c r="D421" s="69"/>
      <c r="E421" s="69"/>
      <c r="F421" s="70"/>
      <c r="G421" s="71"/>
      <c r="H421" s="71"/>
      <c r="I421" s="70"/>
      <c r="O421" s="74"/>
      <c r="V421" s="69"/>
      <c r="X421" s="75"/>
      <c r="Y421" s="76"/>
      <c r="Z421" s="76"/>
      <c r="AA421" s="77"/>
      <c r="AB421" s="77"/>
      <c r="AC421" s="77"/>
      <c r="AD421" s="77"/>
      <c r="AE421" s="77"/>
      <c r="AF421" s="77"/>
      <c r="AG421" s="77"/>
      <c r="AH421" s="77"/>
      <c r="AI421" s="77"/>
      <c r="AJ421" s="77"/>
      <c r="AK421" s="77"/>
      <c r="AL421" s="77"/>
      <c r="AM421" s="75"/>
      <c r="AN421" s="61"/>
      <c r="AO421" s="61"/>
      <c r="AP421" s="78"/>
    </row>
    <row r="422" spans="1:42" s="73" customFormat="1" ht="12" customHeight="1" x14ac:dyDescent="0.25">
      <c r="A422" s="69"/>
      <c r="B422" s="69"/>
      <c r="C422" s="69"/>
      <c r="D422" s="69"/>
      <c r="E422" s="69"/>
      <c r="F422" s="70"/>
      <c r="G422" s="71"/>
      <c r="H422" s="71"/>
      <c r="I422" s="70"/>
      <c r="O422" s="74"/>
      <c r="V422" s="69"/>
      <c r="X422" s="75"/>
      <c r="Y422" s="76"/>
      <c r="Z422" s="76"/>
      <c r="AA422" s="77"/>
      <c r="AB422" s="77"/>
      <c r="AC422" s="77"/>
      <c r="AD422" s="77"/>
      <c r="AE422" s="77"/>
      <c r="AF422" s="77"/>
      <c r="AG422" s="77"/>
      <c r="AH422" s="77"/>
      <c r="AI422" s="77"/>
      <c r="AJ422" s="77"/>
      <c r="AK422" s="77"/>
      <c r="AL422" s="77"/>
      <c r="AM422" s="75"/>
      <c r="AN422" s="61"/>
      <c r="AO422" s="61"/>
      <c r="AP422" s="78"/>
    </row>
    <row r="423" spans="1:42" s="73" customFormat="1" ht="12" customHeight="1" x14ac:dyDescent="0.25">
      <c r="A423" s="69"/>
      <c r="B423" s="69"/>
      <c r="C423" s="69"/>
      <c r="D423" s="69"/>
      <c r="E423" s="69"/>
      <c r="F423" s="70"/>
      <c r="G423" s="71"/>
      <c r="H423" s="71"/>
      <c r="I423" s="70"/>
      <c r="O423" s="74"/>
      <c r="V423" s="69"/>
      <c r="X423" s="75"/>
      <c r="Y423" s="76"/>
      <c r="Z423" s="76"/>
      <c r="AA423" s="77"/>
      <c r="AB423" s="77"/>
      <c r="AC423" s="77"/>
      <c r="AD423" s="77"/>
      <c r="AE423" s="77"/>
      <c r="AF423" s="77"/>
      <c r="AG423" s="77"/>
      <c r="AH423" s="77"/>
      <c r="AI423" s="77"/>
      <c r="AJ423" s="77"/>
      <c r="AK423" s="77"/>
      <c r="AL423" s="77"/>
      <c r="AM423" s="75"/>
      <c r="AN423" s="61"/>
      <c r="AO423" s="61"/>
      <c r="AP423" s="78"/>
    </row>
    <row r="424" spans="1:42" s="73" customFormat="1" ht="12" customHeight="1" x14ac:dyDescent="0.25">
      <c r="A424" s="69"/>
      <c r="B424" s="69"/>
      <c r="C424" s="69"/>
      <c r="D424" s="69"/>
      <c r="E424" s="69"/>
      <c r="F424" s="70"/>
      <c r="G424" s="71"/>
      <c r="H424" s="71"/>
      <c r="I424" s="70"/>
      <c r="O424" s="74"/>
      <c r="V424" s="69"/>
      <c r="X424" s="75"/>
      <c r="Y424" s="76"/>
      <c r="Z424" s="76"/>
      <c r="AA424" s="77"/>
      <c r="AB424" s="77"/>
      <c r="AC424" s="77"/>
      <c r="AD424" s="77"/>
      <c r="AE424" s="77"/>
      <c r="AF424" s="77"/>
      <c r="AG424" s="77"/>
      <c r="AH424" s="77"/>
      <c r="AI424" s="77"/>
      <c r="AJ424" s="77"/>
      <c r="AK424" s="77"/>
      <c r="AL424" s="77"/>
      <c r="AM424" s="75"/>
      <c r="AN424" s="61"/>
      <c r="AO424" s="61"/>
      <c r="AP424" s="78"/>
    </row>
    <row r="425" spans="1:42" s="73" customFormat="1" ht="12" customHeight="1" x14ac:dyDescent="0.25">
      <c r="A425" s="69"/>
      <c r="B425" s="69"/>
      <c r="C425" s="69"/>
      <c r="D425" s="69"/>
      <c r="E425" s="69"/>
      <c r="F425" s="70"/>
      <c r="G425" s="71"/>
      <c r="H425" s="71"/>
      <c r="I425" s="70"/>
      <c r="O425" s="74"/>
      <c r="V425" s="69"/>
      <c r="X425" s="75"/>
      <c r="Y425" s="76"/>
      <c r="Z425" s="76"/>
      <c r="AA425" s="77"/>
      <c r="AB425" s="77"/>
      <c r="AC425" s="77"/>
      <c r="AD425" s="77"/>
      <c r="AE425" s="77"/>
      <c r="AF425" s="77"/>
      <c r="AG425" s="77"/>
      <c r="AH425" s="77"/>
      <c r="AI425" s="77"/>
      <c r="AJ425" s="77"/>
      <c r="AK425" s="77"/>
      <c r="AL425" s="77"/>
      <c r="AM425" s="75"/>
      <c r="AN425" s="61"/>
      <c r="AO425" s="61"/>
      <c r="AP425" s="78"/>
    </row>
    <row r="426" spans="1:42" s="73" customFormat="1" ht="12" customHeight="1" x14ac:dyDescent="0.25">
      <c r="A426" s="69"/>
      <c r="B426" s="69"/>
      <c r="C426" s="69"/>
      <c r="D426" s="69"/>
      <c r="E426" s="69"/>
      <c r="F426" s="70"/>
      <c r="G426" s="71"/>
      <c r="H426" s="71"/>
      <c r="I426" s="70"/>
      <c r="O426" s="74"/>
      <c r="V426" s="69"/>
      <c r="X426" s="75"/>
      <c r="Y426" s="76"/>
      <c r="Z426" s="76"/>
      <c r="AA426" s="77"/>
      <c r="AB426" s="77"/>
      <c r="AC426" s="77"/>
      <c r="AD426" s="77"/>
      <c r="AE426" s="77"/>
      <c r="AF426" s="77"/>
      <c r="AG426" s="77"/>
      <c r="AH426" s="77"/>
      <c r="AI426" s="77"/>
      <c r="AJ426" s="77"/>
      <c r="AK426" s="77"/>
      <c r="AL426" s="77"/>
      <c r="AM426" s="75"/>
      <c r="AN426" s="61"/>
      <c r="AO426" s="61"/>
      <c r="AP426" s="78"/>
    </row>
    <row r="427" spans="1:42" s="73" customFormat="1" ht="12" customHeight="1" x14ac:dyDescent="0.25">
      <c r="A427" s="69"/>
      <c r="B427" s="69"/>
      <c r="C427" s="69"/>
      <c r="D427" s="69"/>
      <c r="E427" s="69"/>
      <c r="F427" s="70"/>
      <c r="G427" s="71"/>
      <c r="H427" s="71"/>
      <c r="I427" s="70"/>
      <c r="O427" s="74"/>
      <c r="V427" s="69"/>
      <c r="X427" s="75"/>
      <c r="Y427" s="76"/>
      <c r="Z427" s="76"/>
      <c r="AA427" s="77"/>
      <c r="AB427" s="77"/>
      <c r="AC427" s="77"/>
      <c r="AD427" s="77"/>
      <c r="AE427" s="77"/>
      <c r="AF427" s="77"/>
      <c r="AG427" s="77"/>
      <c r="AH427" s="77"/>
      <c r="AI427" s="77"/>
      <c r="AJ427" s="77"/>
      <c r="AK427" s="77"/>
      <c r="AL427" s="77"/>
      <c r="AM427" s="75"/>
      <c r="AN427" s="61"/>
      <c r="AO427" s="61"/>
      <c r="AP427" s="78"/>
    </row>
    <row r="428" spans="1:42" s="73" customFormat="1" ht="12" customHeight="1" x14ac:dyDescent="0.25">
      <c r="A428" s="69"/>
      <c r="B428" s="69"/>
      <c r="C428" s="69"/>
      <c r="D428" s="69"/>
      <c r="E428" s="69"/>
      <c r="F428" s="70"/>
      <c r="G428" s="71"/>
      <c r="H428" s="71"/>
      <c r="I428" s="70"/>
      <c r="O428" s="74"/>
      <c r="V428" s="69"/>
      <c r="X428" s="75"/>
      <c r="Y428" s="76"/>
      <c r="Z428" s="76"/>
      <c r="AA428" s="77"/>
      <c r="AB428" s="77"/>
      <c r="AC428" s="77"/>
      <c r="AD428" s="77"/>
      <c r="AE428" s="77"/>
      <c r="AF428" s="77"/>
      <c r="AG428" s="77"/>
      <c r="AH428" s="77"/>
      <c r="AI428" s="77"/>
      <c r="AJ428" s="77"/>
      <c r="AK428" s="77"/>
      <c r="AL428" s="77"/>
      <c r="AM428" s="75"/>
      <c r="AN428" s="61"/>
      <c r="AO428" s="61"/>
      <c r="AP428" s="78"/>
    </row>
    <row r="429" spans="1:42" s="73" customFormat="1" ht="12" customHeight="1" x14ac:dyDescent="0.25">
      <c r="A429" s="69"/>
      <c r="B429" s="69"/>
      <c r="C429" s="69"/>
      <c r="D429" s="69"/>
      <c r="E429" s="69"/>
      <c r="F429" s="70"/>
      <c r="G429" s="71"/>
      <c r="H429" s="71"/>
      <c r="I429" s="70"/>
      <c r="O429" s="74"/>
      <c r="V429" s="69"/>
      <c r="X429" s="75"/>
      <c r="Y429" s="76"/>
      <c r="Z429" s="76"/>
      <c r="AA429" s="77"/>
      <c r="AB429" s="77"/>
      <c r="AC429" s="77"/>
      <c r="AD429" s="77"/>
      <c r="AE429" s="77"/>
      <c r="AF429" s="77"/>
      <c r="AG429" s="77"/>
      <c r="AH429" s="77"/>
      <c r="AI429" s="77"/>
      <c r="AJ429" s="77"/>
      <c r="AK429" s="77"/>
      <c r="AL429" s="77"/>
      <c r="AM429" s="75"/>
      <c r="AN429" s="61"/>
      <c r="AO429" s="61"/>
      <c r="AP429" s="78"/>
    </row>
    <row r="430" spans="1:42" s="73" customFormat="1" ht="12" customHeight="1" x14ac:dyDescent="0.25">
      <c r="A430" s="69"/>
      <c r="B430" s="69"/>
      <c r="C430" s="69"/>
      <c r="D430" s="69"/>
      <c r="E430" s="69"/>
      <c r="F430" s="70"/>
      <c r="G430" s="71"/>
      <c r="H430" s="71"/>
      <c r="I430" s="70"/>
      <c r="O430" s="74"/>
      <c r="V430" s="69"/>
      <c r="X430" s="75"/>
      <c r="Y430" s="76"/>
      <c r="Z430" s="76"/>
      <c r="AA430" s="77"/>
      <c r="AB430" s="77"/>
      <c r="AC430" s="77"/>
      <c r="AD430" s="77"/>
      <c r="AE430" s="77"/>
      <c r="AF430" s="77"/>
      <c r="AG430" s="77"/>
      <c r="AH430" s="77"/>
      <c r="AI430" s="77"/>
      <c r="AJ430" s="77"/>
      <c r="AK430" s="77"/>
      <c r="AL430" s="77"/>
      <c r="AM430" s="75"/>
      <c r="AN430" s="61"/>
      <c r="AO430" s="61"/>
      <c r="AP430" s="78"/>
    </row>
    <row r="431" spans="1:42" s="73" customFormat="1" ht="12" customHeight="1" x14ac:dyDescent="0.25">
      <c r="A431" s="69"/>
      <c r="B431" s="69"/>
      <c r="C431" s="69"/>
      <c r="D431" s="69"/>
      <c r="E431" s="69"/>
      <c r="F431" s="70"/>
      <c r="G431" s="71"/>
      <c r="H431" s="71"/>
      <c r="I431" s="70"/>
      <c r="O431" s="74"/>
      <c r="V431" s="69"/>
      <c r="X431" s="75"/>
      <c r="Y431" s="76"/>
      <c r="Z431" s="76"/>
      <c r="AA431" s="77"/>
      <c r="AB431" s="77"/>
      <c r="AC431" s="77"/>
      <c r="AD431" s="77"/>
      <c r="AE431" s="77"/>
      <c r="AF431" s="77"/>
      <c r="AG431" s="77"/>
      <c r="AH431" s="77"/>
      <c r="AI431" s="77"/>
      <c r="AJ431" s="77"/>
      <c r="AK431" s="77"/>
      <c r="AL431" s="77"/>
      <c r="AM431" s="75"/>
      <c r="AN431" s="61"/>
      <c r="AO431" s="61"/>
      <c r="AP431" s="78"/>
    </row>
    <row r="432" spans="1:42" s="73" customFormat="1" ht="12" customHeight="1" x14ac:dyDescent="0.25">
      <c r="A432" s="69"/>
      <c r="B432" s="69"/>
      <c r="C432" s="69"/>
      <c r="D432" s="69"/>
      <c r="E432" s="69"/>
      <c r="F432" s="70"/>
      <c r="G432" s="71"/>
      <c r="H432" s="71"/>
      <c r="I432" s="70"/>
      <c r="O432" s="74"/>
      <c r="V432" s="69"/>
      <c r="X432" s="75"/>
      <c r="Y432" s="76"/>
      <c r="Z432" s="76"/>
      <c r="AA432" s="77"/>
      <c r="AB432" s="77"/>
      <c r="AC432" s="77"/>
      <c r="AD432" s="77"/>
      <c r="AE432" s="77"/>
      <c r="AF432" s="77"/>
      <c r="AG432" s="77"/>
      <c r="AH432" s="77"/>
      <c r="AI432" s="77"/>
      <c r="AJ432" s="77"/>
      <c r="AK432" s="77"/>
      <c r="AL432" s="77"/>
      <c r="AM432" s="75"/>
      <c r="AN432" s="61"/>
      <c r="AO432" s="61"/>
      <c r="AP432" s="78"/>
    </row>
    <row r="433" spans="1:42" s="73" customFormat="1" ht="12" customHeight="1" x14ac:dyDescent="0.25">
      <c r="A433" s="69"/>
      <c r="B433" s="69"/>
      <c r="C433" s="69"/>
      <c r="D433" s="69"/>
      <c r="E433" s="69"/>
      <c r="F433" s="70"/>
      <c r="G433" s="71"/>
      <c r="H433" s="71"/>
      <c r="I433" s="70"/>
      <c r="O433" s="74"/>
      <c r="V433" s="69"/>
      <c r="X433" s="75"/>
      <c r="Y433" s="76"/>
      <c r="Z433" s="76"/>
      <c r="AA433" s="77"/>
      <c r="AB433" s="77"/>
      <c r="AC433" s="77"/>
      <c r="AD433" s="77"/>
      <c r="AE433" s="77"/>
      <c r="AF433" s="77"/>
      <c r="AG433" s="77"/>
      <c r="AH433" s="77"/>
      <c r="AI433" s="77"/>
      <c r="AJ433" s="77"/>
      <c r="AK433" s="77"/>
      <c r="AL433" s="77"/>
      <c r="AM433" s="75"/>
      <c r="AN433" s="61"/>
      <c r="AO433" s="61"/>
      <c r="AP433" s="78"/>
    </row>
    <row r="434" spans="1:42" s="73" customFormat="1" ht="12" customHeight="1" x14ac:dyDescent="0.25">
      <c r="A434" s="69"/>
      <c r="B434" s="69"/>
      <c r="C434" s="69"/>
      <c r="D434" s="69"/>
      <c r="E434" s="69"/>
      <c r="F434" s="70"/>
      <c r="G434" s="71"/>
      <c r="H434" s="71"/>
      <c r="I434" s="70"/>
      <c r="O434" s="74"/>
      <c r="V434" s="69"/>
      <c r="X434" s="75"/>
      <c r="Y434" s="76"/>
      <c r="Z434" s="76"/>
      <c r="AA434" s="77"/>
      <c r="AB434" s="77"/>
      <c r="AC434" s="77"/>
      <c r="AD434" s="77"/>
      <c r="AE434" s="77"/>
      <c r="AF434" s="77"/>
      <c r="AG434" s="77"/>
      <c r="AH434" s="77"/>
      <c r="AI434" s="77"/>
      <c r="AJ434" s="77"/>
      <c r="AK434" s="79"/>
      <c r="AL434" s="77"/>
      <c r="AM434" s="75"/>
      <c r="AN434" s="61"/>
      <c r="AO434" s="61"/>
      <c r="AP434" s="78"/>
    </row>
    <row r="435" spans="1:42" s="73" customFormat="1" ht="12" customHeight="1" x14ac:dyDescent="0.25">
      <c r="A435" s="69"/>
      <c r="B435" s="69"/>
      <c r="C435" s="69"/>
      <c r="D435" s="69"/>
      <c r="E435" s="69"/>
      <c r="F435" s="70"/>
      <c r="G435" s="71"/>
      <c r="H435" s="71"/>
      <c r="I435" s="70"/>
      <c r="O435" s="74"/>
      <c r="V435" s="69"/>
      <c r="X435" s="75"/>
      <c r="Y435" s="76"/>
      <c r="Z435" s="76"/>
      <c r="AA435" s="77"/>
      <c r="AB435" s="77"/>
      <c r="AC435" s="77"/>
      <c r="AD435" s="77"/>
      <c r="AE435" s="77"/>
      <c r="AF435" s="77"/>
      <c r="AG435" s="77"/>
      <c r="AH435" s="77"/>
      <c r="AI435" s="77"/>
      <c r="AJ435" s="77"/>
      <c r="AK435" s="77"/>
      <c r="AL435" s="77"/>
      <c r="AM435" s="75"/>
      <c r="AN435" s="61"/>
      <c r="AO435" s="61"/>
      <c r="AP435" s="78"/>
    </row>
    <row r="436" spans="1:42" s="73" customFormat="1" ht="12" customHeight="1" x14ac:dyDescent="0.25">
      <c r="A436" s="69"/>
      <c r="B436" s="69"/>
      <c r="C436" s="69"/>
      <c r="D436" s="69"/>
      <c r="E436" s="69"/>
      <c r="F436" s="70"/>
      <c r="G436" s="71"/>
      <c r="H436" s="71"/>
      <c r="I436" s="70"/>
      <c r="O436" s="74"/>
      <c r="V436" s="69"/>
      <c r="X436" s="75"/>
      <c r="Y436" s="76"/>
      <c r="Z436" s="76"/>
      <c r="AA436" s="77"/>
      <c r="AB436" s="77"/>
      <c r="AC436" s="77"/>
      <c r="AD436" s="77"/>
      <c r="AE436" s="77"/>
      <c r="AF436" s="77"/>
      <c r="AG436" s="77"/>
      <c r="AH436" s="77"/>
      <c r="AI436" s="77"/>
      <c r="AJ436" s="77"/>
      <c r="AK436" s="77"/>
      <c r="AL436" s="77"/>
      <c r="AM436" s="75"/>
      <c r="AN436" s="61"/>
      <c r="AO436" s="61"/>
      <c r="AP436" s="78"/>
    </row>
    <row r="437" spans="1:42" s="73" customFormat="1" ht="12" customHeight="1" x14ac:dyDescent="0.25">
      <c r="A437" s="69"/>
      <c r="B437" s="69"/>
      <c r="C437" s="69"/>
      <c r="D437" s="69"/>
      <c r="E437" s="69"/>
      <c r="F437" s="70"/>
      <c r="G437" s="71"/>
      <c r="H437" s="71"/>
      <c r="I437" s="70"/>
      <c r="O437" s="74"/>
      <c r="V437" s="69"/>
      <c r="X437" s="75"/>
      <c r="Y437" s="76"/>
      <c r="Z437" s="76"/>
      <c r="AA437" s="77"/>
      <c r="AB437" s="77"/>
      <c r="AC437" s="77"/>
      <c r="AD437" s="77"/>
      <c r="AE437" s="77"/>
      <c r="AF437" s="77"/>
      <c r="AG437" s="77"/>
      <c r="AH437" s="77"/>
      <c r="AI437" s="77"/>
      <c r="AJ437" s="77"/>
      <c r="AK437" s="77"/>
      <c r="AL437" s="77"/>
      <c r="AM437" s="75"/>
      <c r="AN437" s="61"/>
      <c r="AO437" s="61"/>
      <c r="AP437" s="78"/>
    </row>
    <row r="438" spans="1:42" s="73" customFormat="1" ht="12" customHeight="1" x14ac:dyDescent="0.25">
      <c r="A438" s="69"/>
      <c r="B438" s="69"/>
      <c r="C438" s="69"/>
      <c r="D438" s="69"/>
      <c r="E438" s="69"/>
      <c r="F438" s="70"/>
      <c r="G438" s="71"/>
      <c r="H438" s="71"/>
      <c r="I438" s="70"/>
      <c r="O438" s="74"/>
      <c r="V438" s="69"/>
      <c r="X438" s="75"/>
      <c r="Y438" s="76"/>
      <c r="Z438" s="76"/>
      <c r="AA438" s="77"/>
      <c r="AB438" s="77"/>
      <c r="AC438" s="77"/>
      <c r="AD438" s="77"/>
      <c r="AE438" s="77"/>
      <c r="AF438" s="77"/>
      <c r="AG438" s="77"/>
      <c r="AH438" s="77"/>
      <c r="AI438" s="77"/>
      <c r="AJ438" s="77"/>
      <c r="AK438" s="77"/>
      <c r="AL438" s="77"/>
      <c r="AM438" s="75"/>
      <c r="AN438" s="61"/>
      <c r="AO438" s="61"/>
      <c r="AP438" s="78"/>
    </row>
    <row r="439" spans="1:42" s="73" customFormat="1" ht="12" customHeight="1" x14ac:dyDescent="0.25">
      <c r="A439" s="69"/>
      <c r="B439" s="69"/>
      <c r="C439" s="69"/>
      <c r="D439" s="69"/>
      <c r="E439" s="69"/>
      <c r="F439" s="70"/>
      <c r="G439" s="71"/>
      <c r="H439" s="71"/>
      <c r="I439" s="70"/>
      <c r="O439" s="74"/>
      <c r="V439" s="69"/>
      <c r="X439" s="75"/>
      <c r="Y439" s="76"/>
      <c r="Z439" s="76"/>
      <c r="AA439" s="77"/>
      <c r="AB439" s="77"/>
      <c r="AC439" s="77"/>
      <c r="AD439" s="77"/>
      <c r="AE439" s="77"/>
      <c r="AF439" s="77"/>
      <c r="AG439" s="77"/>
      <c r="AH439" s="77"/>
      <c r="AI439" s="77"/>
      <c r="AJ439" s="77"/>
      <c r="AK439" s="77"/>
      <c r="AL439" s="77"/>
      <c r="AM439" s="75"/>
      <c r="AN439" s="61"/>
      <c r="AO439" s="61"/>
      <c r="AP439" s="78"/>
    </row>
    <row r="440" spans="1:42" s="73" customFormat="1" ht="12" customHeight="1" x14ac:dyDescent="0.25">
      <c r="A440" s="69"/>
      <c r="B440" s="69"/>
      <c r="C440" s="69"/>
      <c r="D440" s="69"/>
      <c r="E440" s="69"/>
      <c r="F440" s="70"/>
      <c r="G440" s="71"/>
      <c r="H440" s="71"/>
      <c r="I440" s="70"/>
      <c r="O440" s="74"/>
      <c r="V440" s="69"/>
      <c r="X440" s="75"/>
      <c r="Y440" s="76"/>
      <c r="Z440" s="76"/>
      <c r="AA440" s="77"/>
      <c r="AB440" s="77"/>
      <c r="AC440" s="77"/>
      <c r="AD440" s="77"/>
      <c r="AE440" s="77"/>
      <c r="AF440" s="77"/>
      <c r="AG440" s="77"/>
      <c r="AH440" s="77"/>
      <c r="AI440" s="77"/>
      <c r="AJ440" s="77"/>
      <c r="AK440" s="77"/>
      <c r="AL440" s="77"/>
      <c r="AM440" s="75"/>
      <c r="AN440" s="61"/>
      <c r="AO440" s="61"/>
      <c r="AP440" s="78"/>
    </row>
    <row r="441" spans="1:42" s="73" customFormat="1" ht="12" customHeight="1" x14ac:dyDescent="0.25">
      <c r="A441" s="69"/>
      <c r="B441" s="69"/>
      <c r="C441" s="69"/>
      <c r="D441" s="69"/>
      <c r="E441" s="69"/>
      <c r="F441" s="70"/>
      <c r="G441" s="71"/>
      <c r="H441" s="71"/>
      <c r="I441" s="70"/>
      <c r="O441" s="74"/>
      <c r="V441" s="69"/>
      <c r="X441" s="75"/>
      <c r="Y441" s="76"/>
      <c r="Z441" s="76"/>
      <c r="AA441" s="77"/>
      <c r="AB441" s="77"/>
      <c r="AC441" s="77"/>
      <c r="AD441" s="77"/>
      <c r="AE441" s="77"/>
      <c r="AF441" s="77"/>
      <c r="AG441" s="77"/>
      <c r="AH441" s="77"/>
      <c r="AI441" s="77"/>
      <c r="AJ441" s="77"/>
      <c r="AK441" s="77"/>
      <c r="AL441" s="77"/>
      <c r="AM441" s="75"/>
      <c r="AN441" s="61"/>
      <c r="AO441" s="61"/>
      <c r="AP441" s="78"/>
    </row>
    <row r="442" spans="1:42" s="73" customFormat="1" ht="12" customHeight="1" x14ac:dyDescent="0.25">
      <c r="A442" s="69"/>
      <c r="B442" s="69"/>
      <c r="C442" s="69"/>
      <c r="D442" s="69"/>
      <c r="E442" s="69"/>
      <c r="F442" s="70"/>
      <c r="G442" s="71"/>
      <c r="H442" s="71"/>
      <c r="I442" s="70"/>
      <c r="O442" s="74"/>
      <c r="V442" s="69"/>
      <c r="X442" s="75"/>
      <c r="Y442" s="76"/>
      <c r="Z442" s="76"/>
      <c r="AA442" s="77"/>
      <c r="AB442" s="77"/>
      <c r="AC442" s="77"/>
      <c r="AD442" s="77"/>
      <c r="AE442" s="77"/>
      <c r="AF442" s="77"/>
      <c r="AG442" s="77"/>
      <c r="AH442" s="77"/>
      <c r="AI442" s="77"/>
      <c r="AJ442" s="77"/>
      <c r="AK442" s="77"/>
      <c r="AL442" s="77"/>
      <c r="AM442" s="75"/>
      <c r="AN442" s="61"/>
      <c r="AO442" s="61"/>
      <c r="AP442" s="78"/>
    </row>
    <row r="443" spans="1:42" s="73" customFormat="1" ht="12" customHeight="1" x14ac:dyDescent="0.25">
      <c r="A443" s="69"/>
      <c r="B443" s="69"/>
      <c r="C443" s="69"/>
      <c r="D443" s="69"/>
      <c r="E443" s="69"/>
      <c r="F443" s="70"/>
      <c r="G443" s="71"/>
      <c r="H443" s="71"/>
      <c r="I443" s="70"/>
      <c r="O443" s="74"/>
      <c r="V443" s="69"/>
      <c r="X443" s="75"/>
      <c r="Y443" s="76"/>
      <c r="Z443" s="76"/>
      <c r="AA443" s="77"/>
      <c r="AB443" s="77"/>
      <c r="AC443" s="77"/>
      <c r="AD443" s="77"/>
      <c r="AE443" s="77"/>
      <c r="AF443" s="77"/>
      <c r="AG443" s="77"/>
      <c r="AH443" s="77"/>
      <c r="AI443" s="77"/>
      <c r="AJ443" s="77"/>
      <c r="AK443" s="77"/>
      <c r="AL443" s="77"/>
      <c r="AM443" s="75"/>
      <c r="AN443" s="61"/>
      <c r="AO443" s="61"/>
      <c r="AP443" s="78"/>
    </row>
    <row r="444" spans="1:42" s="73" customFormat="1" ht="12" customHeight="1" x14ac:dyDescent="0.25">
      <c r="A444" s="69"/>
      <c r="B444" s="69"/>
      <c r="C444" s="69"/>
      <c r="D444" s="69"/>
      <c r="E444" s="69"/>
      <c r="F444" s="70"/>
      <c r="G444" s="71"/>
      <c r="H444" s="71"/>
      <c r="I444" s="70"/>
      <c r="O444" s="74"/>
      <c r="V444" s="69"/>
      <c r="X444" s="75"/>
      <c r="Y444" s="76"/>
      <c r="Z444" s="76"/>
      <c r="AA444" s="77"/>
      <c r="AB444" s="77"/>
      <c r="AC444" s="77"/>
      <c r="AD444" s="77"/>
      <c r="AE444" s="77"/>
      <c r="AF444" s="77"/>
      <c r="AG444" s="77"/>
      <c r="AH444" s="77"/>
      <c r="AI444" s="77"/>
      <c r="AJ444" s="77"/>
      <c r="AK444" s="77"/>
      <c r="AL444" s="77"/>
      <c r="AM444" s="75"/>
      <c r="AN444" s="61"/>
      <c r="AO444" s="61"/>
      <c r="AP444" s="78"/>
    </row>
    <row r="445" spans="1:42" s="73" customFormat="1" ht="12" customHeight="1" x14ac:dyDescent="0.25">
      <c r="A445" s="69"/>
      <c r="B445" s="69"/>
      <c r="C445" s="69"/>
      <c r="D445" s="69"/>
      <c r="E445" s="69"/>
      <c r="F445" s="70"/>
      <c r="G445" s="71"/>
      <c r="H445" s="71"/>
      <c r="I445" s="70"/>
      <c r="O445" s="74"/>
      <c r="V445" s="69"/>
      <c r="X445" s="75"/>
      <c r="Y445" s="76"/>
      <c r="Z445" s="76"/>
      <c r="AA445" s="77"/>
      <c r="AB445" s="77"/>
      <c r="AC445" s="77"/>
      <c r="AD445" s="77"/>
      <c r="AE445" s="77"/>
      <c r="AF445" s="77"/>
      <c r="AG445" s="77"/>
      <c r="AH445" s="77"/>
      <c r="AI445" s="77"/>
      <c r="AJ445" s="77"/>
      <c r="AK445" s="77"/>
      <c r="AL445" s="77"/>
      <c r="AM445" s="75"/>
      <c r="AN445" s="61"/>
      <c r="AO445" s="61"/>
      <c r="AP445" s="78"/>
    </row>
    <row r="446" spans="1:42" s="73" customFormat="1" ht="12" customHeight="1" x14ac:dyDescent="0.25">
      <c r="A446" s="69"/>
      <c r="B446" s="69"/>
      <c r="C446" s="69"/>
      <c r="D446" s="69"/>
      <c r="E446" s="69"/>
      <c r="F446" s="70"/>
      <c r="G446" s="71"/>
      <c r="H446" s="71"/>
      <c r="I446" s="70"/>
      <c r="O446" s="74"/>
      <c r="V446" s="69"/>
      <c r="X446" s="75"/>
      <c r="Y446" s="76"/>
      <c r="Z446" s="76"/>
      <c r="AA446" s="77"/>
      <c r="AB446" s="77"/>
      <c r="AC446" s="77"/>
      <c r="AD446" s="77"/>
      <c r="AE446" s="77"/>
      <c r="AF446" s="77"/>
      <c r="AG446" s="77"/>
      <c r="AH446" s="77"/>
      <c r="AI446" s="77"/>
      <c r="AJ446" s="77"/>
      <c r="AK446" s="77"/>
      <c r="AL446" s="77"/>
      <c r="AM446" s="75"/>
      <c r="AN446" s="61"/>
      <c r="AO446" s="61"/>
      <c r="AP446" s="78"/>
    </row>
    <row r="447" spans="1:42" s="73" customFormat="1" ht="12" customHeight="1" x14ac:dyDescent="0.25">
      <c r="A447" s="69"/>
      <c r="B447" s="69"/>
      <c r="C447" s="69"/>
      <c r="D447" s="69"/>
      <c r="E447" s="69"/>
      <c r="F447" s="70"/>
      <c r="G447" s="71"/>
      <c r="H447" s="71"/>
      <c r="I447" s="70"/>
      <c r="O447" s="74"/>
      <c r="V447" s="69"/>
      <c r="X447" s="75"/>
      <c r="Y447" s="76"/>
      <c r="Z447" s="76"/>
      <c r="AA447" s="77"/>
      <c r="AB447" s="77"/>
      <c r="AC447" s="77"/>
      <c r="AD447" s="77"/>
      <c r="AE447" s="77"/>
      <c r="AF447" s="77"/>
      <c r="AG447" s="77"/>
      <c r="AH447" s="77"/>
      <c r="AI447" s="77"/>
      <c r="AJ447" s="77"/>
      <c r="AK447" s="77"/>
      <c r="AL447" s="77"/>
      <c r="AM447" s="75"/>
      <c r="AN447" s="61"/>
      <c r="AO447" s="61"/>
      <c r="AP447" s="78"/>
    </row>
    <row r="448" spans="1:42" s="73" customFormat="1" ht="12" customHeight="1" x14ac:dyDescent="0.25">
      <c r="A448" s="69"/>
      <c r="B448" s="69"/>
      <c r="C448" s="69"/>
      <c r="D448" s="69"/>
      <c r="E448" s="69"/>
      <c r="F448" s="70"/>
      <c r="G448" s="71"/>
      <c r="H448" s="71"/>
      <c r="I448" s="70"/>
      <c r="O448" s="74"/>
      <c r="V448" s="69"/>
      <c r="X448" s="75"/>
      <c r="Y448" s="76"/>
      <c r="Z448" s="76"/>
      <c r="AA448" s="77"/>
      <c r="AB448" s="77"/>
      <c r="AC448" s="77"/>
      <c r="AD448" s="77"/>
      <c r="AE448" s="77"/>
      <c r="AF448" s="77"/>
      <c r="AG448" s="77"/>
      <c r="AH448" s="77"/>
      <c r="AI448" s="77"/>
      <c r="AJ448" s="77"/>
      <c r="AK448" s="77"/>
      <c r="AL448" s="77"/>
      <c r="AM448" s="75"/>
      <c r="AN448" s="61"/>
      <c r="AO448" s="61"/>
      <c r="AP448" s="78"/>
    </row>
    <row r="449" spans="1:42" s="73" customFormat="1" ht="12" customHeight="1" x14ac:dyDescent="0.25">
      <c r="A449" s="69"/>
      <c r="B449" s="69"/>
      <c r="C449" s="69"/>
      <c r="D449" s="69"/>
      <c r="E449" s="69"/>
      <c r="F449" s="70"/>
      <c r="G449" s="71"/>
      <c r="H449" s="71"/>
      <c r="I449" s="70"/>
      <c r="O449" s="74"/>
      <c r="V449" s="69"/>
      <c r="X449" s="75"/>
      <c r="Y449" s="76"/>
      <c r="Z449" s="76"/>
      <c r="AA449" s="77"/>
      <c r="AB449" s="77"/>
      <c r="AC449" s="77"/>
      <c r="AD449" s="77"/>
      <c r="AE449" s="77"/>
      <c r="AF449" s="77"/>
      <c r="AG449" s="77"/>
      <c r="AH449" s="77"/>
      <c r="AI449" s="77"/>
      <c r="AJ449" s="77"/>
      <c r="AK449" s="77"/>
      <c r="AL449" s="77"/>
      <c r="AM449" s="75"/>
      <c r="AN449" s="61"/>
      <c r="AO449" s="61"/>
      <c r="AP449" s="78"/>
    </row>
    <row r="450" spans="1:42" s="73" customFormat="1" ht="12" customHeight="1" x14ac:dyDescent="0.25">
      <c r="A450" s="69"/>
      <c r="B450" s="69"/>
      <c r="C450" s="69"/>
      <c r="D450" s="69"/>
      <c r="E450" s="69"/>
      <c r="F450" s="70"/>
      <c r="G450" s="71"/>
      <c r="H450" s="71"/>
      <c r="I450" s="70"/>
      <c r="O450" s="74"/>
      <c r="V450" s="69"/>
      <c r="X450" s="75"/>
      <c r="Y450" s="76"/>
      <c r="Z450" s="76"/>
      <c r="AA450" s="77"/>
      <c r="AB450" s="77"/>
      <c r="AC450" s="77"/>
      <c r="AD450" s="77"/>
      <c r="AE450" s="77"/>
      <c r="AF450" s="77"/>
      <c r="AG450" s="77"/>
      <c r="AH450" s="77"/>
      <c r="AI450" s="77"/>
      <c r="AJ450" s="77"/>
      <c r="AK450" s="77"/>
      <c r="AL450" s="77"/>
      <c r="AM450" s="75"/>
      <c r="AN450" s="61"/>
      <c r="AO450" s="61"/>
      <c r="AP450" s="78"/>
    </row>
    <row r="451" spans="1:42" s="73" customFormat="1" ht="12" customHeight="1" x14ac:dyDescent="0.25">
      <c r="A451" s="69"/>
      <c r="B451" s="69"/>
      <c r="C451" s="69"/>
      <c r="D451" s="69"/>
      <c r="E451" s="69"/>
      <c r="F451" s="70"/>
      <c r="G451" s="71"/>
      <c r="H451" s="71"/>
      <c r="I451" s="70"/>
      <c r="O451" s="74"/>
      <c r="V451" s="69"/>
      <c r="X451" s="75"/>
      <c r="Y451" s="76"/>
      <c r="Z451" s="76"/>
      <c r="AA451" s="77"/>
      <c r="AB451" s="77"/>
      <c r="AC451" s="77"/>
      <c r="AD451" s="77"/>
      <c r="AE451" s="77"/>
      <c r="AF451" s="77"/>
      <c r="AG451" s="77"/>
      <c r="AH451" s="77"/>
      <c r="AI451" s="77"/>
      <c r="AJ451" s="77"/>
      <c r="AK451" s="77"/>
      <c r="AL451" s="77"/>
      <c r="AM451" s="75"/>
      <c r="AN451" s="61"/>
      <c r="AO451" s="61"/>
      <c r="AP451" s="78"/>
    </row>
    <row r="452" spans="1:42" s="73" customFormat="1" ht="12" customHeight="1" x14ac:dyDescent="0.25">
      <c r="A452" s="69"/>
      <c r="B452" s="69"/>
      <c r="C452" s="69"/>
      <c r="D452" s="69"/>
      <c r="E452" s="69"/>
      <c r="F452" s="70"/>
      <c r="G452" s="71"/>
      <c r="H452" s="71"/>
      <c r="I452" s="70"/>
      <c r="O452" s="74"/>
      <c r="V452" s="69"/>
      <c r="X452" s="75"/>
      <c r="Y452" s="76"/>
      <c r="Z452" s="76"/>
      <c r="AA452" s="77"/>
      <c r="AB452" s="77"/>
      <c r="AC452" s="77"/>
      <c r="AD452" s="77"/>
      <c r="AE452" s="77"/>
      <c r="AF452" s="77"/>
      <c r="AG452" s="77"/>
      <c r="AH452" s="77"/>
      <c r="AI452" s="77"/>
      <c r="AJ452" s="77"/>
      <c r="AK452" s="77"/>
      <c r="AL452" s="77"/>
      <c r="AM452" s="75"/>
      <c r="AN452" s="61"/>
      <c r="AO452" s="61"/>
      <c r="AP452" s="78"/>
    </row>
    <row r="453" spans="1:42" s="73" customFormat="1" ht="12" customHeight="1" x14ac:dyDescent="0.25">
      <c r="A453" s="69"/>
      <c r="B453" s="69"/>
      <c r="C453" s="69"/>
      <c r="D453" s="69"/>
      <c r="E453" s="69"/>
      <c r="F453" s="70"/>
      <c r="G453" s="71"/>
      <c r="H453" s="71"/>
      <c r="I453" s="70"/>
      <c r="O453" s="74"/>
      <c r="V453" s="69"/>
      <c r="X453" s="75"/>
      <c r="Y453" s="76"/>
      <c r="Z453" s="76"/>
      <c r="AA453" s="77"/>
      <c r="AB453" s="77"/>
      <c r="AC453" s="77"/>
      <c r="AD453" s="77"/>
      <c r="AE453" s="77"/>
      <c r="AF453" s="77"/>
      <c r="AG453" s="77"/>
      <c r="AH453" s="77"/>
      <c r="AI453" s="77"/>
      <c r="AJ453" s="77"/>
      <c r="AK453" s="77"/>
      <c r="AL453" s="77"/>
      <c r="AM453" s="75"/>
      <c r="AN453" s="61"/>
      <c r="AO453" s="61"/>
      <c r="AP453" s="78"/>
    </row>
    <row r="454" spans="1:42" s="73" customFormat="1" ht="12" customHeight="1" x14ac:dyDescent="0.25">
      <c r="A454" s="69"/>
      <c r="B454" s="69"/>
      <c r="C454" s="69"/>
      <c r="D454" s="69"/>
      <c r="E454" s="69"/>
      <c r="F454" s="70"/>
      <c r="G454" s="71"/>
      <c r="H454" s="71"/>
      <c r="I454" s="70"/>
      <c r="O454" s="74"/>
      <c r="V454" s="69"/>
      <c r="X454" s="75"/>
      <c r="Y454" s="76"/>
      <c r="Z454" s="76"/>
      <c r="AA454" s="77"/>
      <c r="AB454" s="77"/>
      <c r="AC454" s="77"/>
      <c r="AD454" s="77"/>
      <c r="AE454" s="77"/>
      <c r="AF454" s="77"/>
      <c r="AG454" s="77"/>
      <c r="AH454" s="77"/>
      <c r="AI454" s="77"/>
      <c r="AJ454" s="77"/>
      <c r="AK454" s="77"/>
      <c r="AL454" s="77"/>
      <c r="AM454" s="75"/>
      <c r="AN454" s="61"/>
      <c r="AO454" s="61"/>
      <c r="AP454" s="78"/>
    </row>
    <row r="455" spans="1:42" s="73" customFormat="1" ht="12" customHeight="1" x14ac:dyDescent="0.25">
      <c r="A455" s="69"/>
      <c r="B455" s="69"/>
      <c r="C455" s="69"/>
      <c r="D455" s="69"/>
      <c r="E455" s="69"/>
      <c r="F455" s="70"/>
      <c r="G455" s="71"/>
      <c r="H455" s="71"/>
      <c r="I455" s="70"/>
      <c r="O455" s="74"/>
      <c r="V455" s="69"/>
      <c r="X455" s="75"/>
      <c r="Y455" s="76"/>
      <c r="Z455" s="76"/>
      <c r="AA455" s="77"/>
      <c r="AB455" s="77"/>
      <c r="AC455" s="77"/>
      <c r="AD455" s="77"/>
      <c r="AE455" s="77"/>
      <c r="AF455" s="77"/>
      <c r="AG455" s="77"/>
      <c r="AH455" s="77"/>
      <c r="AI455" s="77"/>
      <c r="AJ455" s="77"/>
      <c r="AK455" s="77"/>
      <c r="AL455" s="77"/>
      <c r="AM455" s="75"/>
      <c r="AN455" s="61"/>
      <c r="AO455" s="61"/>
      <c r="AP455" s="78"/>
    </row>
    <row r="456" spans="1:42" s="73" customFormat="1" ht="12" customHeight="1" x14ac:dyDescent="0.25">
      <c r="A456" s="69"/>
      <c r="B456" s="69"/>
      <c r="C456" s="69"/>
      <c r="D456" s="69"/>
      <c r="E456" s="69"/>
      <c r="F456" s="70"/>
      <c r="G456" s="71"/>
      <c r="H456" s="71"/>
      <c r="I456" s="70"/>
      <c r="O456" s="74"/>
      <c r="V456" s="69"/>
      <c r="X456" s="75"/>
      <c r="Y456" s="76"/>
      <c r="Z456" s="76"/>
      <c r="AA456" s="77"/>
      <c r="AB456" s="77"/>
      <c r="AC456" s="77"/>
      <c r="AD456" s="77"/>
      <c r="AE456" s="77"/>
      <c r="AF456" s="77"/>
      <c r="AG456" s="77"/>
      <c r="AH456" s="77"/>
      <c r="AI456" s="77"/>
      <c r="AJ456" s="77"/>
      <c r="AK456" s="77"/>
      <c r="AL456" s="77"/>
      <c r="AM456" s="75"/>
      <c r="AN456" s="61"/>
      <c r="AO456" s="61"/>
      <c r="AP456" s="78"/>
    </row>
    <row r="457" spans="1:42" s="73" customFormat="1" ht="12" customHeight="1" x14ac:dyDescent="0.25">
      <c r="A457" s="69"/>
      <c r="B457" s="69"/>
      <c r="C457" s="69"/>
      <c r="D457" s="69"/>
      <c r="E457" s="69"/>
      <c r="F457" s="70"/>
      <c r="G457" s="71"/>
      <c r="H457" s="71"/>
      <c r="I457" s="70"/>
      <c r="O457" s="74"/>
      <c r="V457" s="69"/>
      <c r="X457" s="75"/>
      <c r="Y457" s="76"/>
      <c r="Z457" s="76"/>
      <c r="AA457" s="77"/>
      <c r="AB457" s="77"/>
      <c r="AC457" s="77"/>
      <c r="AD457" s="77"/>
      <c r="AE457" s="77"/>
      <c r="AF457" s="77"/>
      <c r="AG457" s="77"/>
      <c r="AH457" s="77"/>
      <c r="AI457" s="77"/>
      <c r="AJ457" s="77"/>
      <c r="AK457" s="77"/>
      <c r="AL457" s="77"/>
      <c r="AM457" s="75"/>
      <c r="AN457" s="61"/>
      <c r="AO457" s="61"/>
      <c r="AP457" s="78"/>
    </row>
    <row r="458" spans="1:42" s="73" customFormat="1" ht="12" customHeight="1" x14ac:dyDescent="0.25">
      <c r="A458" s="69"/>
      <c r="B458" s="69"/>
      <c r="C458" s="69"/>
      <c r="D458" s="69"/>
      <c r="E458" s="69"/>
      <c r="F458" s="70"/>
      <c r="G458" s="71"/>
      <c r="H458" s="71"/>
      <c r="I458" s="70"/>
      <c r="O458" s="74"/>
      <c r="V458" s="69"/>
      <c r="X458" s="75"/>
      <c r="Y458" s="76"/>
      <c r="Z458" s="76"/>
      <c r="AA458" s="77"/>
      <c r="AB458" s="77"/>
      <c r="AC458" s="77"/>
      <c r="AD458" s="77"/>
      <c r="AE458" s="77"/>
      <c r="AF458" s="77"/>
      <c r="AG458" s="77"/>
      <c r="AH458" s="77"/>
      <c r="AI458" s="77"/>
      <c r="AJ458" s="77"/>
      <c r="AK458" s="77"/>
      <c r="AL458" s="77"/>
      <c r="AM458" s="75"/>
      <c r="AN458" s="61"/>
      <c r="AO458" s="61"/>
      <c r="AP458" s="78"/>
    </row>
    <row r="459" spans="1:42" s="73" customFormat="1" ht="12" customHeight="1" x14ac:dyDescent="0.25">
      <c r="A459" s="69"/>
      <c r="B459" s="69"/>
      <c r="C459" s="69"/>
      <c r="D459" s="69"/>
      <c r="E459" s="69"/>
      <c r="F459" s="70"/>
      <c r="G459" s="71"/>
      <c r="H459" s="71"/>
      <c r="I459" s="70"/>
      <c r="O459" s="74"/>
      <c r="V459" s="69"/>
      <c r="X459" s="75"/>
      <c r="Y459" s="76"/>
      <c r="Z459" s="76"/>
      <c r="AA459" s="77"/>
      <c r="AB459" s="77"/>
      <c r="AC459" s="77"/>
      <c r="AD459" s="77"/>
      <c r="AE459" s="77"/>
      <c r="AF459" s="77"/>
      <c r="AG459" s="77"/>
      <c r="AH459" s="77"/>
      <c r="AI459" s="77"/>
      <c r="AJ459" s="77"/>
      <c r="AK459" s="77"/>
      <c r="AL459" s="77"/>
      <c r="AM459" s="75"/>
      <c r="AN459" s="61"/>
      <c r="AO459" s="61"/>
      <c r="AP459" s="78"/>
    </row>
    <row r="460" spans="1:42" s="73" customFormat="1" ht="12" customHeight="1" x14ac:dyDescent="0.25">
      <c r="A460" s="69"/>
      <c r="B460" s="69"/>
      <c r="C460" s="69"/>
      <c r="D460" s="69"/>
      <c r="E460" s="69"/>
      <c r="F460" s="70"/>
      <c r="G460" s="71"/>
      <c r="H460" s="71"/>
      <c r="I460" s="70"/>
      <c r="O460" s="74"/>
      <c r="V460" s="69"/>
      <c r="X460" s="75"/>
      <c r="Y460" s="76"/>
      <c r="Z460" s="76"/>
      <c r="AA460" s="77"/>
      <c r="AB460" s="77"/>
      <c r="AC460" s="77"/>
      <c r="AD460" s="77"/>
      <c r="AE460" s="77"/>
      <c r="AF460" s="77"/>
      <c r="AG460" s="77"/>
      <c r="AH460" s="77"/>
      <c r="AI460" s="77"/>
      <c r="AJ460" s="77"/>
      <c r="AK460" s="77"/>
      <c r="AL460" s="77"/>
      <c r="AM460" s="75"/>
      <c r="AN460" s="61"/>
      <c r="AO460" s="61"/>
      <c r="AP460" s="78"/>
    </row>
    <row r="461" spans="1:42" s="73" customFormat="1" ht="12" customHeight="1" x14ac:dyDescent="0.25">
      <c r="A461" s="69"/>
      <c r="B461" s="69"/>
      <c r="C461" s="69"/>
      <c r="D461" s="69"/>
      <c r="E461" s="69"/>
      <c r="F461" s="70"/>
      <c r="G461" s="71"/>
      <c r="H461" s="71"/>
      <c r="I461" s="70"/>
      <c r="O461" s="74"/>
      <c r="V461" s="69"/>
      <c r="X461" s="75"/>
      <c r="Y461" s="76"/>
      <c r="Z461" s="76"/>
      <c r="AA461" s="77"/>
      <c r="AB461" s="77"/>
      <c r="AC461" s="77"/>
      <c r="AD461" s="77"/>
      <c r="AE461" s="77"/>
      <c r="AF461" s="77"/>
      <c r="AG461" s="77"/>
      <c r="AH461" s="77"/>
      <c r="AI461" s="77"/>
      <c r="AJ461" s="77"/>
      <c r="AK461" s="77"/>
      <c r="AL461" s="77"/>
      <c r="AM461" s="75"/>
      <c r="AN461" s="61"/>
      <c r="AO461" s="61"/>
      <c r="AP461" s="78"/>
    </row>
    <row r="462" spans="1:42" s="73" customFormat="1" ht="12" customHeight="1" x14ac:dyDescent="0.25">
      <c r="A462" s="69"/>
      <c r="B462" s="69"/>
      <c r="C462" s="69"/>
      <c r="D462" s="69"/>
      <c r="E462" s="69"/>
      <c r="F462" s="70"/>
      <c r="G462" s="71"/>
      <c r="H462" s="71"/>
      <c r="I462" s="70"/>
      <c r="O462" s="74"/>
      <c r="V462" s="69"/>
      <c r="X462" s="75"/>
      <c r="Y462" s="76"/>
      <c r="Z462" s="76"/>
      <c r="AA462" s="77"/>
      <c r="AB462" s="77"/>
      <c r="AC462" s="77"/>
      <c r="AD462" s="77"/>
      <c r="AE462" s="77"/>
      <c r="AF462" s="77"/>
      <c r="AG462" s="77"/>
      <c r="AH462" s="77"/>
      <c r="AI462" s="77"/>
      <c r="AJ462" s="77"/>
      <c r="AK462" s="77"/>
      <c r="AL462" s="77"/>
      <c r="AM462" s="75"/>
      <c r="AN462" s="61"/>
      <c r="AO462" s="61"/>
      <c r="AP462" s="78"/>
    </row>
    <row r="463" spans="1:42" s="73" customFormat="1" ht="12" customHeight="1" x14ac:dyDescent="0.25">
      <c r="A463" s="69"/>
      <c r="B463" s="69"/>
      <c r="C463" s="69"/>
      <c r="D463" s="69"/>
      <c r="E463" s="69"/>
      <c r="F463" s="70"/>
      <c r="G463" s="71"/>
      <c r="H463" s="71"/>
      <c r="I463" s="70"/>
      <c r="O463" s="74"/>
      <c r="V463" s="69"/>
      <c r="X463" s="75"/>
      <c r="Y463" s="76"/>
      <c r="Z463" s="76"/>
      <c r="AA463" s="77"/>
      <c r="AB463" s="77"/>
      <c r="AC463" s="77"/>
      <c r="AD463" s="77"/>
      <c r="AE463" s="77"/>
      <c r="AF463" s="77"/>
      <c r="AG463" s="77"/>
      <c r="AH463" s="77"/>
      <c r="AI463" s="77"/>
      <c r="AJ463" s="77"/>
      <c r="AK463" s="77"/>
      <c r="AL463" s="77"/>
      <c r="AM463" s="75"/>
      <c r="AN463" s="61"/>
      <c r="AO463" s="61"/>
      <c r="AP463" s="78"/>
    </row>
    <row r="464" spans="1:42" s="73" customFormat="1" ht="12" customHeight="1" x14ac:dyDescent="0.25">
      <c r="A464" s="69"/>
      <c r="B464" s="69"/>
      <c r="C464" s="69"/>
      <c r="D464" s="69"/>
      <c r="E464" s="69"/>
      <c r="F464" s="70"/>
      <c r="G464" s="71"/>
      <c r="H464" s="71"/>
      <c r="I464" s="70"/>
      <c r="O464" s="74"/>
      <c r="V464" s="69"/>
      <c r="X464" s="75"/>
      <c r="Y464" s="76"/>
      <c r="Z464" s="76"/>
      <c r="AA464" s="77"/>
      <c r="AB464" s="77"/>
      <c r="AC464" s="77"/>
      <c r="AD464" s="77"/>
      <c r="AE464" s="77"/>
      <c r="AF464" s="77"/>
      <c r="AG464" s="77"/>
      <c r="AH464" s="77"/>
      <c r="AI464" s="77"/>
      <c r="AJ464" s="77"/>
      <c r="AK464" s="77"/>
      <c r="AL464" s="77"/>
      <c r="AM464" s="75"/>
      <c r="AN464" s="61"/>
      <c r="AO464" s="61"/>
      <c r="AP464" s="78"/>
    </row>
    <row r="465" spans="1:42" s="73" customFormat="1" ht="12" customHeight="1" x14ac:dyDescent="0.25">
      <c r="A465" s="69"/>
      <c r="B465" s="69"/>
      <c r="C465" s="69"/>
      <c r="D465" s="69"/>
      <c r="E465" s="69"/>
      <c r="F465" s="70"/>
      <c r="G465" s="71"/>
      <c r="H465" s="71"/>
      <c r="I465" s="70"/>
      <c r="O465" s="74"/>
      <c r="V465" s="69"/>
      <c r="X465" s="75"/>
      <c r="Y465" s="76"/>
      <c r="Z465" s="76"/>
      <c r="AA465" s="77"/>
      <c r="AB465" s="77"/>
      <c r="AC465" s="77"/>
      <c r="AD465" s="77"/>
      <c r="AE465" s="77"/>
      <c r="AF465" s="77"/>
      <c r="AG465" s="77"/>
      <c r="AH465" s="77"/>
      <c r="AI465" s="77"/>
      <c r="AJ465" s="77"/>
      <c r="AK465" s="77"/>
      <c r="AL465" s="77"/>
      <c r="AM465" s="75"/>
      <c r="AN465" s="61"/>
      <c r="AO465" s="61"/>
      <c r="AP465" s="78"/>
    </row>
    <row r="466" spans="1:42" s="73" customFormat="1" ht="12" customHeight="1" x14ac:dyDescent="0.25">
      <c r="A466" s="69"/>
      <c r="B466" s="69"/>
      <c r="C466" s="69"/>
      <c r="D466" s="69"/>
      <c r="E466" s="69"/>
      <c r="F466" s="70"/>
      <c r="G466" s="71"/>
      <c r="H466" s="71"/>
      <c r="I466" s="70"/>
      <c r="O466" s="74"/>
      <c r="V466" s="69"/>
      <c r="X466" s="75"/>
      <c r="Y466" s="76"/>
      <c r="Z466" s="76"/>
      <c r="AA466" s="77"/>
      <c r="AB466" s="77"/>
      <c r="AC466" s="77"/>
      <c r="AD466" s="77"/>
      <c r="AE466" s="77"/>
      <c r="AF466" s="77"/>
      <c r="AG466" s="77"/>
      <c r="AH466" s="77"/>
      <c r="AI466" s="77"/>
      <c r="AJ466" s="77"/>
      <c r="AK466" s="77"/>
      <c r="AL466" s="77"/>
      <c r="AM466" s="75"/>
      <c r="AN466" s="61"/>
      <c r="AO466" s="61"/>
      <c r="AP466" s="78"/>
    </row>
    <row r="467" spans="1:42" s="73" customFormat="1" ht="12" customHeight="1" x14ac:dyDescent="0.25">
      <c r="A467" s="69"/>
      <c r="B467" s="69"/>
      <c r="C467" s="69"/>
      <c r="D467" s="69"/>
      <c r="E467" s="69"/>
      <c r="F467" s="70"/>
      <c r="G467" s="71"/>
      <c r="H467" s="71"/>
      <c r="I467" s="70"/>
      <c r="O467" s="74"/>
      <c r="V467" s="69"/>
      <c r="X467" s="75"/>
      <c r="Y467" s="76"/>
      <c r="Z467" s="76"/>
      <c r="AA467" s="77"/>
      <c r="AB467" s="77"/>
      <c r="AC467" s="77"/>
      <c r="AD467" s="77"/>
      <c r="AE467" s="77"/>
      <c r="AF467" s="77"/>
      <c r="AG467" s="77"/>
      <c r="AH467" s="77"/>
      <c r="AI467" s="77"/>
      <c r="AJ467" s="77"/>
      <c r="AK467" s="77"/>
      <c r="AL467" s="77"/>
      <c r="AM467" s="75"/>
      <c r="AN467" s="61"/>
      <c r="AO467" s="61"/>
      <c r="AP467" s="78"/>
    </row>
    <row r="468" spans="1:42" s="73" customFormat="1" ht="12" customHeight="1" x14ac:dyDescent="0.25">
      <c r="A468" s="69"/>
      <c r="B468" s="69"/>
      <c r="C468" s="69"/>
      <c r="D468" s="69"/>
      <c r="E468" s="69"/>
      <c r="F468" s="70"/>
      <c r="G468" s="71"/>
      <c r="H468" s="71"/>
      <c r="I468" s="70"/>
      <c r="O468" s="74"/>
      <c r="V468" s="69"/>
      <c r="X468" s="75"/>
      <c r="Y468" s="76"/>
      <c r="Z468" s="76"/>
      <c r="AA468" s="77"/>
      <c r="AB468" s="77"/>
      <c r="AC468" s="77"/>
      <c r="AD468" s="77"/>
      <c r="AE468" s="77"/>
      <c r="AF468" s="77"/>
      <c r="AG468" s="77"/>
      <c r="AH468" s="77"/>
      <c r="AI468" s="77"/>
      <c r="AJ468" s="77"/>
      <c r="AK468" s="77"/>
      <c r="AL468" s="77"/>
      <c r="AM468" s="75"/>
      <c r="AN468" s="61"/>
      <c r="AO468" s="61"/>
      <c r="AP468" s="78"/>
    </row>
    <row r="469" spans="1:42" s="73" customFormat="1" ht="12" customHeight="1" x14ac:dyDescent="0.25">
      <c r="A469" s="69"/>
      <c r="B469" s="69"/>
      <c r="C469" s="69"/>
      <c r="D469" s="69"/>
      <c r="E469" s="69"/>
      <c r="F469" s="70"/>
      <c r="G469" s="71"/>
      <c r="H469" s="71"/>
      <c r="I469" s="70"/>
      <c r="O469" s="74"/>
      <c r="V469" s="69"/>
      <c r="X469" s="75"/>
      <c r="Y469" s="76"/>
      <c r="Z469" s="76"/>
      <c r="AA469" s="77"/>
      <c r="AB469" s="77"/>
      <c r="AC469" s="77"/>
      <c r="AD469" s="77"/>
      <c r="AE469" s="77"/>
      <c r="AF469" s="77"/>
      <c r="AG469" s="77"/>
      <c r="AH469" s="77"/>
      <c r="AI469" s="77"/>
      <c r="AJ469" s="77"/>
      <c r="AK469" s="77"/>
      <c r="AL469" s="77"/>
      <c r="AM469" s="75"/>
      <c r="AN469" s="61"/>
      <c r="AO469" s="61"/>
      <c r="AP469" s="78"/>
    </row>
    <row r="470" spans="1:42" s="73" customFormat="1" ht="12" customHeight="1" x14ac:dyDescent="0.25">
      <c r="A470" s="69"/>
      <c r="B470" s="69"/>
      <c r="C470" s="69"/>
      <c r="D470" s="69"/>
      <c r="E470" s="69"/>
      <c r="F470" s="70"/>
      <c r="G470" s="71"/>
      <c r="H470" s="71"/>
      <c r="I470" s="70"/>
      <c r="O470" s="74"/>
      <c r="V470" s="69"/>
      <c r="X470" s="75"/>
      <c r="Y470" s="76"/>
      <c r="Z470" s="76"/>
      <c r="AA470" s="77"/>
      <c r="AB470" s="77"/>
      <c r="AC470" s="77"/>
      <c r="AD470" s="77"/>
      <c r="AE470" s="77"/>
      <c r="AF470" s="77"/>
      <c r="AG470" s="77"/>
      <c r="AH470" s="77"/>
      <c r="AI470" s="77"/>
      <c r="AJ470" s="77"/>
      <c r="AK470" s="77"/>
      <c r="AL470" s="77"/>
      <c r="AM470" s="75"/>
      <c r="AN470" s="61"/>
      <c r="AO470" s="61"/>
      <c r="AP470" s="78"/>
    </row>
    <row r="471" spans="1:42" s="73" customFormat="1" ht="12" customHeight="1" x14ac:dyDescent="0.25">
      <c r="A471" s="69"/>
      <c r="B471" s="69"/>
      <c r="C471" s="69"/>
      <c r="D471" s="69"/>
      <c r="E471" s="69"/>
      <c r="F471" s="70"/>
      <c r="G471" s="71"/>
      <c r="H471" s="71"/>
      <c r="I471" s="70"/>
      <c r="O471" s="74"/>
      <c r="V471" s="69"/>
      <c r="X471" s="75"/>
      <c r="Y471" s="76"/>
      <c r="Z471" s="76"/>
      <c r="AA471" s="77"/>
      <c r="AB471" s="77"/>
      <c r="AC471" s="77"/>
      <c r="AD471" s="77"/>
      <c r="AE471" s="77"/>
      <c r="AF471" s="77"/>
      <c r="AG471" s="77"/>
      <c r="AH471" s="77"/>
      <c r="AI471" s="77"/>
      <c r="AJ471" s="77"/>
      <c r="AK471" s="77"/>
      <c r="AL471" s="77"/>
      <c r="AM471" s="75"/>
      <c r="AN471" s="61"/>
      <c r="AO471" s="61"/>
      <c r="AP471" s="78"/>
    </row>
    <row r="472" spans="1:42" s="73" customFormat="1" ht="12" customHeight="1" x14ac:dyDescent="0.25">
      <c r="A472" s="69"/>
      <c r="B472" s="69"/>
      <c r="C472" s="69"/>
      <c r="D472" s="69"/>
      <c r="E472" s="69"/>
      <c r="F472" s="70"/>
      <c r="G472" s="71"/>
      <c r="H472" s="71"/>
      <c r="I472" s="70"/>
      <c r="O472" s="74"/>
      <c r="V472" s="69"/>
      <c r="X472" s="75"/>
      <c r="Y472" s="76"/>
      <c r="Z472" s="76"/>
      <c r="AA472" s="77"/>
      <c r="AB472" s="77"/>
      <c r="AC472" s="77"/>
      <c r="AD472" s="77"/>
      <c r="AE472" s="77"/>
      <c r="AF472" s="77"/>
      <c r="AG472" s="77"/>
      <c r="AH472" s="77"/>
      <c r="AI472" s="77"/>
      <c r="AJ472" s="77"/>
      <c r="AK472" s="77"/>
      <c r="AL472" s="77"/>
      <c r="AM472" s="75"/>
      <c r="AN472" s="61"/>
      <c r="AO472" s="61"/>
      <c r="AP472" s="78"/>
    </row>
    <row r="473" spans="1:42" s="73" customFormat="1" ht="12" customHeight="1" x14ac:dyDescent="0.25">
      <c r="A473" s="69"/>
      <c r="B473" s="69"/>
      <c r="C473" s="69"/>
      <c r="D473" s="69"/>
      <c r="E473" s="69"/>
      <c r="F473" s="70"/>
      <c r="G473" s="71"/>
      <c r="H473" s="71"/>
      <c r="I473" s="70"/>
      <c r="O473" s="74"/>
      <c r="V473" s="69"/>
      <c r="X473" s="75"/>
      <c r="Y473" s="76"/>
      <c r="Z473" s="76"/>
      <c r="AA473" s="77"/>
      <c r="AB473" s="77"/>
      <c r="AC473" s="77"/>
      <c r="AD473" s="77"/>
      <c r="AE473" s="77"/>
      <c r="AF473" s="77"/>
      <c r="AG473" s="77"/>
      <c r="AH473" s="77"/>
      <c r="AI473" s="77"/>
      <c r="AJ473" s="77"/>
      <c r="AK473" s="77"/>
      <c r="AL473" s="77"/>
      <c r="AM473" s="75"/>
      <c r="AN473" s="61"/>
      <c r="AO473" s="61"/>
      <c r="AP473" s="78"/>
    </row>
    <row r="474" spans="1:42" s="73" customFormat="1" ht="12" customHeight="1" x14ac:dyDescent="0.25">
      <c r="A474" s="69"/>
      <c r="B474" s="69"/>
      <c r="C474" s="69"/>
      <c r="D474" s="69"/>
      <c r="E474" s="69"/>
      <c r="F474" s="70"/>
      <c r="G474" s="71"/>
      <c r="H474" s="71"/>
      <c r="I474" s="70"/>
      <c r="O474" s="74"/>
      <c r="V474" s="69"/>
      <c r="X474" s="75"/>
      <c r="Y474" s="76"/>
      <c r="Z474" s="76"/>
      <c r="AA474" s="77"/>
      <c r="AB474" s="77"/>
      <c r="AC474" s="77"/>
      <c r="AD474" s="77"/>
      <c r="AE474" s="77"/>
      <c r="AF474" s="77"/>
      <c r="AG474" s="77"/>
      <c r="AH474" s="77"/>
      <c r="AI474" s="77"/>
      <c r="AJ474" s="77"/>
      <c r="AK474" s="77"/>
      <c r="AL474" s="77"/>
      <c r="AM474" s="75"/>
      <c r="AN474" s="61"/>
      <c r="AO474" s="61"/>
      <c r="AP474" s="78"/>
    </row>
    <row r="475" spans="1:42" s="73" customFormat="1" ht="12" customHeight="1" x14ac:dyDescent="0.25">
      <c r="A475" s="69"/>
      <c r="B475" s="69"/>
      <c r="C475" s="69"/>
      <c r="D475" s="69"/>
      <c r="E475" s="69"/>
      <c r="F475" s="70"/>
      <c r="G475" s="71"/>
      <c r="H475" s="71"/>
      <c r="I475" s="70"/>
      <c r="O475" s="74"/>
      <c r="V475" s="69"/>
      <c r="X475" s="75"/>
      <c r="Y475" s="76"/>
      <c r="Z475" s="76"/>
      <c r="AA475" s="77"/>
      <c r="AB475" s="77"/>
      <c r="AC475" s="77"/>
      <c r="AD475" s="77"/>
      <c r="AE475" s="77"/>
      <c r="AF475" s="77"/>
      <c r="AG475" s="77"/>
      <c r="AH475" s="77"/>
      <c r="AI475" s="77"/>
      <c r="AJ475" s="77"/>
      <c r="AK475" s="77"/>
      <c r="AL475" s="77"/>
      <c r="AM475" s="75"/>
      <c r="AN475" s="61"/>
      <c r="AO475" s="61"/>
      <c r="AP475" s="78"/>
    </row>
    <row r="476" spans="1:42" s="73" customFormat="1" ht="12" customHeight="1" x14ac:dyDescent="0.25">
      <c r="A476" s="69"/>
      <c r="B476" s="69"/>
      <c r="C476" s="69"/>
      <c r="D476" s="69"/>
      <c r="E476" s="69"/>
      <c r="F476" s="70"/>
      <c r="G476" s="71"/>
      <c r="H476" s="71"/>
      <c r="I476" s="70"/>
      <c r="O476" s="74"/>
      <c r="V476" s="69"/>
      <c r="X476" s="75"/>
      <c r="Y476" s="76"/>
      <c r="Z476" s="76"/>
      <c r="AA476" s="77"/>
      <c r="AB476" s="77"/>
      <c r="AC476" s="77"/>
      <c r="AD476" s="77"/>
      <c r="AE476" s="77"/>
      <c r="AF476" s="77"/>
      <c r="AG476" s="77"/>
      <c r="AH476" s="77"/>
      <c r="AI476" s="77"/>
      <c r="AJ476" s="77"/>
      <c r="AK476" s="77"/>
      <c r="AL476" s="77"/>
      <c r="AM476" s="75"/>
      <c r="AN476" s="61"/>
      <c r="AO476" s="61"/>
      <c r="AP476" s="78"/>
    </row>
    <row r="477" spans="1:42" s="73" customFormat="1" ht="12" customHeight="1" x14ac:dyDescent="0.25">
      <c r="A477" s="69"/>
      <c r="B477" s="69"/>
      <c r="C477" s="69"/>
      <c r="D477" s="69"/>
      <c r="E477" s="69"/>
      <c r="F477" s="70"/>
      <c r="G477" s="71"/>
      <c r="H477" s="71"/>
      <c r="I477" s="70"/>
      <c r="O477" s="74"/>
      <c r="V477" s="69"/>
      <c r="X477" s="75"/>
      <c r="Y477" s="76"/>
      <c r="Z477" s="76"/>
      <c r="AA477" s="77"/>
      <c r="AB477" s="77"/>
      <c r="AC477" s="77"/>
      <c r="AD477" s="77"/>
      <c r="AE477" s="77"/>
      <c r="AF477" s="77"/>
      <c r="AG477" s="77"/>
      <c r="AH477" s="77"/>
      <c r="AI477" s="77"/>
      <c r="AJ477" s="77"/>
      <c r="AK477" s="77"/>
      <c r="AL477" s="77"/>
      <c r="AM477" s="75"/>
      <c r="AN477" s="61"/>
      <c r="AO477" s="61"/>
      <c r="AP477" s="78"/>
    </row>
    <row r="478" spans="1:42" s="73" customFormat="1" ht="12" customHeight="1" x14ac:dyDescent="0.25">
      <c r="A478" s="69"/>
      <c r="B478" s="69"/>
      <c r="C478" s="69"/>
      <c r="D478" s="69"/>
      <c r="E478" s="69"/>
      <c r="F478" s="70"/>
      <c r="G478" s="71"/>
      <c r="H478" s="71"/>
      <c r="I478" s="70"/>
      <c r="O478" s="74"/>
      <c r="V478" s="69"/>
      <c r="X478" s="75"/>
      <c r="Y478" s="76"/>
      <c r="Z478" s="76"/>
      <c r="AA478" s="77"/>
      <c r="AB478" s="77"/>
      <c r="AC478" s="77"/>
      <c r="AD478" s="77"/>
      <c r="AE478" s="77"/>
      <c r="AF478" s="77"/>
      <c r="AG478" s="77"/>
      <c r="AH478" s="77"/>
      <c r="AI478" s="77"/>
      <c r="AJ478" s="77"/>
      <c r="AK478" s="77"/>
      <c r="AL478" s="77"/>
      <c r="AM478" s="75"/>
      <c r="AN478" s="61"/>
      <c r="AO478" s="61"/>
      <c r="AP478" s="78"/>
    </row>
    <row r="479" spans="1:42" s="73" customFormat="1" ht="12" customHeight="1" x14ac:dyDescent="0.25">
      <c r="A479" s="69"/>
      <c r="B479" s="69"/>
      <c r="C479" s="69"/>
      <c r="D479" s="69"/>
      <c r="E479" s="69"/>
      <c r="F479" s="70"/>
      <c r="G479" s="71"/>
      <c r="H479" s="71"/>
      <c r="I479" s="70"/>
      <c r="O479" s="74"/>
      <c r="V479" s="69"/>
      <c r="X479" s="75"/>
      <c r="Y479" s="76"/>
      <c r="Z479" s="76"/>
      <c r="AA479" s="77"/>
      <c r="AB479" s="77"/>
      <c r="AC479" s="77"/>
      <c r="AD479" s="77"/>
      <c r="AE479" s="77"/>
      <c r="AF479" s="77"/>
      <c r="AG479" s="77"/>
      <c r="AH479" s="77"/>
      <c r="AI479" s="77"/>
      <c r="AJ479" s="77"/>
      <c r="AK479" s="77"/>
      <c r="AL479" s="77"/>
      <c r="AM479" s="75"/>
      <c r="AN479" s="61"/>
      <c r="AO479" s="61"/>
      <c r="AP479" s="78"/>
    </row>
    <row r="480" spans="1:42" s="73" customFormat="1" ht="12" customHeight="1" x14ac:dyDescent="0.25">
      <c r="A480" s="69"/>
      <c r="B480" s="69"/>
      <c r="C480" s="69"/>
      <c r="D480" s="69"/>
      <c r="E480" s="69"/>
      <c r="F480" s="70"/>
      <c r="G480" s="71"/>
      <c r="H480" s="71"/>
      <c r="I480" s="70"/>
      <c r="O480" s="74"/>
      <c r="V480" s="69"/>
      <c r="X480" s="75"/>
      <c r="Y480" s="76"/>
      <c r="Z480" s="76"/>
      <c r="AA480" s="77"/>
      <c r="AB480" s="77"/>
      <c r="AC480" s="77"/>
      <c r="AD480" s="77"/>
      <c r="AE480" s="77"/>
      <c r="AF480" s="77"/>
      <c r="AG480" s="77"/>
      <c r="AH480" s="77"/>
      <c r="AI480" s="77"/>
      <c r="AJ480" s="77"/>
      <c r="AK480" s="77"/>
      <c r="AL480" s="77"/>
      <c r="AM480" s="75"/>
      <c r="AN480" s="61"/>
      <c r="AO480" s="61"/>
      <c r="AP480" s="78"/>
    </row>
    <row r="481" spans="1:42" s="73" customFormat="1" ht="12" customHeight="1" x14ac:dyDescent="0.25">
      <c r="A481" s="69"/>
      <c r="B481" s="69"/>
      <c r="C481" s="69"/>
      <c r="D481" s="69"/>
      <c r="E481" s="69"/>
      <c r="F481" s="70"/>
      <c r="G481" s="71"/>
      <c r="H481" s="71"/>
      <c r="I481" s="70"/>
      <c r="O481" s="74"/>
      <c r="V481" s="69"/>
      <c r="X481" s="75"/>
      <c r="Y481" s="76"/>
      <c r="Z481" s="76"/>
      <c r="AA481" s="77"/>
      <c r="AB481" s="77"/>
      <c r="AC481" s="77"/>
      <c r="AD481" s="77"/>
      <c r="AE481" s="77"/>
      <c r="AF481" s="77"/>
      <c r="AG481" s="77"/>
      <c r="AH481" s="77"/>
      <c r="AI481" s="77"/>
      <c r="AJ481" s="77"/>
      <c r="AK481" s="77"/>
      <c r="AL481" s="77"/>
      <c r="AM481" s="75"/>
      <c r="AN481" s="61"/>
      <c r="AO481" s="61"/>
      <c r="AP481" s="78"/>
    </row>
    <row r="482" spans="1:42" s="73" customFormat="1" ht="12" customHeight="1" x14ac:dyDescent="0.25">
      <c r="A482" s="69"/>
      <c r="B482" s="69"/>
      <c r="C482" s="69"/>
      <c r="D482" s="69"/>
      <c r="E482" s="69"/>
      <c r="F482" s="70"/>
      <c r="G482" s="71"/>
      <c r="H482" s="71"/>
      <c r="I482" s="70"/>
      <c r="O482" s="74"/>
      <c r="V482" s="69"/>
      <c r="X482" s="75"/>
      <c r="Y482" s="76"/>
      <c r="Z482" s="76"/>
      <c r="AA482" s="77"/>
      <c r="AB482" s="77"/>
      <c r="AC482" s="77"/>
      <c r="AD482" s="77"/>
      <c r="AE482" s="77"/>
      <c r="AF482" s="77"/>
      <c r="AG482" s="77"/>
      <c r="AH482" s="77"/>
      <c r="AI482" s="77"/>
      <c r="AJ482" s="77"/>
      <c r="AK482" s="77"/>
      <c r="AL482" s="77"/>
      <c r="AM482" s="75"/>
      <c r="AN482" s="61"/>
      <c r="AO482" s="61"/>
      <c r="AP482" s="78"/>
    </row>
    <row r="483" spans="1:42" s="73" customFormat="1" ht="12" customHeight="1" x14ac:dyDescent="0.25">
      <c r="A483" s="69"/>
      <c r="B483" s="69"/>
      <c r="C483" s="69"/>
      <c r="D483" s="69"/>
      <c r="E483" s="69"/>
      <c r="F483" s="70"/>
      <c r="G483" s="71"/>
      <c r="H483" s="71"/>
      <c r="I483" s="70"/>
      <c r="O483" s="74"/>
      <c r="V483" s="69"/>
      <c r="X483" s="75"/>
      <c r="Y483" s="76"/>
      <c r="Z483" s="76"/>
      <c r="AA483" s="77"/>
      <c r="AB483" s="77"/>
      <c r="AC483" s="77"/>
      <c r="AD483" s="77"/>
      <c r="AE483" s="77"/>
      <c r="AF483" s="77"/>
      <c r="AG483" s="77"/>
      <c r="AH483" s="77"/>
      <c r="AI483" s="77"/>
      <c r="AJ483" s="77"/>
      <c r="AK483" s="77"/>
      <c r="AL483" s="77"/>
      <c r="AM483" s="75"/>
      <c r="AN483" s="61"/>
      <c r="AO483" s="61"/>
      <c r="AP483" s="78"/>
    </row>
    <row r="484" spans="1:42" s="73" customFormat="1" ht="12" customHeight="1" x14ac:dyDescent="0.25">
      <c r="A484" s="69"/>
      <c r="B484" s="69"/>
      <c r="C484" s="69"/>
      <c r="D484" s="69"/>
      <c r="E484" s="69"/>
      <c r="F484" s="70"/>
      <c r="G484" s="71"/>
      <c r="H484" s="71"/>
      <c r="I484" s="70"/>
      <c r="O484" s="74"/>
      <c r="V484" s="69"/>
      <c r="X484" s="75"/>
      <c r="Y484" s="76"/>
      <c r="Z484" s="76"/>
      <c r="AA484" s="77"/>
      <c r="AB484" s="77"/>
      <c r="AC484" s="77"/>
      <c r="AD484" s="77"/>
      <c r="AE484" s="77"/>
      <c r="AF484" s="77"/>
      <c r="AG484" s="77"/>
      <c r="AH484" s="77"/>
      <c r="AI484" s="77"/>
      <c r="AJ484" s="77"/>
      <c r="AK484" s="77"/>
      <c r="AL484" s="77"/>
      <c r="AM484" s="75"/>
      <c r="AN484" s="61"/>
      <c r="AO484" s="61"/>
      <c r="AP484" s="78"/>
    </row>
    <row r="485" spans="1:42" s="73" customFormat="1" ht="12" customHeight="1" x14ac:dyDescent="0.25">
      <c r="A485" s="69"/>
      <c r="B485" s="69"/>
      <c r="C485" s="69"/>
      <c r="D485" s="69"/>
      <c r="E485" s="69"/>
      <c r="F485" s="70"/>
      <c r="G485" s="71"/>
      <c r="H485" s="71"/>
      <c r="I485" s="70"/>
      <c r="O485" s="74"/>
      <c r="V485" s="69"/>
      <c r="X485" s="75"/>
      <c r="Y485" s="76"/>
      <c r="Z485" s="76"/>
      <c r="AA485" s="77"/>
      <c r="AB485" s="77"/>
      <c r="AC485" s="77"/>
      <c r="AD485" s="77"/>
      <c r="AE485" s="77"/>
      <c r="AF485" s="77"/>
      <c r="AG485" s="77"/>
      <c r="AH485" s="77"/>
      <c r="AI485" s="77"/>
      <c r="AJ485" s="77"/>
      <c r="AK485" s="77"/>
      <c r="AL485" s="77"/>
      <c r="AM485" s="75"/>
      <c r="AN485" s="61"/>
      <c r="AO485" s="61"/>
      <c r="AP485" s="78"/>
    </row>
    <row r="486" spans="1:42" s="73" customFormat="1" ht="12" customHeight="1" x14ac:dyDescent="0.25">
      <c r="A486" s="69"/>
      <c r="B486" s="69"/>
      <c r="C486" s="69"/>
      <c r="D486" s="69"/>
      <c r="E486" s="69"/>
      <c r="F486" s="70"/>
      <c r="G486" s="71"/>
      <c r="H486" s="71"/>
      <c r="I486" s="70"/>
      <c r="O486" s="74"/>
      <c r="V486" s="69"/>
      <c r="X486" s="75"/>
      <c r="Y486" s="76"/>
      <c r="Z486" s="76"/>
      <c r="AA486" s="77"/>
      <c r="AB486" s="77"/>
      <c r="AC486" s="77"/>
      <c r="AD486" s="77"/>
      <c r="AE486" s="77"/>
      <c r="AF486" s="77"/>
      <c r="AG486" s="77"/>
      <c r="AH486" s="77"/>
      <c r="AI486" s="77"/>
      <c r="AJ486" s="77"/>
      <c r="AK486" s="77"/>
      <c r="AL486" s="77"/>
      <c r="AM486" s="75"/>
      <c r="AN486" s="61"/>
      <c r="AO486" s="61"/>
      <c r="AP486" s="78"/>
    </row>
    <row r="487" spans="1:42" s="73" customFormat="1" ht="12" customHeight="1" x14ac:dyDescent="0.25">
      <c r="A487" s="69"/>
      <c r="B487" s="69"/>
      <c r="C487" s="69"/>
      <c r="D487" s="69"/>
      <c r="E487" s="69"/>
      <c r="F487" s="70"/>
      <c r="G487" s="71"/>
      <c r="H487" s="71"/>
      <c r="I487" s="70"/>
      <c r="O487" s="74"/>
      <c r="V487" s="69"/>
      <c r="X487" s="75"/>
      <c r="Y487" s="76"/>
      <c r="Z487" s="76"/>
      <c r="AA487" s="77"/>
      <c r="AB487" s="77"/>
      <c r="AC487" s="77"/>
      <c r="AD487" s="77"/>
      <c r="AE487" s="77"/>
      <c r="AF487" s="77"/>
      <c r="AG487" s="77"/>
      <c r="AH487" s="77"/>
      <c r="AI487" s="77"/>
      <c r="AJ487" s="77"/>
      <c r="AK487" s="77"/>
      <c r="AL487" s="77"/>
      <c r="AM487" s="75"/>
      <c r="AN487" s="61"/>
      <c r="AO487" s="61"/>
      <c r="AP487" s="78"/>
    </row>
    <row r="488" spans="1:42" s="73" customFormat="1" ht="12" customHeight="1" x14ac:dyDescent="0.25">
      <c r="A488" s="69"/>
      <c r="B488" s="69"/>
      <c r="C488" s="69"/>
      <c r="D488" s="69"/>
      <c r="E488" s="69"/>
      <c r="F488" s="70"/>
      <c r="G488" s="71"/>
      <c r="H488" s="71"/>
      <c r="I488" s="70"/>
      <c r="O488" s="74"/>
      <c r="V488" s="69"/>
      <c r="X488" s="75"/>
      <c r="Y488" s="76"/>
      <c r="Z488" s="76"/>
      <c r="AA488" s="77"/>
      <c r="AB488" s="77"/>
      <c r="AC488" s="77"/>
      <c r="AD488" s="77"/>
      <c r="AE488" s="77"/>
      <c r="AF488" s="77"/>
      <c r="AG488" s="77"/>
      <c r="AH488" s="77"/>
      <c r="AI488" s="77"/>
      <c r="AJ488" s="77"/>
      <c r="AK488" s="77"/>
      <c r="AL488" s="77"/>
      <c r="AM488" s="75"/>
      <c r="AN488" s="61"/>
      <c r="AO488" s="61"/>
      <c r="AP488" s="78"/>
    </row>
    <row r="489" spans="1:42" s="73" customFormat="1" ht="12" customHeight="1" x14ac:dyDescent="0.25">
      <c r="A489" s="69"/>
      <c r="B489" s="69"/>
      <c r="C489" s="69"/>
      <c r="D489" s="69"/>
      <c r="E489" s="69"/>
      <c r="F489" s="70"/>
      <c r="G489" s="71"/>
      <c r="H489" s="71"/>
      <c r="I489" s="70"/>
      <c r="O489" s="74"/>
      <c r="V489" s="69"/>
      <c r="X489" s="75"/>
      <c r="Y489" s="76"/>
      <c r="Z489" s="76"/>
      <c r="AA489" s="77"/>
      <c r="AB489" s="77"/>
      <c r="AC489" s="77"/>
      <c r="AD489" s="77"/>
      <c r="AE489" s="77"/>
      <c r="AF489" s="77"/>
      <c r="AG489" s="77"/>
      <c r="AH489" s="77"/>
      <c r="AI489" s="77"/>
      <c r="AJ489" s="77"/>
      <c r="AK489" s="77"/>
      <c r="AL489" s="77"/>
      <c r="AM489" s="75"/>
      <c r="AN489" s="61"/>
      <c r="AO489" s="61"/>
      <c r="AP489" s="78"/>
    </row>
    <row r="490" spans="1:42" s="73" customFormat="1" ht="12" customHeight="1" x14ac:dyDescent="0.25">
      <c r="A490" s="69"/>
      <c r="B490" s="69"/>
      <c r="C490" s="69"/>
      <c r="D490" s="69"/>
      <c r="E490" s="69"/>
      <c r="F490" s="70"/>
      <c r="G490" s="71"/>
      <c r="H490" s="71"/>
      <c r="I490" s="70"/>
      <c r="O490" s="74"/>
      <c r="V490" s="69"/>
      <c r="X490" s="75"/>
      <c r="Y490" s="76"/>
      <c r="Z490" s="76"/>
      <c r="AA490" s="77"/>
      <c r="AB490" s="77"/>
      <c r="AC490" s="77"/>
      <c r="AD490" s="77"/>
      <c r="AE490" s="77"/>
      <c r="AF490" s="77"/>
      <c r="AG490" s="77"/>
      <c r="AH490" s="77"/>
      <c r="AI490" s="77"/>
      <c r="AJ490" s="77"/>
      <c r="AK490" s="77"/>
      <c r="AL490" s="77"/>
      <c r="AM490" s="75"/>
      <c r="AN490" s="61"/>
      <c r="AO490" s="61"/>
      <c r="AP490" s="78"/>
    </row>
    <row r="491" spans="1:42" s="73" customFormat="1" ht="12" customHeight="1" x14ac:dyDescent="0.25">
      <c r="A491" s="69"/>
      <c r="B491" s="69"/>
      <c r="C491" s="69"/>
      <c r="D491" s="69"/>
      <c r="E491" s="69"/>
      <c r="F491" s="70"/>
      <c r="G491" s="71"/>
      <c r="H491" s="71"/>
      <c r="I491" s="70"/>
      <c r="O491" s="74"/>
      <c r="V491" s="69"/>
      <c r="X491" s="75"/>
      <c r="Y491" s="76"/>
      <c r="Z491" s="76"/>
      <c r="AA491" s="77"/>
      <c r="AB491" s="77"/>
      <c r="AC491" s="77"/>
      <c r="AD491" s="77"/>
      <c r="AE491" s="77"/>
      <c r="AF491" s="77"/>
      <c r="AG491" s="77"/>
      <c r="AH491" s="77"/>
      <c r="AI491" s="77"/>
      <c r="AJ491" s="77"/>
      <c r="AK491" s="77"/>
      <c r="AL491" s="77"/>
      <c r="AM491" s="75"/>
      <c r="AN491" s="61"/>
      <c r="AO491" s="61"/>
      <c r="AP491" s="78"/>
    </row>
    <row r="492" spans="1:42" s="73" customFormat="1" ht="12" customHeight="1" x14ac:dyDescent="0.25">
      <c r="A492" s="69"/>
      <c r="B492" s="69"/>
      <c r="C492" s="69"/>
      <c r="D492" s="69"/>
      <c r="E492" s="69"/>
      <c r="F492" s="70"/>
      <c r="G492" s="71"/>
      <c r="H492" s="71"/>
      <c r="I492" s="70"/>
      <c r="O492" s="74"/>
      <c r="V492" s="69"/>
      <c r="X492" s="75"/>
      <c r="Y492" s="76"/>
      <c r="Z492" s="76"/>
      <c r="AA492" s="77"/>
      <c r="AB492" s="77"/>
      <c r="AC492" s="77"/>
      <c r="AD492" s="77"/>
      <c r="AE492" s="77"/>
      <c r="AF492" s="77"/>
      <c r="AG492" s="77"/>
      <c r="AH492" s="77"/>
      <c r="AI492" s="77"/>
      <c r="AJ492" s="77"/>
      <c r="AK492" s="77"/>
      <c r="AL492" s="77"/>
      <c r="AM492" s="75"/>
      <c r="AN492" s="61"/>
      <c r="AO492" s="61"/>
      <c r="AP492" s="78"/>
    </row>
    <row r="493" spans="1:42" s="73" customFormat="1" ht="12" customHeight="1" x14ac:dyDescent="0.25">
      <c r="A493" s="69"/>
      <c r="B493" s="69"/>
      <c r="C493" s="69"/>
      <c r="D493" s="69"/>
      <c r="E493" s="69"/>
      <c r="F493" s="70"/>
      <c r="G493" s="71"/>
      <c r="H493" s="71"/>
      <c r="I493" s="70"/>
      <c r="O493" s="74"/>
      <c r="V493" s="69"/>
      <c r="X493" s="75"/>
      <c r="Y493" s="76"/>
      <c r="Z493" s="76"/>
      <c r="AA493" s="77"/>
      <c r="AB493" s="77"/>
      <c r="AC493" s="77"/>
      <c r="AD493" s="77"/>
      <c r="AE493" s="77"/>
      <c r="AF493" s="77"/>
      <c r="AG493" s="77"/>
      <c r="AH493" s="77"/>
      <c r="AI493" s="77"/>
      <c r="AJ493" s="77"/>
      <c r="AK493" s="77"/>
      <c r="AL493" s="77"/>
      <c r="AM493" s="75"/>
      <c r="AN493" s="61"/>
      <c r="AO493" s="61"/>
      <c r="AP493" s="78"/>
    </row>
    <row r="494" spans="1:42" s="73" customFormat="1" ht="12" customHeight="1" x14ac:dyDescent="0.25">
      <c r="A494" s="69"/>
      <c r="B494" s="69"/>
      <c r="C494" s="69"/>
      <c r="D494" s="69"/>
      <c r="E494" s="69"/>
      <c r="F494" s="70"/>
      <c r="G494" s="71"/>
      <c r="H494" s="71"/>
      <c r="I494" s="70"/>
      <c r="O494" s="74"/>
      <c r="V494" s="69"/>
      <c r="X494" s="75"/>
      <c r="Y494" s="76"/>
      <c r="Z494" s="76"/>
      <c r="AA494" s="77"/>
      <c r="AB494" s="77"/>
      <c r="AC494" s="77"/>
      <c r="AD494" s="77"/>
      <c r="AE494" s="77"/>
      <c r="AF494" s="77"/>
      <c r="AG494" s="77"/>
      <c r="AH494" s="77"/>
      <c r="AI494" s="77"/>
      <c r="AJ494" s="77"/>
      <c r="AK494" s="77"/>
      <c r="AL494" s="77"/>
      <c r="AM494" s="75"/>
      <c r="AN494" s="61"/>
      <c r="AO494" s="61"/>
      <c r="AP494" s="78"/>
    </row>
    <row r="495" spans="1:42" s="73" customFormat="1" ht="12" customHeight="1" x14ac:dyDescent="0.25">
      <c r="A495" s="69"/>
      <c r="B495" s="69"/>
      <c r="C495" s="69"/>
      <c r="D495" s="69"/>
      <c r="E495" s="69"/>
      <c r="F495" s="70"/>
      <c r="G495" s="71"/>
      <c r="H495" s="71"/>
      <c r="I495" s="70"/>
      <c r="O495" s="74"/>
      <c r="V495" s="69"/>
      <c r="X495" s="75"/>
      <c r="Y495" s="76"/>
      <c r="Z495" s="76"/>
      <c r="AA495" s="77"/>
      <c r="AB495" s="77"/>
      <c r="AC495" s="77"/>
      <c r="AD495" s="77"/>
      <c r="AE495" s="77"/>
      <c r="AF495" s="77"/>
      <c r="AG495" s="77"/>
      <c r="AH495" s="77"/>
      <c r="AI495" s="77"/>
      <c r="AJ495" s="77"/>
      <c r="AK495" s="77"/>
      <c r="AL495" s="77"/>
      <c r="AM495" s="75"/>
      <c r="AN495" s="61"/>
      <c r="AO495" s="61"/>
      <c r="AP495" s="78"/>
    </row>
    <row r="496" spans="1:42" s="73" customFormat="1" ht="12" customHeight="1" x14ac:dyDescent="0.25">
      <c r="A496" s="69"/>
      <c r="B496" s="69"/>
      <c r="C496" s="69"/>
      <c r="D496" s="69"/>
      <c r="E496" s="69"/>
      <c r="F496" s="70"/>
      <c r="G496" s="71"/>
      <c r="H496" s="71"/>
      <c r="I496" s="70"/>
      <c r="O496" s="74"/>
      <c r="V496" s="69"/>
      <c r="X496" s="75"/>
      <c r="Y496" s="76"/>
      <c r="Z496" s="76"/>
      <c r="AA496" s="77"/>
      <c r="AB496" s="77"/>
      <c r="AC496" s="77"/>
      <c r="AD496" s="77"/>
      <c r="AE496" s="77"/>
      <c r="AF496" s="77"/>
      <c r="AG496" s="77"/>
      <c r="AH496" s="77"/>
      <c r="AI496" s="77"/>
      <c r="AJ496" s="77"/>
      <c r="AK496" s="77"/>
      <c r="AL496" s="77"/>
      <c r="AM496" s="75"/>
      <c r="AN496" s="61"/>
      <c r="AO496" s="61"/>
      <c r="AP496" s="78"/>
    </row>
    <row r="497" spans="1:42" s="73" customFormat="1" ht="12" customHeight="1" x14ac:dyDescent="0.25">
      <c r="A497" s="69"/>
      <c r="B497" s="69"/>
      <c r="C497" s="69"/>
      <c r="D497" s="69"/>
      <c r="E497" s="69"/>
      <c r="F497" s="70"/>
      <c r="G497" s="71"/>
      <c r="H497" s="71"/>
      <c r="I497" s="70"/>
      <c r="O497" s="74"/>
      <c r="V497" s="69"/>
      <c r="X497" s="75"/>
      <c r="Y497" s="76"/>
      <c r="Z497" s="76"/>
      <c r="AA497" s="77"/>
      <c r="AB497" s="77"/>
      <c r="AC497" s="77"/>
      <c r="AD497" s="77"/>
      <c r="AE497" s="77"/>
      <c r="AF497" s="77"/>
      <c r="AG497" s="77"/>
      <c r="AH497" s="77"/>
      <c r="AI497" s="77"/>
      <c r="AJ497" s="77"/>
      <c r="AK497" s="77"/>
      <c r="AL497" s="77"/>
      <c r="AM497" s="75"/>
      <c r="AN497" s="61"/>
      <c r="AO497" s="61"/>
      <c r="AP497" s="78"/>
    </row>
    <row r="498" spans="1:42" s="73" customFormat="1" ht="12" customHeight="1" x14ac:dyDescent="0.25">
      <c r="A498" s="69"/>
      <c r="B498" s="69"/>
      <c r="C498" s="69"/>
      <c r="D498" s="69"/>
      <c r="E498" s="69"/>
      <c r="F498" s="70"/>
      <c r="G498" s="71"/>
      <c r="H498" s="71"/>
      <c r="I498" s="70"/>
      <c r="O498" s="74"/>
      <c r="V498" s="69"/>
      <c r="X498" s="75"/>
      <c r="Y498" s="76"/>
      <c r="Z498" s="76"/>
      <c r="AA498" s="77"/>
      <c r="AB498" s="77"/>
      <c r="AC498" s="77"/>
      <c r="AD498" s="77"/>
      <c r="AE498" s="77"/>
      <c r="AF498" s="77"/>
      <c r="AG498" s="77"/>
      <c r="AH498" s="77"/>
      <c r="AI498" s="77"/>
      <c r="AJ498" s="77"/>
      <c r="AK498" s="77"/>
      <c r="AL498" s="77"/>
      <c r="AM498" s="75"/>
      <c r="AN498" s="61"/>
      <c r="AO498" s="61"/>
      <c r="AP498" s="78"/>
    </row>
    <row r="499" spans="1:42" s="73" customFormat="1" ht="12" customHeight="1" x14ac:dyDescent="0.25">
      <c r="A499" s="69"/>
      <c r="B499" s="69"/>
      <c r="C499" s="69"/>
      <c r="D499" s="69"/>
      <c r="E499" s="69"/>
      <c r="F499" s="70"/>
      <c r="G499" s="71"/>
      <c r="H499" s="71"/>
      <c r="I499" s="70"/>
      <c r="O499" s="74"/>
      <c r="V499" s="69"/>
      <c r="X499" s="75"/>
      <c r="Y499" s="76"/>
      <c r="Z499" s="76"/>
      <c r="AA499" s="77"/>
      <c r="AB499" s="77"/>
      <c r="AC499" s="77"/>
      <c r="AD499" s="77"/>
      <c r="AE499" s="77"/>
      <c r="AF499" s="77"/>
      <c r="AG499" s="77"/>
      <c r="AH499" s="77"/>
      <c r="AI499" s="77"/>
      <c r="AJ499" s="77"/>
      <c r="AK499" s="77"/>
      <c r="AL499" s="77"/>
      <c r="AM499" s="75"/>
      <c r="AN499" s="61"/>
      <c r="AO499" s="61"/>
      <c r="AP499" s="78"/>
    </row>
    <row r="500" spans="1:42" s="73" customFormat="1" ht="12" customHeight="1" x14ac:dyDescent="0.25">
      <c r="A500" s="69"/>
      <c r="B500" s="69"/>
      <c r="C500" s="69"/>
      <c r="D500" s="69"/>
      <c r="E500" s="69"/>
      <c r="F500" s="70"/>
      <c r="G500" s="71"/>
      <c r="H500" s="71"/>
      <c r="I500" s="70"/>
      <c r="O500" s="74"/>
      <c r="V500" s="69"/>
      <c r="X500" s="75"/>
      <c r="Y500" s="76"/>
      <c r="Z500" s="76"/>
      <c r="AA500" s="77"/>
      <c r="AB500" s="77"/>
      <c r="AC500" s="77"/>
      <c r="AD500" s="77"/>
      <c r="AE500" s="77"/>
      <c r="AF500" s="77"/>
      <c r="AG500" s="77"/>
      <c r="AH500" s="77"/>
      <c r="AI500" s="77"/>
      <c r="AJ500" s="77"/>
      <c r="AK500" s="77"/>
      <c r="AL500" s="77"/>
      <c r="AM500" s="75"/>
      <c r="AN500" s="61"/>
      <c r="AO500" s="61"/>
      <c r="AP500" s="78"/>
    </row>
    <row r="501" spans="1:42" s="73" customFormat="1" ht="12" customHeight="1" x14ac:dyDescent="0.25">
      <c r="A501" s="69"/>
      <c r="B501" s="69"/>
      <c r="C501" s="69"/>
      <c r="D501" s="69"/>
      <c r="E501" s="69"/>
      <c r="F501" s="70"/>
      <c r="G501" s="71"/>
      <c r="H501" s="71"/>
      <c r="I501" s="70"/>
      <c r="O501" s="74"/>
      <c r="V501" s="69"/>
      <c r="X501" s="75"/>
      <c r="Y501" s="76"/>
      <c r="Z501" s="76"/>
      <c r="AA501" s="77"/>
      <c r="AB501" s="77"/>
      <c r="AC501" s="77"/>
      <c r="AD501" s="77"/>
      <c r="AE501" s="77"/>
      <c r="AF501" s="77"/>
      <c r="AG501" s="77"/>
      <c r="AH501" s="77"/>
      <c r="AI501" s="77"/>
      <c r="AJ501" s="77"/>
      <c r="AK501" s="77"/>
      <c r="AL501" s="77"/>
      <c r="AM501" s="75"/>
      <c r="AN501" s="61"/>
      <c r="AO501" s="61"/>
      <c r="AP501" s="78"/>
    </row>
    <row r="502" spans="1:42" s="73" customFormat="1" ht="12" customHeight="1" x14ac:dyDescent="0.25">
      <c r="A502" s="69"/>
      <c r="B502" s="69"/>
      <c r="C502" s="69"/>
      <c r="D502" s="69"/>
      <c r="E502" s="69"/>
      <c r="F502" s="70"/>
      <c r="G502" s="71"/>
      <c r="H502" s="71"/>
      <c r="I502" s="70"/>
      <c r="O502" s="74"/>
      <c r="V502" s="69"/>
      <c r="X502" s="75"/>
      <c r="Y502" s="76"/>
      <c r="Z502" s="76"/>
      <c r="AA502" s="77"/>
      <c r="AB502" s="77"/>
      <c r="AC502" s="77"/>
      <c r="AD502" s="77"/>
      <c r="AE502" s="77"/>
      <c r="AF502" s="77"/>
      <c r="AG502" s="77"/>
      <c r="AH502" s="77"/>
      <c r="AI502" s="77"/>
      <c r="AJ502" s="77"/>
      <c r="AK502" s="77"/>
      <c r="AL502" s="77"/>
      <c r="AM502" s="75"/>
      <c r="AN502" s="61"/>
      <c r="AO502" s="61"/>
      <c r="AP502" s="78"/>
    </row>
    <row r="503" spans="1:42" s="73" customFormat="1" ht="12" customHeight="1" x14ac:dyDescent="0.25">
      <c r="A503" s="69"/>
      <c r="B503" s="69"/>
      <c r="C503" s="69"/>
      <c r="D503" s="69"/>
      <c r="E503" s="69"/>
      <c r="F503" s="70"/>
      <c r="G503" s="71"/>
      <c r="H503" s="71"/>
      <c r="I503" s="70"/>
      <c r="O503" s="74"/>
      <c r="V503" s="69"/>
      <c r="X503" s="75"/>
      <c r="Y503" s="76"/>
      <c r="Z503" s="76"/>
      <c r="AA503" s="77"/>
      <c r="AB503" s="77"/>
      <c r="AC503" s="77"/>
      <c r="AD503" s="77"/>
      <c r="AE503" s="77"/>
      <c r="AF503" s="77"/>
      <c r="AG503" s="77"/>
      <c r="AH503" s="77"/>
      <c r="AI503" s="77"/>
      <c r="AJ503" s="77"/>
      <c r="AK503" s="77"/>
      <c r="AL503" s="77"/>
      <c r="AM503" s="75"/>
      <c r="AN503" s="61"/>
      <c r="AO503" s="61"/>
      <c r="AP503" s="78"/>
    </row>
    <row r="504" spans="1:42" s="73" customFormat="1" ht="12" customHeight="1" x14ac:dyDescent="0.25">
      <c r="A504" s="69"/>
      <c r="B504" s="69"/>
      <c r="C504" s="69"/>
      <c r="D504" s="69"/>
      <c r="E504" s="69"/>
      <c r="F504" s="70"/>
      <c r="G504" s="71"/>
      <c r="H504" s="71"/>
      <c r="I504" s="70"/>
      <c r="O504" s="74"/>
      <c r="V504" s="69"/>
      <c r="X504" s="75"/>
      <c r="Y504" s="76"/>
      <c r="Z504" s="76"/>
      <c r="AA504" s="77"/>
      <c r="AB504" s="77"/>
      <c r="AC504" s="77"/>
      <c r="AD504" s="77"/>
      <c r="AE504" s="77"/>
      <c r="AF504" s="77"/>
      <c r="AG504" s="77"/>
      <c r="AH504" s="77"/>
      <c r="AI504" s="77"/>
      <c r="AJ504" s="77"/>
      <c r="AK504" s="77"/>
      <c r="AL504" s="77"/>
      <c r="AM504" s="75"/>
      <c r="AN504" s="61"/>
      <c r="AO504" s="61"/>
      <c r="AP504" s="78"/>
    </row>
    <row r="505" spans="1:42" s="73" customFormat="1" ht="12" customHeight="1" x14ac:dyDescent="0.25">
      <c r="A505" s="69"/>
      <c r="B505" s="69"/>
      <c r="C505" s="69"/>
      <c r="D505" s="69"/>
      <c r="E505" s="69"/>
      <c r="F505" s="70"/>
      <c r="G505" s="71"/>
      <c r="H505" s="71"/>
      <c r="I505" s="70"/>
      <c r="O505" s="74"/>
      <c r="V505" s="69"/>
      <c r="X505" s="75"/>
      <c r="Y505" s="76"/>
      <c r="Z505" s="76"/>
      <c r="AA505" s="77"/>
      <c r="AB505" s="77"/>
      <c r="AC505" s="77"/>
      <c r="AD505" s="77"/>
      <c r="AE505" s="77"/>
      <c r="AF505" s="77"/>
      <c r="AG505" s="77"/>
      <c r="AH505" s="77"/>
      <c r="AI505" s="77"/>
      <c r="AJ505" s="77"/>
      <c r="AK505" s="77"/>
      <c r="AL505" s="77"/>
      <c r="AM505" s="75"/>
      <c r="AN505" s="61"/>
      <c r="AO505" s="61"/>
      <c r="AP505" s="78"/>
    </row>
    <row r="506" spans="1:42" s="73" customFormat="1" ht="12" customHeight="1" x14ac:dyDescent="0.25">
      <c r="A506" s="69"/>
      <c r="B506" s="69"/>
      <c r="C506" s="69"/>
      <c r="D506" s="69"/>
      <c r="E506" s="69"/>
      <c r="F506" s="70"/>
      <c r="G506" s="71"/>
      <c r="H506" s="71"/>
      <c r="I506" s="70"/>
      <c r="O506" s="74"/>
      <c r="V506" s="69"/>
      <c r="X506" s="75"/>
      <c r="Y506" s="76"/>
      <c r="Z506" s="76"/>
      <c r="AA506" s="77"/>
      <c r="AB506" s="77"/>
      <c r="AC506" s="77"/>
      <c r="AD506" s="77"/>
      <c r="AE506" s="77"/>
      <c r="AF506" s="77"/>
      <c r="AG506" s="77"/>
      <c r="AH506" s="77"/>
      <c r="AI506" s="77"/>
      <c r="AJ506" s="77"/>
      <c r="AK506" s="77"/>
      <c r="AL506" s="77"/>
      <c r="AM506" s="75"/>
      <c r="AN506" s="61"/>
      <c r="AO506" s="61"/>
      <c r="AP506" s="78"/>
    </row>
    <row r="507" spans="1:42" s="73" customFormat="1" ht="12" customHeight="1" x14ac:dyDescent="0.25">
      <c r="A507" s="69"/>
      <c r="B507" s="69"/>
      <c r="C507" s="69"/>
      <c r="D507" s="69"/>
      <c r="E507" s="69"/>
      <c r="F507" s="70"/>
      <c r="G507" s="71"/>
      <c r="H507" s="71"/>
      <c r="I507" s="70"/>
      <c r="O507" s="74"/>
      <c r="V507" s="69"/>
      <c r="X507" s="75"/>
      <c r="Y507" s="76"/>
      <c r="Z507" s="76"/>
      <c r="AA507" s="77"/>
      <c r="AB507" s="77"/>
      <c r="AC507" s="77"/>
      <c r="AD507" s="77"/>
      <c r="AE507" s="77"/>
      <c r="AF507" s="77"/>
      <c r="AG507" s="77"/>
      <c r="AH507" s="77"/>
      <c r="AI507" s="77"/>
      <c r="AJ507" s="77"/>
      <c r="AK507" s="77"/>
      <c r="AL507" s="77"/>
      <c r="AM507" s="75"/>
      <c r="AN507" s="61"/>
      <c r="AO507" s="61"/>
      <c r="AP507" s="78"/>
    </row>
    <row r="508" spans="1:42" s="73" customFormat="1" ht="12" customHeight="1" x14ac:dyDescent="0.25">
      <c r="A508" s="69"/>
      <c r="B508" s="69"/>
      <c r="C508" s="69"/>
      <c r="D508" s="69"/>
      <c r="E508" s="69"/>
      <c r="F508" s="70"/>
      <c r="G508" s="71"/>
      <c r="H508" s="71"/>
      <c r="I508" s="70"/>
      <c r="O508" s="74"/>
      <c r="V508" s="69"/>
      <c r="X508" s="75"/>
      <c r="Y508" s="76"/>
      <c r="Z508" s="76"/>
      <c r="AA508" s="77"/>
      <c r="AB508" s="77"/>
      <c r="AC508" s="77"/>
      <c r="AD508" s="77"/>
      <c r="AE508" s="77"/>
      <c r="AF508" s="77"/>
      <c r="AG508" s="77"/>
      <c r="AH508" s="77"/>
      <c r="AI508" s="77"/>
      <c r="AJ508" s="77"/>
      <c r="AK508" s="77"/>
      <c r="AL508" s="77"/>
      <c r="AM508" s="75"/>
      <c r="AN508" s="61"/>
      <c r="AO508" s="61"/>
      <c r="AP508" s="78"/>
    </row>
    <row r="509" spans="1:42" s="73" customFormat="1" ht="12" customHeight="1" x14ac:dyDescent="0.25">
      <c r="A509" s="69"/>
      <c r="B509" s="69"/>
      <c r="C509" s="69"/>
      <c r="D509" s="69"/>
      <c r="E509" s="69"/>
      <c r="F509" s="70"/>
      <c r="G509" s="71"/>
      <c r="H509" s="71"/>
      <c r="I509" s="70"/>
      <c r="O509" s="74"/>
      <c r="V509" s="69"/>
      <c r="X509" s="75"/>
      <c r="Y509" s="76"/>
      <c r="Z509" s="76"/>
      <c r="AA509" s="77"/>
      <c r="AB509" s="77"/>
      <c r="AC509" s="77"/>
      <c r="AD509" s="77"/>
      <c r="AE509" s="77"/>
      <c r="AF509" s="77"/>
      <c r="AG509" s="77"/>
      <c r="AH509" s="77"/>
      <c r="AI509" s="77"/>
      <c r="AJ509" s="77"/>
      <c r="AK509" s="77"/>
      <c r="AL509" s="77"/>
      <c r="AM509" s="75"/>
      <c r="AN509" s="61"/>
      <c r="AO509" s="61"/>
      <c r="AP509" s="78"/>
    </row>
    <row r="510" spans="1:42" s="73" customFormat="1" ht="12" customHeight="1" x14ac:dyDescent="0.25">
      <c r="A510" s="69"/>
      <c r="B510" s="69"/>
      <c r="C510" s="69"/>
      <c r="D510" s="69"/>
      <c r="E510" s="69"/>
      <c r="F510" s="70"/>
      <c r="G510" s="71"/>
      <c r="H510" s="71"/>
      <c r="I510" s="70"/>
      <c r="O510" s="74"/>
      <c r="V510" s="69"/>
      <c r="X510" s="75"/>
      <c r="Y510" s="76"/>
      <c r="Z510" s="76"/>
      <c r="AA510" s="77"/>
      <c r="AB510" s="77"/>
      <c r="AC510" s="77"/>
      <c r="AD510" s="77"/>
      <c r="AE510" s="77"/>
      <c r="AF510" s="77"/>
      <c r="AG510" s="77"/>
      <c r="AH510" s="77"/>
      <c r="AI510" s="77"/>
      <c r="AJ510" s="77"/>
      <c r="AK510" s="77"/>
      <c r="AL510" s="77"/>
      <c r="AM510" s="75"/>
      <c r="AN510" s="61"/>
      <c r="AO510" s="61"/>
      <c r="AP510" s="78"/>
    </row>
    <row r="511" spans="1:42" s="73" customFormat="1" ht="12" customHeight="1" x14ac:dyDescent="0.25">
      <c r="A511" s="69"/>
      <c r="B511" s="69"/>
      <c r="C511" s="69"/>
      <c r="D511" s="69"/>
      <c r="E511" s="69"/>
      <c r="F511" s="70"/>
      <c r="G511" s="71"/>
      <c r="H511" s="71"/>
      <c r="I511" s="70"/>
      <c r="O511" s="74"/>
      <c r="V511" s="69"/>
      <c r="X511" s="75"/>
      <c r="Y511" s="76"/>
      <c r="Z511" s="76"/>
      <c r="AA511" s="77"/>
      <c r="AB511" s="77"/>
      <c r="AC511" s="77"/>
      <c r="AD511" s="77"/>
      <c r="AE511" s="77"/>
      <c r="AF511" s="77"/>
      <c r="AG511" s="77"/>
      <c r="AH511" s="77"/>
      <c r="AI511" s="77"/>
      <c r="AJ511" s="77"/>
      <c r="AK511" s="77"/>
      <c r="AL511" s="77"/>
      <c r="AM511" s="75"/>
      <c r="AN511" s="61"/>
      <c r="AO511" s="61"/>
      <c r="AP511" s="78"/>
    </row>
    <row r="512" spans="1:42" s="73" customFormat="1" ht="12" customHeight="1" x14ac:dyDescent="0.25">
      <c r="A512" s="69"/>
      <c r="B512" s="69"/>
      <c r="C512" s="69"/>
      <c r="D512" s="69"/>
      <c r="E512" s="69"/>
      <c r="F512" s="70"/>
      <c r="G512" s="71"/>
      <c r="H512" s="71"/>
      <c r="I512" s="70"/>
      <c r="O512" s="74"/>
      <c r="V512" s="69"/>
      <c r="X512" s="75"/>
      <c r="Y512" s="76"/>
      <c r="Z512" s="76"/>
      <c r="AA512" s="77"/>
      <c r="AB512" s="77"/>
      <c r="AC512" s="77"/>
      <c r="AD512" s="77"/>
      <c r="AE512" s="77"/>
      <c r="AF512" s="77"/>
      <c r="AG512" s="77"/>
      <c r="AH512" s="77"/>
      <c r="AI512" s="77"/>
      <c r="AJ512" s="77"/>
      <c r="AK512" s="77"/>
      <c r="AL512" s="77"/>
      <c r="AM512" s="75"/>
      <c r="AN512" s="61"/>
      <c r="AO512" s="61"/>
      <c r="AP512" s="78"/>
    </row>
    <row r="513" spans="1:42" s="73" customFormat="1" ht="12" customHeight="1" x14ac:dyDescent="0.25">
      <c r="A513" s="69"/>
      <c r="B513" s="69"/>
      <c r="C513" s="69"/>
      <c r="D513" s="69"/>
      <c r="E513" s="69"/>
      <c r="F513" s="70"/>
      <c r="G513" s="71"/>
      <c r="H513" s="71"/>
      <c r="I513" s="70"/>
      <c r="O513" s="74"/>
      <c r="V513" s="69"/>
      <c r="X513" s="75"/>
      <c r="Y513" s="76"/>
      <c r="Z513" s="76"/>
      <c r="AA513" s="77"/>
      <c r="AB513" s="77"/>
      <c r="AC513" s="77"/>
      <c r="AD513" s="77"/>
      <c r="AE513" s="77"/>
      <c r="AF513" s="77"/>
      <c r="AG513" s="77"/>
      <c r="AH513" s="77"/>
      <c r="AI513" s="77"/>
      <c r="AJ513" s="77"/>
      <c r="AK513" s="77"/>
      <c r="AL513" s="77"/>
      <c r="AM513" s="75"/>
      <c r="AN513" s="61"/>
      <c r="AO513" s="61"/>
      <c r="AP513" s="78"/>
    </row>
    <row r="514" spans="1:42" s="73" customFormat="1" ht="12" customHeight="1" x14ac:dyDescent="0.25">
      <c r="A514" s="69"/>
      <c r="B514" s="69"/>
      <c r="C514" s="69"/>
      <c r="D514" s="69"/>
      <c r="E514" s="69"/>
      <c r="F514" s="70"/>
      <c r="G514" s="71"/>
      <c r="H514" s="71"/>
      <c r="I514" s="70"/>
      <c r="O514" s="74"/>
      <c r="V514" s="69"/>
      <c r="X514" s="75"/>
      <c r="Y514" s="76"/>
      <c r="Z514" s="76"/>
      <c r="AA514" s="77"/>
      <c r="AB514" s="77"/>
      <c r="AC514" s="77"/>
      <c r="AD514" s="77"/>
      <c r="AE514" s="77"/>
      <c r="AF514" s="77"/>
      <c r="AG514" s="77"/>
      <c r="AH514" s="77"/>
      <c r="AI514" s="77"/>
      <c r="AJ514" s="77"/>
      <c r="AK514" s="77"/>
      <c r="AL514" s="77"/>
      <c r="AM514" s="75"/>
      <c r="AN514" s="61"/>
      <c r="AO514" s="61"/>
      <c r="AP514" s="78"/>
    </row>
    <row r="515" spans="1:42" s="73" customFormat="1" ht="12" customHeight="1" x14ac:dyDescent="0.25">
      <c r="A515" s="69"/>
      <c r="B515" s="69"/>
      <c r="C515" s="69"/>
      <c r="D515" s="69"/>
      <c r="E515" s="69"/>
      <c r="F515" s="70"/>
      <c r="G515" s="71"/>
      <c r="H515" s="71"/>
      <c r="I515" s="70"/>
      <c r="O515" s="74"/>
      <c r="V515" s="69"/>
      <c r="X515" s="75"/>
      <c r="Y515" s="76"/>
      <c r="Z515" s="76"/>
      <c r="AA515" s="77"/>
      <c r="AB515" s="77"/>
      <c r="AC515" s="77"/>
      <c r="AD515" s="77"/>
      <c r="AE515" s="77"/>
      <c r="AF515" s="77"/>
      <c r="AG515" s="77"/>
      <c r="AH515" s="77"/>
      <c r="AI515" s="77"/>
      <c r="AJ515" s="77"/>
      <c r="AK515" s="77"/>
      <c r="AL515" s="77"/>
      <c r="AM515" s="75"/>
      <c r="AN515" s="61"/>
      <c r="AO515" s="61"/>
      <c r="AP515" s="78"/>
    </row>
    <row r="516" spans="1:42" s="73" customFormat="1" ht="12" customHeight="1" x14ac:dyDescent="0.25">
      <c r="A516" s="69"/>
      <c r="B516" s="69"/>
      <c r="C516" s="69"/>
      <c r="D516" s="69"/>
      <c r="E516" s="69"/>
      <c r="F516" s="70"/>
      <c r="G516" s="71"/>
      <c r="H516" s="71"/>
      <c r="I516" s="70"/>
      <c r="O516" s="74"/>
      <c r="V516" s="69"/>
      <c r="X516" s="75"/>
      <c r="Y516" s="76"/>
      <c r="Z516" s="76"/>
      <c r="AA516" s="77"/>
      <c r="AB516" s="77"/>
      <c r="AC516" s="77"/>
      <c r="AD516" s="77"/>
      <c r="AE516" s="77"/>
      <c r="AF516" s="77"/>
      <c r="AG516" s="77"/>
      <c r="AH516" s="77"/>
      <c r="AI516" s="77"/>
      <c r="AJ516" s="77"/>
      <c r="AK516" s="77"/>
      <c r="AL516" s="77"/>
      <c r="AM516" s="75"/>
      <c r="AN516" s="61"/>
      <c r="AO516" s="61"/>
      <c r="AP516" s="78"/>
    </row>
    <row r="517" spans="1:42" s="73" customFormat="1" ht="12" customHeight="1" x14ac:dyDescent="0.25">
      <c r="A517" s="69"/>
      <c r="B517" s="69"/>
      <c r="C517" s="69"/>
      <c r="D517" s="69"/>
      <c r="E517" s="69"/>
      <c r="F517" s="70"/>
      <c r="G517" s="71"/>
      <c r="H517" s="71"/>
      <c r="I517" s="70"/>
      <c r="O517" s="74"/>
      <c r="V517" s="69"/>
      <c r="X517" s="75"/>
      <c r="Y517" s="76"/>
      <c r="Z517" s="76"/>
      <c r="AA517" s="77"/>
      <c r="AB517" s="77"/>
      <c r="AC517" s="77"/>
      <c r="AD517" s="77"/>
      <c r="AE517" s="77"/>
      <c r="AF517" s="77"/>
      <c r="AG517" s="77"/>
      <c r="AH517" s="77"/>
      <c r="AI517" s="77"/>
      <c r="AJ517" s="77"/>
      <c r="AK517" s="77"/>
      <c r="AL517" s="77"/>
      <c r="AM517" s="75"/>
      <c r="AN517" s="61"/>
      <c r="AO517" s="61"/>
      <c r="AP517" s="78"/>
    </row>
    <row r="518" spans="1:42" s="73" customFormat="1" ht="12" customHeight="1" x14ac:dyDescent="0.25">
      <c r="A518" s="69"/>
      <c r="B518" s="69"/>
      <c r="C518" s="69"/>
      <c r="D518" s="69"/>
      <c r="E518" s="69"/>
      <c r="F518" s="70"/>
      <c r="G518" s="71"/>
      <c r="H518" s="71"/>
      <c r="I518" s="70"/>
      <c r="O518" s="74"/>
      <c r="V518" s="69"/>
      <c r="X518" s="75"/>
      <c r="Y518" s="76"/>
      <c r="Z518" s="76"/>
      <c r="AA518" s="77"/>
      <c r="AB518" s="77"/>
      <c r="AC518" s="77"/>
      <c r="AD518" s="77"/>
      <c r="AE518" s="77"/>
      <c r="AF518" s="77"/>
      <c r="AG518" s="77"/>
      <c r="AH518" s="77"/>
      <c r="AI518" s="77"/>
      <c r="AJ518" s="77"/>
      <c r="AK518" s="77"/>
      <c r="AL518" s="77"/>
      <c r="AM518" s="75"/>
      <c r="AN518" s="61"/>
      <c r="AO518" s="61"/>
      <c r="AP518" s="78"/>
    </row>
    <row r="519" spans="1:42" s="73" customFormat="1" ht="12" customHeight="1" x14ac:dyDescent="0.25">
      <c r="A519" s="69"/>
      <c r="B519" s="69"/>
      <c r="C519" s="69"/>
      <c r="D519" s="69"/>
      <c r="E519" s="69"/>
      <c r="F519" s="70"/>
      <c r="G519" s="71"/>
      <c r="H519" s="71"/>
      <c r="I519" s="70"/>
      <c r="O519" s="74"/>
      <c r="V519" s="69"/>
      <c r="X519" s="75"/>
      <c r="Y519" s="76"/>
      <c r="Z519" s="76"/>
      <c r="AA519" s="77"/>
      <c r="AB519" s="77"/>
      <c r="AC519" s="77"/>
      <c r="AD519" s="77"/>
      <c r="AE519" s="77"/>
      <c r="AF519" s="77"/>
      <c r="AG519" s="77"/>
      <c r="AH519" s="77"/>
      <c r="AI519" s="77"/>
      <c r="AJ519" s="77"/>
      <c r="AK519" s="77"/>
      <c r="AL519" s="77"/>
      <c r="AM519" s="75"/>
      <c r="AN519" s="61"/>
      <c r="AO519" s="61"/>
      <c r="AP519" s="78"/>
    </row>
    <row r="520" spans="1:42" s="73" customFormat="1" ht="12" customHeight="1" x14ac:dyDescent="0.25">
      <c r="A520" s="69"/>
      <c r="B520" s="69"/>
      <c r="C520" s="69"/>
      <c r="D520" s="69"/>
      <c r="E520" s="69"/>
      <c r="F520" s="70"/>
      <c r="G520" s="71"/>
      <c r="H520" s="71"/>
      <c r="I520" s="70"/>
      <c r="O520" s="74"/>
      <c r="V520" s="69"/>
      <c r="X520" s="75"/>
      <c r="Y520" s="76"/>
      <c r="Z520" s="76"/>
      <c r="AA520" s="77"/>
      <c r="AB520" s="77"/>
      <c r="AC520" s="77"/>
      <c r="AD520" s="77"/>
      <c r="AE520" s="77"/>
      <c r="AF520" s="77"/>
      <c r="AG520" s="77"/>
      <c r="AH520" s="77"/>
      <c r="AI520" s="77"/>
      <c r="AJ520" s="77"/>
      <c r="AK520" s="77"/>
      <c r="AL520" s="77"/>
      <c r="AM520" s="75"/>
      <c r="AN520" s="61"/>
      <c r="AO520" s="61"/>
      <c r="AP520" s="78"/>
    </row>
    <row r="521" spans="1:42" s="73" customFormat="1" ht="12" customHeight="1" x14ac:dyDescent="0.25">
      <c r="A521" s="69"/>
      <c r="B521" s="69"/>
      <c r="C521" s="69"/>
      <c r="D521" s="69"/>
      <c r="E521" s="69"/>
      <c r="F521" s="70"/>
      <c r="G521" s="71"/>
      <c r="H521" s="71"/>
      <c r="I521" s="70"/>
      <c r="O521" s="74"/>
      <c r="V521" s="69"/>
      <c r="X521" s="75"/>
      <c r="Y521" s="76"/>
      <c r="Z521" s="76"/>
      <c r="AA521" s="77"/>
      <c r="AB521" s="77"/>
      <c r="AC521" s="77"/>
      <c r="AD521" s="77"/>
      <c r="AE521" s="77"/>
      <c r="AF521" s="77"/>
      <c r="AG521" s="77"/>
      <c r="AH521" s="77"/>
      <c r="AI521" s="77"/>
      <c r="AJ521" s="77"/>
      <c r="AK521" s="77"/>
      <c r="AL521" s="77"/>
      <c r="AM521" s="75"/>
      <c r="AN521" s="61"/>
      <c r="AO521" s="61"/>
      <c r="AP521" s="78"/>
    </row>
    <row r="522" spans="1:42" s="73" customFormat="1" ht="12" customHeight="1" x14ac:dyDescent="0.25">
      <c r="A522" s="69"/>
      <c r="B522" s="69"/>
      <c r="C522" s="69"/>
      <c r="D522" s="69"/>
      <c r="E522" s="69"/>
      <c r="F522" s="70"/>
      <c r="G522" s="71"/>
      <c r="H522" s="71"/>
      <c r="I522" s="70"/>
      <c r="O522" s="74"/>
      <c r="V522" s="69"/>
      <c r="X522" s="75"/>
      <c r="Y522" s="76"/>
      <c r="Z522" s="76"/>
      <c r="AA522" s="77"/>
      <c r="AB522" s="77"/>
      <c r="AC522" s="77"/>
      <c r="AD522" s="77"/>
      <c r="AE522" s="77"/>
      <c r="AF522" s="77"/>
      <c r="AG522" s="77"/>
      <c r="AH522" s="77"/>
      <c r="AI522" s="77"/>
      <c r="AJ522" s="77"/>
      <c r="AK522" s="77"/>
      <c r="AL522" s="77"/>
      <c r="AM522" s="75"/>
      <c r="AN522" s="61"/>
      <c r="AO522" s="61"/>
      <c r="AP522" s="78"/>
    </row>
    <row r="523" spans="1:42" s="73" customFormat="1" ht="12" customHeight="1" x14ac:dyDescent="0.25">
      <c r="A523" s="69"/>
      <c r="B523" s="69"/>
      <c r="C523" s="69"/>
      <c r="D523" s="69"/>
      <c r="E523" s="69"/>
      <c r="F523" s="70"/>
      <c r="G523" s="71"/>
      <c r="H523" s="71"/>
      <c r="I523" s="70"/>
      <c r="O523" s="74"/>
      <c r="V523" s="69"/>
      <c r="X523" s="75"/>
      <c r="Y523" s="76"/>
      <c r="Z523" s="76"/>
      <c r="AA523" s="77"/>
      <c r="AB523" s="77"/>
      <c r="AC523" s="77"/>
      <c r="AD523" s="77"/>
      <c r="AE523" s="77"/>
      <c r="AF523" s="77"/>
      <c r="AG523" s="77"/>
      <c r="AH523" s="77"/>
      <c r="AI523" s="77"/>
      <c r="AJ523" s="77"/>
      <c r="AK523" s="77"/>
      <c r="AL523" s="77"/>
      <c r="AM523" s="75"/>
      <c r="AN523" s="61"/>
      <c r="AO523" s="61"/>
      <c r="AP523" s="78"/>
    </row>
    <row r="524" spans="1:42" s="73" customFormat="1" ht="12" customHeight="1" x14ac:dyDescent="0.25">
      <c r="A524" s="69"/>
      <c r="B524" s="69"/>
      <c r="C524" s="69"/>
      <c r="D524" s="69"/>
      <c r="E524" s="69"/>
      <c r="F524" s="70"/>
      <c r="G524" s="71"/>
      <c r="H524" s="71"/>
      <c r="I524" s="70"/>
      <c r="O524" s="74"/>
      <c r="V524" s="69"/>
      <c r="X524" s="75"/>
      <c r="Y524" s="76"/>
      <c r="Z524" s="76"/>
      <c r="AA524" s="77"/>
      <c r="AB524" s="77"/>
      <c r="AC524" s="77"/>
      <c r="AD524" s="77"/>
      <c r="AE524" s="77"/>
      <c r="AF524" s="77"/>
      <c r="AG524" s="77"/>
      <c r="AH524" s="77"/>
      <c r="AI524" s="77"/>
      <c r="AJ524" s="77"/>
      <c r="AK524" s="77"/>
      <c r="AL524" s="77"/>
      <c r="AM524" s="75"/>
      <c r="AN524" s="61"/>
      <c r="AO524" s="61"/>
      <c r="AP524" s="78"/>
    </row>
    <row r="525" spans="1:42" s="73" customFormat="1" ht="12" customHeight="1" x14ac:dyDescent="0.25">
      <c r="A525" s="69"/>
      <c r="B525" s="69"/>
      <c r="C525" s="69"/>
      <c r="D525" s="69"/>
      <c r="E525" s="69"/>
      <c r="F525" s="70"/>
      <c r="G525" s="71"/>
      <c r="H525" s="71"/>
      <c r="I525" s="70"/>
      <c r="O525" s="74"/>
      <c r="V525" s="69"/>
      <c r="X525" s="75"/>
      <c r="Y525" s="76"/>
      <c r="Z525" s="76"/>
      <c r="AA525" s="77"/>
      <c r="AB525" s="77"/>
      <c r="AC525" s="77"/>
      <c r="AD525" s="77"/>
      <c r="AE525" s="77"/>
      <c r="AF525" s="77"/>
      <c r="AG525" s="77"/>
      <c r="AH525" s="77"/>
      <c r="AI525" s="77"/>
      <c r="AJ525" s="77"/>
      <c r="AK525" s="77"/>
      <c r="AL525" s="77"/>
      <c r="AM525" s="75"/>
      <c r="AN525" s="61"/>
      <c r="AO525" s="61"/>
      <c r="AP525" s="78"/>
    </row>
    <row r="526" spans="1:42" s="73" customFormat="1" ht="12" customHeight="1" x14ac:dyDescent="0.25">
      <c r="A526" s="69"/>
      <c r="B526" s="69"/>
      <c r="C526" s="69"/>
      <c r="D526" s="69"/>
      <c r="E526" s="69"/>
      <c r="F526" s="70"/>
      <c r="G526" s="71"/>
      <c r="H526" s="71"/>
      <c r="I526" s="70"/>
      <c r="O526" s="74"/>
      <c r="V526" s="69"/>
      <c r="X526" s="75"/>
      <c r="Y526" s="76"/>
      <c r="Z526" s="76"/>
      <c r="AA526" s="77"/>
      <c r="AB526" s="77"/>
      <c r="AC526" s="77"/>
      <c r="AD526" s="77"/>
      <c r="AE526" s="77"/>
      <c r="AF526" s="77"/>
      <c r="AG526" s="77"/>
      <c r="AH526" s="77"/>
      <c r="AI526" s="77"/>
      <c r="AJ526" s="77"/>
      <c r="AK526" s="77"/>
      <c r="AL526" s="77"/>
      <c r="AM526" s="75"/>
      <c r="AN526" s="61"/>
      <c r="AO526" s="61"/>
      <c r="AP526" s="78"/>
    </row>
    <row r="527" spans="1:42" s="73" customFormat="1" ht="12" customHeight="1" x14ac:dyDescent="0.25">
      <c r="A527" s="69"/>
      <c r="B527" s="69"/>
      <c r="C527" s="69"/>
      <c r="D527" s="69"/>
      <c r="E527" s="69"/>
      <c r="F527" s="70"/>
      <c r="G527" s="71"/>
      <c r="H527" s="71"/>
      <c r="I527" s="70"/>
      <c r="O527" s="74"/>
      <c r="V527" s="69"/>
      <c r="X527" s="75"/>
      <c r="Y527" s="76"/>
      <c r="Z527" s="76"/>
      <c r="AA527" s="77"/>
      <c r="AB527" s="77"/>
      <c r="AC527" s="77"/>
      <c r="AD527" s="77"/>
      <c r="AE527" s="77"/>
      <c r="AF527" s="77"/>
      <c r="AG527" s="77"/>
      <c r="AH527" s="77"/>
      <c r="AI527" s="77"/>
      <c r="AJ527" s="77"/>
      <c r="AK527" s="77"/>
      <c r="AL527" s="77"/>
      <c r="AM527" s="75"/>
      <c r="AN527" s="61"/>
      <c r="AO527" s="61"/>
      <c r="AP527" s="78"/>
    </row>
    <row r="528" spans="1:42" s="73" customFormat="1" ht="12" customHeight="1" x14ac:dyDescent="0.25">
      <c r="A528" s="69"/>
      <c r="B528" s="69"/>
      <c r="C528" s="69"/>
      <c r="D528" s="69"/>
      <c r="E528" s="69"/>
      <c r="F528" s="70"/>
      <c r="G528" s="71"/>
      <c r="H528" s="71"/>
      <c r="I528" s="70"/>
      <c r="O528" s="74"/>
      <c r="V528" s="69"/>
      <c r="X528" s="75"/>
      <c r="Y528" s="76"/>
      <c r="Z528" s="76"/>
      <c r="AA528" s="77"/>
      <c r="AB528" s="77"/>
      <c r="AC528" s="77"/>
      <c r="AD528" s="77"/>
      <c r="AE528" s="77"/>
      <c r="AF528" s="77"/>
      <c r="AG528" s="77"/>
      <c r="AH528" s="77"/>
      <c r="AI528" s="77"/>
      <c r="AJ528" s="77"/>
      <c r="AK528" s="77"/>
      <c r="AL528" s="77"/>
      <c r="AM528" s="75"/>
      <c r="AN528" s="61"/>
      <c r="AO528" s="61"/>
      <c r="AP528" s="78"/>
    </row>
    <row r="529" spans="1:42" s="73" customFormat="1" ht="12" customHeight="1" x14ac:dyDescent="0.25">
      <c r="A529" s="69"/>
      <c r="B529" s="69"/>
      <c r="C529" s="69"/>
      <c r="D529" s="69"/>
      <c r="E529" s="69"/>
      <c r="F529" s="70"/>
      <c r="G529" s="71"/>
      <c r="H529" s="71"/>
      <c r="I529" s="70"/>
      <c r="O529" s="74"/>
      <c r="V529" s="69"/>
      <c r="X529" s="75"/>
      <c r="Y529" s="76"/>
      <c r="Z529" s="76"/>
      <c r="AA529" s="77"/>
      <c r="AB529" s="77"/>
      <c r="AC529" s="77"/>
      <c r="AD529" s="77"/>
      <c r="AE529" s="77"/>
      <c r="AF529" s="77"/>
      <c r="AG529" s="77"/>
      <c r="AH529" s="77"/>
      <c r="AI529" s="77"/>
      <c r="AJ529" s="77"/>
      <c r="AK529" s="77"/>
      <c r="AL529" s="77"/>
      <c r="AM529" s="75"/>
      <c r="AN529" s="61"/>
      <c r="AO529" s="61"/>
      <c r="AP529" s="78"/>
    </row>
    <row r="530" spans="1:42" s="73" customFormat="1" ht="12" customHeight="1" x14ac:dyDescent="0.25">
      <c r="A530" s="69"/>
      <c r="B530" s="69"/>
      <c r="C530" s="69"/>
      <c r="D530" s="69"/>
      <c r="E530" s="69"/>
      <c r="F530" s="70"/>
      <c r="G530" s="71"/>
      <c r="H530" s="71"/>
      <c r="I530" s="70"/>
      <c r="O530" s="74"/>
      <c r="V530" s="69"/>
      <c r="X530" s="75"/>
      <c r="Y530" s="76"/>
      <c r="Z530" s="76"/>
      <c r="AA530" s="77"/>
      <c r="AB530" s="77"/>
      <c r="AC530" s="77"/>
      <c r="AD530" s="77"/>
      <c r="AE530" s="77"/>
      <c r="AF530" s="77"/>
      <c r="AG530" s="77"/>
      <c r="AH530" s="77"/>
      <c r="AI530" s="77"/>
      <c r="AJ530" s="77"/>
      <c r="AK530" s="77"/>
      <c r="AL530" s="77"/>
      <c r="AM530" s="75"/>
      <c r="AN530" s="61"/>
      <c r="AO530" s="61"/>
      <c r="AP530" s="78"/>
    </row>
    <row r="531" spans="1:42" s="73" customFormat="1" ht="12" customHeight="1" x14ac:dyDescent="0.25">
      <c r="A531" s="69"/>
      <c r="B531" s="69"/>
      <c r="C531" s="69"/>
      <c r="D531" s="69"/>
      <c r="E531" s="69"/>
      <c r="F531" s="70"/>
      <c r="G531" s="71"/>
      <c r="H531" s="71"/>
      <c r="I531" s="70"/>
      <c r="O531" s="74"/>
      <c r="V531" s="69"/>
      <c r="X531" s="75"/>
      <c r="Y531" s="76"/>
      <c r="Z531" s="76"/>
      <c r="AA531" s="77"/>
      <c r="AB531" s="77"/>
      <c r="AC531" s="77"/>
      <c r="AD531" s="77"/>
      <c r="AE531" s="77"/>
      <c r="AF531" s="77"/>
      <c r="AG531" s="77"/>
      <c r="AH531" s="77"/>
      <c r="AI531" s="77"/>
      <c r="AJ531" s="77"/>
      <c r="AK531" s="77"/>
      <c r="AL531" s="77"/>
      <c r="AM531" s="75"/>
      <c r="AN531" s="61"/>
      <c r="AO531" s="61"/>
      <c r="AP531" s="78"/>
    </row>
    <row r="532" spans="1:42" s="73" customFormat="1" ht="12" customHeight="1" x14ac:dyDescent="0.25">
      <c r="A532" s="69"/>
      <c r="B532" s="69"/>
      <c r="C532" s="69"/>
      <c r="D532" s="69"/>
      <c r="E532" s="69"/>
      <c r="F532" s="70"/>
      <c r="G532" s="71"/>
      <c r="H532" s="71"/>
      <c r="I532" s="70"/>
      <c r="O532" s="74"/>
      <c r="V532" s="69"/>
      <c r="X532" s="75"/>
      <c r="Y532" s="76"/>
      <c r="Z532" s="76"/>
      <c r="AA532" s="77"/>
      <c r="AB532" s="77"/>
      <c r="AC532" s="77"/>
      <c r="AD532" s="77"/>
      <c r="AE532" s="77"/>
      <c r="AF532" s="77"/>
      <c r="AG532" s="77"/>
      <c r="AH532" s="77"/>
      <c r="AI532" s="77"/>
      <c r="AJ532" s="77"/>
      <c r="AK532" s="77"/>
      <c r="AL532" s="77"/>
      <c r="AM532" s="75"/>
      <c r="AN532" s="61"/>
      <c r="AO532" s="61"/>
      <c r="AP532" s="78"/>
    </row>
    <row r="533" spans="1:42" s="73" customFormat="1" ht="12" customHeight="1" x14ac:dyDescent="0.25">
      <c r="A533" s="69"/>
      <c r="B533" s="69"/>
      <c r="C533" s="69"/>
      <c r="D533" s="69"/>
      <c r="E533" s="69"/>
      <c r="F533" s="70"/>
      <c r="G533" s="71"/>
      <c r="H533" s="71"/>
      <c r="I533" s="70"/>
      <c r="O533" s="74"/>
      <c r="V533" s="69"/>
      <c r="X533" s="75"/>
      <c r="Y533" s="76"/>
      <c r="Z533" s="76"/>
      <c r="AA533" s="77"/>
      <c r="AB533" s="77"/>
      <c r="AC533" s="77"/>
      <c r="AD533" s="77"/>
      <c r="AE533" s="77"/>
      <c r="AF533" s="77"/>
      <c r="AG533" s="77"/>
      <c r="AH533" s="77"/>
      <c r="AI533" s="77"/>
      <c r="AJ533" s="77"/>
      <c r="AK533" s="77"/>
      <c r="AL533" s="77"/>
      <c r="AM533" s="75"/>
      <c r="AN533" s="61"/>
      <c r="AO533" s="61"/>
      <c r="AP533" s="78"/>
    </row>
    <row r="534" spans="1:42" s="73" customFormat="1" ht="12" customHeight="1" x14ac:dyDescent="0.25">
      <c r="A534" s="69"/>
      <c r="B534" s="69"/>
      <c r="C534" s="69"/>
      <c r="D534" s="69"/>
      <c r="E534" s="69"/>
      <c r="F534" s="70"/>
      <c r="G534" s="71"/>
      <c r="H534" s="71"/>
      <c r="I534" s="70"/>
      <c r="O534" s="74"/>
      <c r="V534" s="69"/>
      <c r="X534" s="75"/>
      <c r="Y534" s="76"/>
      <c r="Z534" s="76"/>
      <c r="AA534" s="77"/>
      <c r="AB534" s="77"/>
      <c r="AC534" s="77"/>
      <c r="AD534" s="77"/>
      <c r="AE534" s="77"/>
      <c r="AF534" s="77"/>
      <c r="AG534" s="77"/>
      <c r="AH534" s="77"/>
      <c r="AI534" s="77"/>
      <c r="AJ534" s="77"/>
      <c r="AK534" s="77"/>
      <c r="AL534" s="77"/>
      <c r="AM534" s="75"/>
      <c r="AN534" s="61"/>
      <c r="AO534" s="61"/>
      <c r="AP534" s="78"/>
    </row>
    <row r="535" spans="1:42" s="73" customFormat="1" ht="12" customHeight="1" x14ac:dyDescent="0.25">
      <c r="A535" s="69"/>
      <c r="B535" s="69"/>
      <c r="C535" s="69"/>
      <c r="D535" s="69"/>
      <c r="E535" s="69"/>
      <c r="F535" s="70"/>
      <c r="G535" s="71"/>
      <c r="H535" s="71"/>
      <c r="I535" s="70"/>
      <c r="O535" s="74"/>
      <c r="V535" s="69"/>
      <c r="X535" s="75"/>
      <c r="Y535" s="76"/>
      <c r="Z535" s="76"/>
      <c r="AA535" s="77"/>
      <c r="AB535" s="77"/>
      <c r="AC535" s="77"/>
      <c r="AD535" s="77"/>
      <c r="AE535" s="77"/>
      <c r="AF535" s="77"/>
      <c r="AG535" s="77"/>
      <c r="AH535" s="77"/>
      <c r="AI535" s="77"/>
      <c r="AJ535" s="77"/>
      <c r="AK535" s="77"/>
      <c r="AL535" s="77"/>
      <c r="AM535" s="75"/>
      <c r="AN535" s="61"/>
      <c r="AO535" s="61"/>
      <c r="AP535" s="78"/>
    </row>
    <row r="536" spans="1:42" s="73" customFormat="1" ht="12" customHeight="1" x14ac:dyDescent="0.25">
      <c r="A536" s="69"/>
      <c r="B536" s="69"/>
      <c r="C536" s="69"/>
      <c r="D536" s="69"/>
      <c r="E536" s="69"/>
      <c r="F536" s="70"/>
      <c r="G536" s="71"/>
      <c r="H536" s="71"/>
      <c r="I536" s="70"/>
      <c r="O536" s="74"/>
      <c r="V536" s="69"/>
      <c r="X536" s="75"/>
      <c r="Y536" s="76"/>
      <c r="Z536" s="76"/>
      <c r="AA536" s="77"/>
      <c r="AB536" s="77"/>
      <c r="AC536" s="77"/>
      <c r="AD536" s="77"/>
      <c r="AE536" s="77"/>
      <c r="AF536" s="77"/>
      <c r="AG536" s="77"/>
      <c r="AH536" s="77"/>
      <c r="AI536" s="77"/>
      <c r="AJ536" s="77"/>
      <c r="AK536" s="77"/>
      <c r="AL536" s="77"/>
      <c r="AM536" s="75"/>
      <c r="AN536" s="61"/>
      <c r="AO536" s="61"/>
      <c r="AP536" s="78"/>
    </row>
    <row r="537" spans="1:42" s="73" customFormat="1" ht="12" customHeight="1" x14ac:dyDescent="0.25">
      <c r="A537" s="69"/>
      <c r="B537" s="69"/>
      <c r="C537" s="69"/>
      <c r="D537" s="69"/>
      <c r="E537" s="69"/>
      <c r="F537" s="70"/>
      <c r="G537" s="71"/>
      <c r="H537" s="71"/>
      <c r="I537" s="70"/>
      <c r="O537" s="74"/>
      <c r="V537" s="69"/>
      <c r="X537" s="75"/>
      <c r="Y537" s="76"/>
      <c r="Z537" s="76"/>
      <c r="AA537" s="77"/>
      <c r="AB537" s="77"/>
      <c r="AC537" s="77"/>
      <c r="AD537" s="77"/>
      <c r="AE537" s="77"/>
      <c r="AF537" s="77"/>
      <c r="AG537" s="77"/>
      <c r="AH537" s="77"/>
      <c r="AI537" s="77"/>
      <c r="AJ537" s="77"/>
      <c r="AK537" s="77"/>
      <c r="AL537" s="77"/>
      <c r="AM537" s="75"/>
      <c r="AN537" s="61"/>
      <c r="AO537" s="61"/>
      <c r="AP537" s="78"/>
    </row>
    <row r="538" spans="1:42" s="73" customFormat="1" ht="12" customHeight="1" x14ac:dyDescent="0.25">
      <c r="A538" s="69"/>
      <c r="B538" s="69"/>
      <c r="C538" s="69"/>
      <c r="D538" s="69"/>
      <c r="E538" s="69"/>
      <c r="F538" s="70"/>
      <c r="G538" s="71"/>
      <c r="H538" s="71"/>
      <c r="I538" s="70"/>
      <c r="O538" s="74"/>
      <c r="V538" s="69"/>
      <c r="X538" s="75"/>
      <c r="Y538" s="76"/>
      <c r="Z538" s="76"/>
      <c r="AA538" s="77"/>
      <c r="AB538" s="77"/>
      <c r="AC538" s="77"/>
      <c r="AD538" s="77"/>
      <c r="AE538" s="77"/>
      <c r="AF538" s="77"/>
      <c r="AG538" s="77"/>
      <c r="AH538" s="77"/>
      <c r="AI538" s="77"/>
      <c r="AJ538" s="77"/>
      <c r="AK538" s="77"/>
      <c r="AL538" s="77"/>
      <c r="AM538" s="75"/>
      <c r="AN538" s="61"/>
      <c r="AO538" s="61"/>
      <c r="AP538" s="78"/>
    </row>
    <row r="539" spans="1:42" s="73" customFormat="1" ht="12" customHeight="1" x14ac:dyDescent="0.25">
      <c r="A539" s="69"/>
      <c r="B539" s="69"/>
      <c r="C539" s="69"/>
      <c r="D539" s="69"/>
      <c r="E539" s="69"/>
      <c r="F539" s="70"/>
      <c r="G539" s="71"/>
      <c r="H539" s="71"/>
      <c r="I539" s="70"/>
      <c r="O539" s="74"/>
      <c r="V539" s="69"/>
      <c r="X539" s="75"/>
      <c r="Y539" s="76"/>
      <c r="Z539" s="76"/>
      <c r="AA539" s="77"/>
      <c r="AB539" s="77"/>
      <c r="AC539" s="77"/>
      <c r="AD539" s="77"/>
      <c r="AE539" s="77"/>
      <c r="AF539" s="77"/>
      <c r="AG539" s="77"/>
      <c r="AH539" s="77"/>
      <c r="AI539" s="77"/>
      <c r="AJ539" s="77"/>
      <c r="AK539" s="77"/>
      <c r="AL539" s="77"/>
      <c r="AM539" s="75"/>
      <c r="AN539" s="61"/>
      <c r="AO539" s="61"/>
      <c r="AP539" s="78"/>
    </row>
    <row r="540" spans="1:42" s="73" customFormat="1" ht="12" customHeight="1" x14ac:dyDescent="0.25">
      <c r="A540" s="69"/>
      <c r="B540" s="69"/>
      <c r="C540" s="69"/>
      <c r="D540" s="69"/>
      <c r="E540" s="69"/>
      <c r="F540" s="70"/>
      <c r="G540" s="71"/>
      <c r="H540" s="71"/>
      <c r="I540" s="70"/>
      <c r="O540" s="74"/>
      <c r="V540" s="69"/>
      <c r="X540" s="75"/>
      <c r="Y540" s="76"/>
      <c r="Z540" s="76"/>
      <c r="AA540" s="77"/>
      <c r="AB540" s="77"/>
      <c r="AC540" s="77"/>
      <c r="AD540" s="77"/>
      <c r="AE540" s="77"/>
      <c r="AF540" s="77"/>
      <c r="AG540" s="77"/>
      <c r="AH540" s="77"/>
      <c r="AI540" s="77"/>
      <c r="AJ540" s="77"/>
      <c r="AK540" s="77"/>
      <c r="AL540" s="77"/>
      <c r="AM540" s="75"/>
      <c r="AN540" s="61"/>
      <c r="AO540" s="61"/>
      <c r="AP540" s="78"/>
    </row>
    <row r="541" spans="1:42" s="73" customFormat="1" ht="12" customHeight="1" x14ac:dyDescent="0.25">
      <c r="A541" s="69"/>
      <c r="B541" s="69"/>
      <c r="C541" s="69"/>
      <c r="D541" s="69"/>
      <c r="E541" s="69"/>
      <c r="F541" s="70"/>
      <c r="G541" s="71"/>
      <c r="H541" s="71"/>
      <c r="I541" s="70"/>
      <c r="O541" s="74"/>
      <c r="V541" s="69"/>
      <c r="X541" s="75"/>
      <c r="Y541" s="76"/>
      <c r="Z541" s="76"/>
      <c r="AA541" s="77"/>
      <c r="AB541" s="77"/>
      <c r="AC541" s="77"/>
      <c r="AD541" s="77"/>
      <c r="AE541" s="77"/>
      <c r="AF541" s="77"/>
      <c r="AG541" s="77"/>
      <c r="AH541" s="77"/>
      <c r="AI541" s="77"/>
      <c r="AJ541" s="77"/>
      <c r="AK541" s="77"/>
      <c r="AL541" s="77"/>
      <c r="AM541" s="75"/>
      <c r="AN541" s="61"/>
      <c r="AO541" s="61"/>
      <c r="AP541" s="78"/>
    </row>
    <row r="542" spans="1:42" s="73" customFormat="1" ht="12" customHeight="1" x14ac:dyDescent="0.25">
      <c r="A542" s="69"/>
      <c r="B542" s="69"/>
      <c r="C542" s="69"/>
      <c r="D542" s="69"/>
      <c r="E542" s="69"/>
      <c r="F542" s="70"/>
      <c r="G542" s="71"/>
      <c r="H542" s="71"/>
      <c r="I542" s="70"/>
      <c r="O542" s="74"/>
      <c r="V542" s="69"/>
      <c r="X542" s="75"/>
      <c r="Y542" s="76"/>
      <c r="Z542" s="76"/>
      <c r="AA542" s="77"/>
      <c r="AB542" s="77"/>
      <c r="AC542" s="77"/>
      <c r="AD542" s="77"/>
      <c r="AE542" s="77"/>
      <c r="AF542" s="77"/>
      <c r="AG542" s="77"/>
      <c r="AH542" s="77"/>
      <c r="AI542" s="77"/>
      <c r="AJ542" s="77"/>
      <c r="AK542" s="77"/>
      <c r="AL542" s="77"/>
      <c r="AM542" s="75"/>
      <c r="AN542" s="61"/>
      <c r="AO542" s="61"/>
      <c r="AP542" s="78"/>
    </row>
    <row r="543" spans="1:42" s="73" customFormat="1" ht="12" customHeight="1" x14ac:dyDescent="0.25">
      <c r="A543" s="69"/>
      <c r="B543" s="69"/>
      <c r="C543" s="69"/>
      <c r="D543" s="69"/>
      <c r="E543" s="69"/>
      <c r="F543" s="70"/>
      <c r="G543" s="71"/>
      <c r="H543" s="71"/>
      <c r="I543" s="70"/>
      <c r="O543" s="74"/>
      <c r="V543" s="69"/>
      <c r="X543" s="75"/>
      <c r="Y543" s="76"/>
      <c r="Z543" s="76"/>
      <c r="AA543" s="77"/>
      <c r="AB543" s="77"/>
      <c r="AC543" s="77"/>
      <c r="AD543" s="77"/>
      <c r="AE543" s="77"/>
      <c r="AF543" s="77"/>
      <c r="AG543" s="77"/>
      <c r="AH543" s="77"/>
      <c r="AI543" s="77"/>
      <c r="AJ543" s="77"/>
      <c r="AK543" s="77"/>
      <c r="AL543" s="77"/>
      <c r="AM543" s="75"/>
      <c r="AN543" s="61"/>
      <c r="AO543" s="61"/>
      <c r="AP543" s="78"/>
    </row>
    <row r="544" spans="1:42" s="73" customFormat="1" ht="12" customHeight="1" x14ac:dyDescent="0.25">
      <c r="A544" s="69"/>
      <c r="B544" s="69"/>
      <c r="C544" s="69"/>
      <c r="D544" s="69"/>
      <c r="E544" s="69"/>
      <c r="F544" s="70"/>
      <c r="G544" s="71"/>
      <c r="H544" s="71"/>
      <c r="I544" s="70"/>
      <c r="O544" s="74"/>
      <c r="V544" s="69"/>
      <c r="X544" s="75"/>
      <c r="Y544" s="76"/>
      <c r="Z544" s="76"/>
      <c r="AA544" s="77"/>
      <c r="AB544" s="77"/>
      <c r="AC544" s="77"/>
      <c r="AD544" s="77"/>
      <c r="AE544" s="77"/>
      <c r="AF544" s="77"/>
      <c r="AG544" s="77"/>
      <c r="AH544" s="77"/>
      <c r="AI544" s="77"/>
      <c r="AJ544" s="77"/>
      <c r="AK544" s="77"/>
      <c r="AL544" s="77"/>
      <c r="AM544" s="75"/>
      <c r="AN544" s="61"/>
      <c r="AO544" s="61"/>
      <c r="AP544" s="78"/>
    </row>
    <row r="545" spans="1:42" s="73" customFormat="1" ht="12" customHeight="1" x14ac:dyDescent="0.25">
      <c r="A545" s="69"/>
      <c r="B545" s="69"/>
      <c r="C545" s="69"/>
      <c r="D545" s="69"/>
      <c r="E545" s="69"/>
      <c r="F545" s="70"/>
      <c r="G545" s="71"/>
      <c r="H545" s="71"/>
      <c r="I545" s="70"/>
      <c r="O545" s="74"/>
      <c r="V545" s="69"/>
      <c r="X545" s="75"/>
      <c r="Y545" s="76"/>
      <c r="Z545" s="76"/>
      <c r="AA545" s="77"/>
      <c r="AB545" s="77"/>
      <c r="AC545" s="77"/>
      <c r="AD545" s="77"/>
      <c r="AE545" s="77"/>
      <c r="AF545" s="77"/>
      <c r="AG545" s="77"/>
      <c r="AH545" s="77"/>
      <c r="AI545" s="77"/>
      <c r="AJ545" s="77"/>
      <c r="AK545" s="77"/>
      <c r="AL545" s="77"/>
      <c r="AM545" s="75"/>
      <c r="AN545" s="61"/>
      <c r="AO545" s="61"/>
      <c r="AP545" s="78"/>
    </row>
    <row r="546" spans="1:42" s="73" customFormat="1" ht="12" customHeight="1" x14ac:dyDescent="0.25">
      <c r="A546" s="69"/>
      <c r="B546" s="69"/>
      <c r="C546" s="69"/>
      <c r="D546" s="69"/>
      <c r="E546" s="69"/>
      <c r="F546" s="70"/>
      <c r="G546" s="71"/>
      <c r="H546" s="71"/>
      <c r="I546" s="70"/>
      <c r="O546" s="74"/>
      <c r="V546" s="69"/>
      <c r="X546" s="75"/>
      <c r="Y546" s="76"/>
      <c r="Z546" s="76"/>
      <c r="AA546" s="77"/>
      <c r="AB546" s="77"/>
      <c r="AC546" s="77"/>
      <c r="AD546" s="77"/>
      <c r="AE546" s="77"/>
      <c r="AF546" s="77"/>
      <c r="AG546" s="77"/>
      <c r="AH546" s="77"/>
      <c r="AI546" s="77"/>
      <c r="AJ546" s="77"/>
      <c r="AK546" s="77"/>
      <c r="AL546" s="77"/>
      <c r="AM546" s="75"/>
      <c r="AN546" s="61"/>
      <c r="AO546" s="61"/>
      <c r="AP546" s="78"/>
    </row>
    <row r="547" spans="1:42" s="73" customFormat="1" ht="12" customHeight="1" x14ac:dyDescent="0.25">
      <c r="A547" s="69"/>
      <c r="B547" s="69"/>
      <c r="C547" s="69"/>
      <c r="D547" s="69"/>
      <c r="E547" s="69"/>
      <c r="F547" s="70"/>
      <c r="G547" s="71"/>
      <c r="H547" s="71"/>
      <c r="I547" s="70"/>
      <c r="O547" s="74"/>
      <c r="V547" s="69"/>
      <c r="X547" s="75"/>
      <c r="Y547" s="76"/>
      <c r="Z547" s="76"/>
      <c r="AA547" s="77"/>
      <c r="AB547" s="77"/>
      <c r="AC547" s="77"/>
      <c r="AD547" s="77"/>
      <c r="AE547" s="77"/>
      <c r="AF547" s="77"/>
      <c r="AG547" s="77"/>
      <c r="AH547" s="77"/>
      <c r="AI547" s="77"/>
      <c r="AJ547" s="77"/>
      <c r="AK547" s="77"/>
      <c r="AL547" s="77"/>
      <c r="AM547" s="75"/>
      <c r="AN547" s="61"/>
      <c r="AO547" s="61"/>
      <c r="AP547" s="78"/>
    </row>
    <row r="548" spans="1:42" s="73" customFormat="1" ht="12" customHeight="1" x14ac:dyDescent="0.25">
      <c r="A548" s="69"/>
      <c r="B548" s="69"/>
      <c r="C548" s="69"/>
      <c r="D548" s="69"/>
      <c r="E548" s="69"/>
      <c r="F548" s="70"/>
      <c r="G548" s="71"/>
      <c r="H548" s="71"/>
      <c r="I548" s="70"/>
      <c r="O548" s="74"/>
      <c r="V548" s="69"/>
      <c r="X548" s="75"/>
      <c r="Y548" s="76"/>
      <c r="Z548" s="76"/>
      <c r="AA548" s="77"/>
      <c r="AB548" s="77"/>
      <c r="AC548" s="77"/>
      <c r="AD548" s="77"/>
      <c r="AE548" s="77"/>
      <c r="AF548" s="77"/>
      <c r="AG548" s="77"/>
      <c r="AH548" s="77"/>
      <c r="AI548" s="77"/>
      <c r="AJ548" s="77"/>
      <c r="AK548" s="77"/>
      <c r="AL548" s="77"/>
      <c r="AM548" s="75"/>
      <c r="AN548" s="61"/>
      <c r="AO548" s="61"/>
      <c r="AP548" s="78"/>
    </row>
    <row r="549" spans="1:42" s="73" customFormat="1" ht="12" customHeight="1" x14ac:dyDescent="0.25">
      <c r="A549" s="69"/>
      <c r="B549" s="69"/>
      <c r="C549" s="69"/>
      <c r="D549" s="69"/>
      <c r="E549" s="69"/>
      <c r="F549" s="70"/>
      <c r="G549" s="71"/>
      <c r="H549" s="71"/>
      <c r="I549" s="70"/>
      <c r="O549" s="74"/>
      <c r="V549" s="69"/>
      <c r="X549" s="75"/>
      <c r="Y549" s="76"/>
      <c r="Z549" s="76"/>
      <c r="AA549" s="77"/>
      <c r="AB549" s="77"/>
      <c r="AC549" s="77"/>
      <c r="AD549" s="77"/>
      <c r="AE549" s="77"/>
      <c r="AF549" s="77"/>
      <c r="AG549" s="77"/>
      <c r="AH549" s="77"/>
      <c r="AI549" s="77"/>
      <c r="AJ549" s="77"/>
      <c r="AK549" s="77"/>
      <c r="AL549" s="77"/>
      <c r="AM549" s="75"/>
      <c r="AN549" s="61"/>
      <c r="AO549" s="61"/>
      <c r="AP549" s="78"/>
    </row>
    <row r="550" spans="1:42" s="73" customFormat="1" ht="12" customHeight="1" x14ac:dyDescent="0.25">
      <c r="A550" s="69"/>
      <c r="B550" s="69"/>
      <c r="C550" s="69"/>
      <c r="D550" s="69"/>
      <c r="E550" s="69"/>
      <c r="F550" s="70"/>
      <c r="G550" s="71"/>
      <c r="H550" s="71"/>
      <c r="I550" s="70"/>
      <c r="O550" s="74"/>
      <c r="V550" s="69"/>
      <c r="X550" s="75"/>
      <c r="Y550" s="76"/>
      <c r="Z550" s="76"/>
      <c r="AA550" s="77"/>
      <c r="AB550" s="77"/>
      <c r="AC550" s="77"/>
      <c r="AD550" s="77"/>
      <c r="AE550" s="77"/>
      <c r="AF550" s="77"/>
      <c r="AG550" s="77"/>
      <c r="AH550" s="77"/>
      <c r="AI550" s="77"/>
      <c r="AJ550" s="77"/>
      <c r="AK550" s="77"/>
      <c r="AL550" s="77"/>
      <c r="AM550" s="75"/>
      <c r="AN550" s="61"/>
      <c r="AO550" s="61"/>
      <c r="AP550" s="78"/>
    </row>
    <row r="551" spans="1:42" s="73" customFormat="1" ht="12" customHeight="1" x14ac:dyDescent="0.25">
      <c r="A551" s="69"/>
      <c r="B551" s="69"/>
      <c r="C551" s="69"/>
      <c r="D551" s="69"/>
      <c r="E551" s="69"/>
      <c r="F551" s="70"/>
      <c r="G551" s="71"/>
      <c r="H551" s="71"/>
      <c r="I551" s="70"/>
      <c r="O551" s="74"/>
      <c r="V551" s="69"/>
      <c r="X551" s="75"/>
      <c r="Y551" s="76"/>
      <c r="Z551" s="76"/>
      <c r="AA551" s="77"/>
      <c r="AB551" s="77"/>
      <c r="AC551" s="77"/>
      <c r="AD551" s="77"/>
      <c r="AE551" s="77"/>
      <c r="AF551" s="77"/>
      <c r="AG551" s="77"/>
      <c r="AH551" s="77"/>
      <c r="AI551" s="77"/>
      <c r="AJ551" s="77"/>
      <c r="AK551" s="77"/>
      <c r="AL551" s="77"/>
      <c r="AM551" s="75"/>
      <c r="AN551" s="61"/>
      <c r="AO551" s="61"/>
      <c r="AP551" s="78"/>
    </row>
    <row r="552" spans="1:42" s="73" customFormat="1" ht="12" customHeight="1" x14ac:dyDescent="0.25">
      <c r="A552" s="69"/>
      <c r="B552" s="69"/>
      <c r="C552" s="69"/>
      <c r="D552" s="69"/>
      <c r="E552" s="69"/>
      <c r="F552" s="70"/>
      <c r="G552" s="71"/>
      <c r="H552" s="71"/>
      <c r="I552" s="70"/>
      <c r="O552" s="74"/>
      <c r="V552" s="69"/>
      <c r="X552" s="75"/>
      <c r="Y552" s="76"/>
      <c r="Z552" s="76"/>
      <c r="AA552" s="77"/>
      <c r="AB552" s="77"/>
      <c r="AC552" s="77"/>
      <c r="AD552" s="77"/>
      <c r="AE552" s="77"/>
      <c r="AF552" s="77"/>
      <c r="AG552" s="77"/>
      <c r="AH552" s="77"/>
      <c r="AI552" s="77"/>
      <c r="AJ552" s="77"/>
      <c r="AK552" s="77"/>
      <c r="AL552" s="77"/>
      <c r="AM552" s="75"/>
      <c r="AN552" s="61"/>
      <c r="AO552" s="61"/>
      <c r="AP552" s="78"/>
    </row>
    <row r="553" spans="1:42" s="73" customFormat="1" ht="12" customHeight="1" x14ac:dyDescent="0.25">
      <c r="A553" s="69"/>
      <c r="B553" s="69"/>
      <c r="C553" s="69"/>
      <c r="D553" s="69"/>
      <c r="E553" s="69"/>
      <c r="F553" s="70"/>
      <c r="G553" s="71"/>
      <c r="H553" s="71"/>
      <c r="I553" s="70"/>
      <c r="O553" s="74"/>
      <c r="V553" s="69"/>
      <c r="X553" s="75"/>
      <c r="Y553" s="76"/>
      <c r="Z553" s="76"/>
      <c r="AA553" s="77"/>
      <c r="AB553" s="77"/>
      <c r="AC553" s="77"/>
      <c r="AD553" s="77"/>
      <c r="AE553" s="77"/>
      <c r="AF553" s="77"/>
      <c r="AG553" s="77"/>
      <c r="AH553" s="77"/>
      <c r="AI553" s="77"/>
      <c r="AJ553" s="77"/>
      <c r="AK553" s="77"/>
      <c r="AL553" s="77"/>
      <c r="AM553" s="75"/>
      <c r="AN553" s="61"/>
      <c r="AO553" s="61"/>
      <c r="AP553" s="78"/>
    </row>
    <row r="554" spans="1:42" s="73" customFormat="1" ht="12" customHeight="1" x14ac:dyDescent="0.25">
      <c r="A554" s="69"/>
      <c r="B554" s="69"/>
      <c r="C554" s="69"/>
      <c r="D554" s="69"/>
      <c r="E554" s="69"/>
      <c r="F554" s="70"/>
      <c r="G554" s="71"/>
      <c r="H554" s="71"/>
      <c r="I554" s="70"/>
      <c r="O554" s="74"/>
      <c r="V554" s="69"/>
      <c r="X554" s="75"/>
      <c r="Y554" s="76"/>
      <c r="Z554" s="76"/>
      <c r="AA554" s="77"/>
      <c r="AB554" s="77"/>
      <c r="AC554" s="77"/>
      <c r="AD554" s="77"/>
      <c r="AE554" s="77"/>
      <c r="AF554" s="77"/>
      <c r="AG554" s="77"/>
      <c r="AH554" s="77"/>
      <c r="AI554" s="77"/>
      <c r="AJ554" s="77"/>
      <c r="AK554" s="77"/>
      <c r="AL554" s="77"/>
      <c r="AM554" s="75"/>
      <c r="AN554" s="61"/>
      <c r="AO554" s="61"/>
      <c r="AP554" s="78"/>
    </row>
    <row r="555" spans="1:42" s="73" customFormat="1" ht="12" customHeight="1" x14ac:dyDescent="0.25">
      <c r="A555" s="69"/>
      <c r="B555" s="69"/>
      <c r="C555" s="69"/>
      <c r="D555" s="69"/>
      <c r="E555" s="69"/>
      <c r="F555" s="70"/>
      <c r="G555" s="71"/>
      <c r="H555" s="71"/>
      <c r="I555" s="70"/>
      <c r="O555" s="74"/>
      <c r="V555" s="69"/>
      <c r="X555" s="75"/>
      <c r="Y555" s="76"/>
      <c r="Z555" s="76"/>
      <c r="AA555" s="77"/>
      <c r="AB555" s="77"/>
      <c r="AC555" s="77"/>
      <c r="AD555" s="77"/>
      <c r="AE555" s="77"/>
      <c r="AF555" s="77"/>
      <c r="AG555" s="77"/>
      <c r="AH555" s="77"/>
      <c r="AI555" s="77"/>
      <c r="AJ555" s="77"/>
      <c r="AK555" s="77"/>
      <c r="AL555" s="77"/>
      <c r="AM555" s="75"/>
      <c r="AN555" s="61"/>
      <c r="AO555" s="61"/>
      <c r="AP555" s="78"/>
    </row>
    <row r="556" spans="1:42" s="73" customFormat="1" ht="12" customHeight="1" x14ac:dyDescent="0.25">
      <c r="A556" s="69"/>
      <c r="B556" s="69"/>
      <c r="C556" s="69"/>
      <c r="D556" s="69"/>
      <c r="E556" s="69"/>
      <c r="F556" s="70"/>
      <c r="G556" s="71"/>
      <c r="H556" s="71"/>
      <c r="I556" s="70"/>
      <c r="O556" s="74"/>
      <c r="V556" s="69"/>
      <c r="X556" s="75"/>
      <c r="Y556" s="76"/>
      <c r="Z556" s="76"/>
      <c r="AA556" s="77"/>
      <c r="AB556" s="77"/>
      <c r="AC556" s="77"/>
      <c r="AD556" s="77"/>
      <c r="AE556" s="77"/>
      <c r="AF556" s="77"/>
      <c r="AG556" s="77"/>
      <c r="AH556" s="77"/>
      <c r="AI556" s="77"/>
      <c r="AJ556" s="77"/>
      <c r="AK556" s="77"/>
      <c r="AL556" s="77"/>
      <c r="AM556" s="75"/>
      <c r="AN556" s="61"/>
      <c r="AO556" s="61"/>
      <c r="AP556" s="78"/>
    </row>
    <row r="557" spans="1:42" s="73" customFormat="1" ht="12" customHeight="1" x14ac:dyDescent="0.25">
      <c r="A557" s="69"/>
      <c r="B557" s="69"/>
      <c r="C557" s="69"/>
      <c r="D557" s="69"/>
      <c r="E557" s="69"/>
      <c r="F557" s="70"/>
      <c r="G557" s="71"/>
      <c r="H557" s="71"/>
      <c r="I557" s="70"/>
      <c r="O557" s="74"/>
      <c r="V557" s="69"/>
      <c r="X557" s="75"/>
      <c r="Y557" s="76"/>
      <c r="Z557" s="76"/>
      <c r="AA557" s="77"/>
      <c r="AB557" s="77"/>
      <c r="AC557" s="77"/>
      <c r="AD557" s="77"/>
      <c r="AE557" s="77"/>
      <c r="AF557" s="77"/>
      <c r="AG557" s="77"/>
      <c r="AH557" s="77"/>
      <c r="AI557" s="77"/>
      <c r="AJ557" s="77"/>
      <c r="AK557" s="77"/>
      <c r="AL557" s="77"/>
      <c r="AM557" s="75"/>
      <c r="AN557" s="61"/>
      <c r="AO557" s="61"/>
      <c r="AP557" s="78"/>
    </row>
    <row r="558" spans="1:42" s="73" customFormat="1" ht="12" customHeight="1" x14ac:dyDescent="0.25">
      <c r="A558" s="69"/>
      <c r="B558" s="69"/>
      <c r="C558" s="69"/>
      <c r="D558" s="69"/>
      <c r="E558" s="69"/>
      <c r="F558" s="70"/>
      <c r="G558" s="71"/>
      <c r="H558" s="71"/>
      <c r="I558" s="70"/>
      <c r="O558" s="74"/>
      <c r="V558" s="69"/>
      <c r="X558" s="75"/>
      <c r="Y558" s="76"/>
      <c r="Z558" s="76"/>
      <c r="AA558" s="77"/>
      <c r="AB558" s="77"/>
      <c r="AC558" s="77"/>
      <c r="AD558" s="77"/>
      <c r="AE558" s="77"/>
      <c r="AF558" s="77"/>
      <c r="AG558" s="77"/>
      <c r="AH558" s="77"/>
      <c r="AI558" s="77"/>
      <c r="AJ558" s="77"/>
      <c r="AK558" s="77"/>
      <c r="AL558" s="77"/>
      <c r="AM558" s="75"/>
      <c r="AN558" s="61"/>
      <c r="AO558" s="61"/>
      <c r="AP558" s="78"/>
    </row>
    <row r="559" spans="1:42" s="73" customFormat="1" ht="12" customHeight="1" x14ac:dyDescent="0.25">
      <c r="A559" s="69"/>
      <c r="B559" s="69"/>
      <c r="C559" s="69"/>
      <c r="D559" s="69"/>
      <c r="E559" s="69"/>
      <c r="F559" s="70"/>
      <c r="G559" s="71"/>
      <c r="H559" s="71"/>
      <c r="I559" s="70"/>
      <c r="O559" s="74"/>
      <c r="V559" s="69"/>
      <c r="X559" s="75"/>
      <c r="Y559" s="76"/>
      <c r="Z559" s="76"/>
      <c r="AA559" s="77"/>
      <c r="AB559" s="77"/>
      <c r="AC559" s="77"/>
      <c r="AD559" s="77"/>
      <c r="AE559" s="77"/>
      <c r="AF559" s="77"/>
      <c r="AG559" s="77"/>
      <c r="AH559" s="77"/>
      <c r="AI559" s="77"/>
      <c r="AJ559" s="77"/>
      <c r="AK559" s="77"/>
      <c r="AL559" s="77"/>
      <c r="AM559" s="75"/>
      <c r="AN559" s="61"/>
      <c r="AO559" s="61"/>
      <c r="AP559" s="78"/>
    </row>
    <row r="560" spans="1:42" s="73" customFormat="1" ht="12" customHeight="1" x14ac:dyDescent="0.25">
      <c r="A560" s="69"/>
      <c r="B560" s="69"/>
      <c r="C560" s="69"/>
      <c r="D560" s="69"/>
      <c r="E560" s="69"/>
      <c r="F560" s="70"/>
      <c r="G560" s="71"/>
      <c r="H560" s="71"/>
      <c r="I560" s="70"/>
      <c r="O560" s="74"/>
      <c r="V560" s="69"/>
      <c r="X560" s="75"/>
      <c r="Y560" s="76"/>
      <c r="Z560" s="76"/>
      <c r="AA560" s="77"/>
      <c r="AB560" s="77"/>
      <c r="AC560" s="77"/>
      <c r="AD560" s="77"/>
      <c r="AE560" s="77"/>
      <c r="AF560" s="77"/>
      <c r="AG560" s="77"/>
      <c r="AH560" s="77"/>
      <c r="AI560" s="77"/>
      <c r="AJ560" s="77"/>
      <c r="AK560" s="77"/>
      <c r="AL560" s="77"/>
      <c r="AM560" s="75"/>
      <c r="AN560" s="61"/>
      <c r="AO560" s="61"/>
      <c r="AP560" s="78"/>
    </row>
    <row r="561" spans="1:42" s="73" customFormat="1" ht="12" customHeight="1" x14ac:dyDescent="0.25">
      <c r="A561" s="69"/>
      <c r="B561" s="69"/>
      <c r="C561" s="69"/>
      <c r="D561" s="69"/>
      <c r="E561" s="69"/>
      <c r="F561" s="70"/>
      <c r="G561" s="71"/>
      <c r="H561" s="71"/>
      <c r="I561" s="70"/>
      <c r="O561" s="74"/>
      <c r="V561" s="69"/>
      <c r="X561" s="75"/>
      <c r="Y561" s="76"/>
      <c r="Z561" s="76"/>
      <c r="AA561" s="77"/>
      <c r="AB561" s="77"/>
      <c r="AC561" s="77"/>
      <c r="AD561" s="77"/>
      <c r="AE561" s="77"/>
      <c r="AF561" s="77"/>
      <c r="AG561" s="77"/>
      <c r="AH561" s="77"/>
      <c r="AI561" s="77"/>
      <c r="AJ561" s="77"/>
      <c r="AK561" s="77"/>
      <c r="AL561" s="77"/>
      <c r="AM561" s="75"/>
      <c r="AN561" s="61"/>
      <c r="AO561" s="61"/>
      <c r="AP561" s="78"/>
    </row>
    <row r="562" spans="1:42" s="73" customFormat="1" ht="12" customHeight="1" x14ac:dyDescent="0.25">
      <c r="A562" s="69"/>
      <c r="B562" s="69"/>
      <c r="C562" s="69"/>
      <c r="D562" s="69"/>
      <c r="E562" s="69"/>
      <c r="F562" s="70"/>
      <c r="G562" s="71"/>
      <c r="H562" s="71"/>
      <c r="I562" s="70"/>
      <c r="O562" s="74"/>
      <c r="V562" s="69"/>
      <c r="X562" s="75"/>
      <c r="Y562" s="76"/>
      <c r="Z562" s="76"/>
      <c r="AA562" s="77"/>
      <c r="AB562" s="77"/>
      <c r="AC562" s="77"/>
      <c r="AD562" s="77"/>
      <c r="AE562" s="77"/>
      <c r="AF562" s="77"/>
      <c r="AG562" s="77"/>
      <c r="AH562" s="77"/>
      <c r="AI562" s="77"/>
      <c r="AJ562" s="77"/>
      <c r="AK562" s="77"/>
      <c r="AL562" s="77"/>
      <c r="AM562" s="75"/>
      <c r="AN562" s="61"/>
      <c r="AO562" s="61"/>
      <c r="AP562" s="78"/>
    </row>
    <row r="563" spans="1:42" s="73" customFormat="1" ht="12" customHeight="1" x14ac:dyDescent="0.25">
      <c r="A563" s="69"/>
      <c r="B563" s="69"/>
      <c r="C563" s="69"/>
      <c r="D563" s="69"/>
      <c r="E563" s="69"/>
      <c r="F563" s="70"/>
      <c r="G563" s="71"/>
      <c r="H563" s="71"/>
      <c r="I563" s="70"/>
      <c r="O563" s="74"/>
      <c r="V563" s="69"/>
      <c r="X563" s="75"/>
      <c r="Y563" s="76"/>
      <c r="Z563" s="76"/>
      <c r="AA563" s="77"/>
      <c r="AB563" s="77"/>
      <c r="AC563" s="77"/>
      <c r="AD563" s="77"/>
      <c r="AE563" s="77"/>
      <c r="AF563" s="77"/>
      <c r="AG563" s="77"/>
      <c r="AH563" s="77"/>
      <c r="AI563" s="77"/>
      <c r="AJ563" s="77"/>
      <c r="AK563" s="77"/>
      <c r="AL563" s="77"/>
      <c r="AM563" s="75"/>
      <c r="AN563" s="61"/>
      <c r="AO563" s="61"/>
      <c r="AP563" s="78"/>
    </row>
    <row r="564" spans="1:42" s="73" customFormat="1" ht="12" customHeight="1" x14ac:dyDescent="0.25">
      <c r="A564" s="69"/>
      <c r="B564" s="69"/>
      <c r="C564" s="69"/>
      <c r="D564" s="69"/>
      <c r="E564" s="69"/>
      <c r="F564" s="70"/>
      <c r="G564" s="71"/>
      <c r="H564" s="71"/>
      <c r="I564" s="70"/>
      <c r="O564" s="74"/>
      <c r="V564" s="69"/>
      <c r="X564" s="75"/>
      <c r="Y564" s="76"/>
      <c r="Z564" s="76"/>
      <c r="AA564" s="77"/>
      <c r="AB564" s="77"/>
      <c r="AC564" s="77"/>
      <c r="AD564" s="77"/>
      <c r="AE564" s="77"/>
      <c r="AF564" s="77"/>
      <c r="AG564" s="77"/>
      <c r="AH564" s="77"/>
      <c r="AI564" s="77"/>
      <c r="AJ564" s="77"/>
      <c r="AK564" s="77"/>
      <c r="AL564" s="77"/>
      <c r="AM564" s="75"/>
      <c r="AN564" s="61"/>
      <c r="AO564" s="61"/>
      <c r="AP564" s="78"/>
    </row>
    <row r="565" spans="1:42" s="73" customFormat="1" ht="12" customHeight="1" x14ac:dyDescent="0.25">
      <c r="A565" s="69"/>
      <c r="B565" s="69"/>
      <c r="C565" s="69"/>
      <c r="D565" s="69"/>
      <c r="E565" s="69"/>
      <c r="F565" s="70"/>
      <c r="G565" s="71"/>
      <c r="H565" s="71"/>
      <c r="I565" s="70"/>
      <c r="O565" s="74"/>
      <c r="V565" s="69"/>
      <c r="X565" s="75"/>
      <c r="Y565" s="76"/>
      <c r="Z565" s="76"/>
      <c r="AA565" s="77"/>
      <c r="AB565" s="77"/>
      <c r="AC565" s="77"/>
      <c r="AD565" s="77"/>
      <c r="AE565" s="77"/>
      <c r="AF565" s="77"/>
      <c r="AG565" s="77"/>
      <c r="AH565" s="77"/>
      <c r="AI565" s="77"/>
      <c r="AJ565" s="77"/>
      <c r="AK565" s="77"/>
      <c r="AL565" s="77"/>
      <c r="AM565" s="75"/>
      <c r="AN565" s="61"/>
      <c r="AO565" s="61"/>
      <c r="AP565" s="78"/>
    </row>
    <row r="566" spans="1:42" s="73" customFormat="1" ht="12" customHeight="1" x14ac:dyDescent="0.25">
      <c r="A566" s="69"/>
      <c r="B566" s="69"/>
      <c r="C566" s="69"/>
      <c r="D566" s="69"/>
      <c r="E566" s="69"/>
      <c r="F566" s="70"/>
      <c r="G566" s="71"/>
      <c r="H566" s="71"/>
      <c r="I566" s="70"/>
      <c r="O566" s="74"/>
      <c r="V566" s="69"/>
      <c r="X566" s="75"/>
      <c r="Y566" s="76"/>
      <c r="Z566" s="76"/>
      <c r="AA566" s="77"/>
      <c r="AB566" s="77"/>
      <c r="AC566" s="77"/>
      <c r="AD566" s="77"/>
      <c r="AE566" s="77"/>
      <c r="AF566" s="77"/>
      <c r="AG566" s="77"/>
      <c r="AH566" s="77"/>
      <c r="AI566" s="77"/>
      <c r="AJ566" s="77"/>
      <c r="AK566" s="77"/>
      <c r="AL566" s="77"/>
      <c r="AM566" s="75"/>
      <c r="AN566" s="61"/>
      <c r="AO566" s="61"/>
      <c r="AP566" s="78"/>
    </row>
    <row r="567" spans="1:42" s="73" customFormat="1" ht="12" customHeight="1" x14ac:dyDescent="0.25">
      <c r="A567" s="69"/>
      <c r="B567" s="69"/>
      <c r="C567" s="69"/>
      <c r="D567" s="69"/>
      <c r="E567" s="69"/>
      <c r="F567" s="70"/>
      <c r="G567" s="71"/>
      <c r="H567" s="71"/>
      <c r="I567" s="70"/>
      <c r="O567" s="74"/>
      <c r="V567" s="69"/>
      <c r="X567" s="75"/>
      <c r="Y567" s="76"/>
      <c r="Z567" s="76"/>
      <c r="AA567" s="77"/>
      <c r="AB567" s="77"/>
      <c r="AC567" s="77"/>
      <c r="AD567" s="77"/>
      <c r="AE567" s="77"/>
      <c r="AF567" s="77"/>
      <c r="AG567" s="77"/>
      <c r="AH567" s="77"/>
      <c r="AI567" s="77"/>
      <c r="AJ567" s="77"/>
      <c r="AK567" s="77"/>
      <c r="AL567" s="77"/>
      <c r="AM567" s="75"/>
      <c r="AN567" s="61"/>
      <c r="AO567" s="61"/>
      <c r="AP567" s="78"/>
    </row>
    <row r="568" spans="1:42" s="73" customFormat="1" ht="12" customHeight="1" x14ac:dyDescent="0.25">
      <c r="A568" s="69"/>
      <c r="B568" s="69"/>
      <c r="C568" s="69"/>
      <c r="D568" s="69"/>
      <c r="E568" s="69"/>
      <c r="F568" s="70"/>
      <c r="G568" s="71"/>
      <c r="H568" s="71"/>
      <c r="I568" s="70"/>
      <c r="O568" s="74"/>
      <c r="V568" s="69"/>
      <c r="X568" s="75"/>
      <c r="Y568" s="76"/>
      <c r="Z568" s="76"/>
      <c r="AA568" s="77"/>
      <c r="AB568" s="77"/>
      <c r="AC568" s="77"/>
      <c r="AD568" s="77"/>
      <c r="AE568" s="77"/>
      <c r="AF568" s="77"/>
      <c r="AG568" s="77"/>
      <c r="AH568" s="77"/>
      <c r="AI568" s="77"/>
      <c r="AJ568" s="77"/>
      <c r="AK568" s="77"/>
      <c r="AL568" s="77"/>
      <c r="AM568" s="75"/>
      <c r="AN568" s="61"/>
      <c r="AO568" s="61"/>
      <c r="AP568" s="78"/>
    </row>
    <row r="569" spans="1:42" s="73" customFormat="1" ht="12" customHeight="1" x14ac:dyDescent="0.25">
      <c r="A569" s="69"/>
      <c r="B569" s="69"/>
      <c r="C569" s="69"/>
      <c r="D569" s="69"/>
      <c r="E569" s="69"/>
      <c r="F569" s="70"/>
      <c r="G569" s="71"/>
      <c r="H569" s="71"/>
      <c r="I569" s="70"/>
      <c r="O569" s="74"/>
      <c r="V569" s="69"/>
      <c r="X569" s="75"/>
      <c r="Y569" s="76"/>
      <c r="Z569" s="76"/>
      <c r="AA569" s="77"/>
      <c r="AB569" s="77"/>
      <c r="AC569" s="77"/>
      <c r="AD569" s="77"/>
      <c r="AE569" s="77"/>
      <c r="AF569" s="77"/>
      <c r="AG569" s="77"/>
      <c r="AH569" s="77"/>
      <c r="AI569" s="77"/>
      <c r="AJ569" s="77"/>
      <c r="AK569" s="77"/>
      <c r="AL569" s="77"/>
      <c r="AM569" s="75"/>
      <c r="AN569" s="61"/>
      <c r="AO569" s="61"/>
      <c r="AP569" s="78"/>
    </row>
    <row r="570" spans="1:42" s="73" customFormat="1" ht="12" customHeight="1" x14ac:dyDescent="0.25">
      <c r="A570" s="69"/>
      <c r="B570" s="69"/>
      <c r="C570" s="69"/>
      <c r="D570" s="69"/>
      <c r="E570" s="69"/>
      <c r="F570" s="70"/>
      <c r="G570" s="71"/>
      <c r="H570" s="71"/>
      <c r="I570" s="70"/>
      <c r="O570" s="74"/>
      <c r="V570" s="69"/>
      <c r="X570" s="75"/>
      <c r="Y570" s="76"/>
      <c r="Z570" s="76"/>
      <c r="AA570" s="77"/>
      <c r="AB570" s="77"/>
      <c r="AC570" s="77"/>
      <c r="AD570" s="77"/>
      <c r="AE570" s="77"/>
      <c r="AF570" s="77"/>
      <c r="AG570" s="77"/>
      <c r="AH570" s="77"/>
      <c r="AI570" s="77"/>
      <c r="AJ570" s="77"/>
      <c r="AK570" s="77"/>
      <c r="AL570" s="77"/>
      <c r="AM570" s="75"/>
      <c r="AN570" s="61"/>
      <c r="AO570" s="61"/>
      <c r="AP570" s="78"/>
    </row>
    <row r="571" spans="1:42" s="73" customFormat="1" ht="12" customHeight="1" x14ac:dyDescent="0.25">
      <c r="A571" s="69"/>
      <c r="B571" s="69"/>
      <c r="C571" s="69"/>
      <c r="D571" s="69"/>
      <c r="E571" s="69"/>
      <c r="F571" s="70"/>
      <c r="G571" s="71"/>
      <c r="H571" s="71"/>
      <c r="I571" s="70"/>
      <c r="O571" s="74"/>
      <c r="V571" s="69"/>
      <c r="X571" s="75"/>
      <c r="Y571" s="76"/>
      <c r="Z571" s="76"/>
      <c r="AA571" s="77"/>
      <c r="AB571" s="77"/>
      <c r="AC571" s="77"/>
      <c r="AD571" s="77"/>
      <c r="AE571" s="77"/>
      <c r="AF571" s="77"/>
      <c r="AG571" s="77"/>
      <c r="AH571" s="77"/>
      <c r="AI571" s="77"/>
      <c r="AJ571" s="77"/>
      <c r="AK571" s="77"/>
      <c r="AL571" s="77"/>
      <c r="AM571" s="75"/>
      <c r="AN571" s="61"/>
      <c r="AO571" s="61"/>
      <c r="AP571" s="78"/>
    </row>
    <row r="572" spans="1:42" s="73" customFormat="1" ht="12" customHeight="1" x14ac:dyDescent="0.25">
      <c r="A572" s="69"/>
      <c r="B572" s="69"/>
      <c r="C572" s="69"/>
      <c r="D572" s="69"/>
      <c r="E572" s="69"/>
      <c r="F572" s="70"/>
      <c r="G572" s="71"/>
      <c r="H572" s="71"/>
      <c r="I572" s="70"/>
      <c r="O572" s="74"/>
      <c r="V572" s="69"/>
      <c r="X572" s="75"/>
      <c r="Y572" s="76"/>
      <c r="Z572" s="76"/>
      <c r="AA572" s="77"/>
      <c r="AB572" s="77"/>
      <c r="AC572" s="77"/>
      <c r="AD572" s="77"/>
      <c r="AE572" s="77"/>
      <c r="AF572" s="77"/>
      <c r="AG572" s="77"/>
      <c r="AH572" s="77"/>
      <c r="AI572" s="77"/>
      <c r="AJ572" s="77"/>
      <c r="AK572" s="77"/>
      <c r="AL572" s="77"/>
      <c r="AM572" s="75"/>
      <c r="AN572" s="61"/>
      <c r="AO572" s="61"/>
      <c r="AP572" s="78"/>
    </row>
    <row r="573" spans="1:42" s="73" customFormat="1" ht="12" customHeight="1" x14ac:dyDescent="0.25">
      <c r="A573" s="69"/>
      <c r="B573" s="69"/>
      <c r="C573" s="69"/>
      <c r="D573" s="69"/>
      <c r="E573" s="69"/>
      <c r="F573" s="70"/>
      <c r="G573" s="71"/>
      <c r="H573" s="71"/>
      <c r="I573" s="70"/>
      <c r="O573" s="74"/>
      <c r="V573" s="69"/>
      <c r="X573" s="75"/>
      <c r="Y573" s="76"/>
      <c r="Z573" s="76"/>
      <c r="AA573" s="77"/>
      <c r="AB573" s="77"/>
      <c r="AC573" s="77"/>
      <c r="AD573" s="77"/>
      <c r="AE573" s="77"/>
      <c r="AF573" s="77"/>
      <c r="AG573" s="77"/>
      <c r="AH573" s="77"/>
      <c r="AI573" s="77"/>
      <c r="AJ573" s="77"/>
      <c r="AK573" s="77"/>
      <c r="AL573" s="77"/>
      <c r="AM573" s="75"/>
      <c r="AN573" s="61"/>
      <c r="AO573" s="61"/>
      <c r="AP573" s="78"/>
    </row>
    <row r="574" spans="1:42" s="73" customFormat="1" ht="12" customHeight="1" x14ac:dyDescent="0.25">
      <c r="A574" s="69"/>
      <c r="B574" s="69"/>
      <c r="C574" s="69"/>
      <c r="D574" s="69"/>
      <c r="E574" s="69"/>
      <c r="F574" s="70"/>
      <c r="G574" s="71"/>
      <c r="H574" s="71"/>
      <c r="I574" s="70"/>
      <c r="O574" s="74"/>
      <c r="V574" s="69"/>
      <c r="X574" s="75"/>
      <c r="Y574" s="76"/>
      <c r="Z574" s="76"/>
      <c r="AA574" s="77"/>
      <c r="AB574" s="77"/>
      <c r="AC574" s="77"/>
      <c r="AD574" s="77"/>
      <c r="AE574" s="77"/>
      <c r="AF574" s="77"/>
      <c r="AG574" s="77"/>
      <c r="AH574" s="77"/>
      <c r="AI574" s="77"/>
      <c r="AJ574" s="77"/>
      <c r="AK574" s="77"/>
      <c r="AL574" s="77"/>
      <c r="AM574" s="75"/>
      <c r="AN574" s="61"/>
      <c r="AO574" s="61"/>
      <c r="AP574" s="78"/>
    </row>
    <row r="575" spans="1:42" s="73" customFormat="1" ht="12" customHeight="1" x14ac:dyDescent="0.25">
      <c r="A575" s="69"/>
      <c r="B575" s="69"/>
      <c r="C575" s="69"/>
      <c r="D575" s="69"/>
      <c r="E575" s="69"/>
      <c r="F575" s="70"/>
      <c r="G575" s="71"/>
      <c r="H575" s="71"/>
      <c r="I575" s="70"/>
      <c r="O575" s="74"/>
      <c r="V575" s="69"/>
      <c r="X575" s="75"/>
      <c r="Y575" s="76"/>
      <c r="Z575" s="76"/>
      <c r="AA575" s="77"/>
      <c r="AB575" s="77"/>
      <c r="AC575" s="77"/>
      <c r="AD575" s="77"/>
      <c r="AE575" s="77"/>
      <c r="AF575" s="77"/>
      <c r="AG575" s="77"/>
      <c r="AH575" s="77"/>
      <c r="AI575" s="77"/>
      <c r="AJ575" s="77"/>
      <c r="AK575" s="77"/>
      <c r="AL575" s="77"/>
      <c r="AM575" s="75"/>
      <c r="AN575" s="61"/>
      <c r="AO575" s="61"/>
      <c r="AP575" s="78"/>
    </row>
    <row r="576" spans="1:42" s="73" customFormat="1" ht="12" customHeight="1" x14ac:dyDescent="0.25">
      <c r="A576" s="69"/>
      <c r="B576" s="69"/>
      <c r="C576" s="69"/>
      <c r="D576" s="69"/>
      <c r="E576" s="69"/>
      <c r="F576" s="70"/>
      <c r="G576" s="71"/>
      <c r="H576" s="71"/>
      <c r="I576" s="70"/>
      <c r="O576" s="74"/>
      <c r="V576" s="69"/>
      <c r="X576" s="75"/>
      <c r="Y576" s="76"/>
      <c r="Z576" s="76"/>
      <c r="AA576" s="77"/>
      <c r="AB576" s="77"/>
      <c r="AC576" s="77"/>
      <c r="AD576" s="77"/>
      <c r="AE576" s="77"/>
      <c r="AF576" s="77"/>
      <c r="AG576" s="77"/>
      <c r="AH576" s="77"/>
      <c r="AI576" s="77"/>
      <c r="AJ576" s="77"/>
      <c r="AK576" s="77"/>
      <c r="AL576" s="77"/>
      <c r="AM576" s="75"/>
      <c r="AN576" s="61"/>
      <c r="AO576" s="61"/>
      <c r="AP576" s="78"/>
    </row>
    <row r="577" spans="1:42" s="73" customFormat="1" ht="12" customHeight="1" x14ac:dyDescent="0.25">
      <c r="A577" s="69"/>
      <c r="B577" s="69"/>
      <c r="C577" s="69"/>
      <c r="D577" s="69"/>
      <c r="E577" s="69"/>
      <c r="F577" s="70"/>
      <c r="G577" s="71"/>
      <c r="H577" s="71"/>
      <c r="I577" s="70"/>
      <c r="O577" s="74"/>
      <c r="V577" s="69"/>
      <c r="X577" s="75"/>
      <c r="Y577" s="76"/>
      <c r="Z577" s="76"/>
      <c r="AA577" s="77"/>
      <c r="AB577" s="77"/>
      <c r="AC577" s="77"/>
      <c r="AD577" s="77"/>
      <c r="AE577" s="77"/>
      <c r="AF577" s="77"/>
      <c r="AG577" s="77"/>
      <c r="AH577" s="77"/>
      <c r="AI577" s="77"/>
      <c r="AJ577" s="77"/>
      <c r="AK577" s="77"/>
      <c r="AL577" s="77"/>
      <c r="AM577" s="75"/>
      <c r="AN577" s="61"/>
      <c r="AO577" s="61"/>
      <c r="AP577" s="78"/>
    </row>
    <row r="578" spans="1:42" s="73" customFormat="1" ht="12" customHeight="1" x14ac:dyDescent="0.25">
      <c r="A578" s="69"/>
      <c r="B578" s="69"/>
      <c r="C578" s="69"/>
      <c r="D578" s="69"/>
      <c r="E578" s="69"/>
      <c r="F578" s="70"/>
      <c r="G578" s="71"/>
      <c r="H578" s="71"/>
      <c r="I578" s="70"/>
      <c r="O578" s="74"/>
      <c r="V578" s="69"/>
      <c r="X578" s="75"/>
      <c r="Y578" s="76"/>
      <c r="Z578" s="76"/>
      <c r="AA578" s="77"/>
      <c r="AB578" s="77"/>
      <c r="AC578" s="77"/>
      <c r="AD578" s="77"/>
      <c r="AE578" s="77"/>
      <c r="AF578" s="77"/>
      <c r="AG578" s="77"/>
      <c r="AH578" s="77"/>
      <c r="AI578" s="77"/>
      <c r="AJ578" s="77"/>
      <c r="AK578" s="77"/>
      <c r="AL578" s="77"/>
      <c r="AM578" s="75"/>
      <c r="AN578" s="61"/>
      <c r="AO578" s="61"/>
      <c r="AP578" s="78"/>
    </row>
    <row r="579" spans="1:42" s="73" customFormat="1" ht="12" customHeight="1" x14ac:dyDescent="0.25">
      <c r="A579" s="69"/>
      <c r="B579" s="69"/>
      <c r="C579" s="69"/>
      <c r="D579" s="69"/>
      <c r="E579" s="69"/>
      <c r="F579" s="70"/>
      <c r="G579" s="71"/>
      <c r="H579" s="71"/>
      <c r="I579" s="70"/>
      <c r="O579" s="74"/>
      <c r="V579" s="69"/>
      <c r="X579" s="75"/>
      <c r="Y579" s="76"/>
      <c r="Z579" s="76"/>
      <c r="AA579" s="77"/>
      <c r="AB579" s="77"/>
      <c r="AC579" s="77"/>
      <c r="AD579" s="77"/>
      <c r="AE579" s="77"/>
      <c r="AF579" s="77"/>
      <c r="AG579" s="77"/>
      <c r="AH579" s="77"/>
      <c r="AI579" s="77"/>
      <c r="AJ579" s="77"/>
      <c r="AK579" s="77"/>
      <c r="AL579" s="77"/>
      <c r="AM579" s="75"/>
      <c r="AN579" s="61"/>
      <c r="AO579" s="61"/>
      <c r="AP579" s="78"/>
    </row>
    <row r="580" spans="1:42" s="73" customFormat="1" ht="12" customHeight="1" x14ac:dyDescent="0.25">
      <c r="A580" s="69"/>
      <c r="B580" s="69"/>
      <c r="C580" s="69"/>
      <c r="D580" s="69"/>
      <c r="E580" s="69"/>
      <c r="F580" s="70"/>
      <c r="G580" s="71"/>
      <c r="H580" s="71"/>
      <c r="I580" s="70"/>
      <c r="O580" s="74"/>
      <c r="V580" s="69"/>
      <c r="X580" s="75"/>
      <c r="Y580" s="76"/>
      <c r="Z580" s="76"/>
      <c r="AA580" s="77"/>
      <c r="AB580" s="77"/>
      <c r="AC580" s="77"/>
      <c r="AD580" s="77"/>
      <c r="AE580" s="77"/>
      <c r="AF580" s="77"/>
      <c r="AG580" s="77"/>
      <c r="AH580" s="77"/>
      <c r="AI580" s="77"/>
      <c r="AJ580" s="77"/>
      <c r="AK580" s="77"/>
      <c r="AL580" s="77"/>
      <c r="AM580" s="75"/>
      <c r="AN580" s="61"/>
      <c r="AO580" s="61"/>
      <c r="AP580" s="78"/>
    </row>
    <row r="581" spans="1:42" s="73" customFormat="1" ht="12" customHeight="1" x14ac:dyDescent="0.25">
      <c r="A581" s="69"/>
      <c r="B581" s="69"/>
      <c r="C581" s="69"/>
      <c r="D581" s="69"/>
      <c r="E581" s="69"/>
      <c r="F581" s="70"/>
      <c r="G581" s="71"/>
      <c r="H581" s="71"/>
      <c r="I581" s="70"/>
      <c r="O581" s="74"/>
      <c r="V581" s="69"/>
      <c r="X581" s="75"/>
      <c r="Y581" s="76"/>
      <c r="Z581" s="76"/>
      <c r="AA581" s="77"/>
      <c r="AB581" s="77"/>
      <c r="AC581" s="77"/>
      <c r="AD581" s="77"/>
      <c r="AE581" s="77"/>
      <c r="AF581" s="77"/>
      <c r="AG581" s="77"/>
      <c r="AH581" s="77"/>
      <c r="AI581" s="77"/>
      <c r="AJ581" s="77"/>
      <c r="AK581" s="77"/>
      <c r="AL581" s="77"/>
      <c r="AM581" s="75"/>
      <c r="AN581" s="61"/>
      <c r="AO581" s="61"/>
      <c r="AP581" s="78"/>
    </row>
    <row r="582" spans="1:42" s="73" customFormat="1" ht="12" customHeight="1" x14ac:dyDescent="0.25">
      <c r="A582" s="69"/>
      <c r="B582" s="69"/>
      <c r="C582" s="69"/>
      <c r="D582" s="69"/>
      <c r="E582" s="69"/>
      <c r="F582" s="70"/>
      <c r="G582" s="71"/>
      <c r="H582" s="71"/>
      <c r="I582" s="70"/>
      <c r="O582" s="74"/>
      <c r="V582" s="69"/>
      <c r="X582" s="75"/>
      <c r="Y582" s="76"/>
      <c r="Z582" s="76"/>
      <c r="AA582" s="77"/>
      <c r="AB582" s="77"/>
      <c r="AC582" s="77"/>
      <c r="AD582" s="77"/>
      <c r="AE582" s="77"/>
      <c r="AF582" s="77"/>
      <c r="AG582" s="77"/>
      <c r="AH582" s="77"/>
      <c r="AI582" s="77"/>
      <c r="AJ582" s="77"/>
      <c r="AK582" s="77"/>
      <c r="AL582" s="77"/>
      <c r="AM582" s="75"/>
      <c r="AN582" s="61"/>
      <c r="AO582" s="61"/>
      <c r="AP582" s="78"/>
    </row>
    <row r="583" spans="1:42" s="73" customFormat="1" ht="12" customHeight="1" x14ac:dyDescent="0.25">
      <c r="A583" s="69"/>
      <c r="B583" s="69"/>
      <c r="C583" s="69"/>
      <c r="D583" s="69"/>
      <c r="E583" s="69"/>
      <c r="F583" s="70"/>
      <c r="G583" s="71"/>
      <c r="H583" s="71"/>
      <c r="I583" s="70"/>
      <c r="O583" s="74"/>
      <c r="V583" s="69"/>
      <c r="X583" s="75"/>
      <c r="Y583" s="76"/>
      <c r="Z583" s="76"/>
      <c r="AA583" s="77"/>
      <c r="AB583" s="77"/>
      <c r="AC583" s="77"/>
      <c r="AD583" s="77"/>
      <c r="AE583" s="77"/>
      <c r="AF583" s="77"/>
      <c r="AG583" s="77"/>
      <c r="AH583" s="77"/>
      <c r="AI583" s="77"/>
      <c r="AJ583" s="77"/>
      <c r="AK583" s="77"/>
      <c r="AL583" s="77"/>
      <c r="AM583" s="75"/>
      <c r="AN583" s="61"/>
      <c r="AO583" s="61"/>
      <c r="AP583" s="78"/>
    </row>
    <row r="584" spans="1:42" s="73" customFormat="1" ht="12" customHeight="1" x14ac:dyDescent="0.25">
      <c r="A584" s="69"/>
      <c r="B584" s="69"/>
      <c r="C584" s="69"/>
      <c r="D584" s="69"/>
      <c r="E584" s="69"/>
      <c r="F584" s="70"/>
      <c r="G584" s="71"/>
      <c r="H584" s="71"/>
      <c r="I584" s="70"/>
      <c r="O584" s="74"/>
      <c r="V584" s="69"/>
      <c r="X584" s="75"/>
      <c r="Y584" s="76"/>
      <c r="Z584" s="76"/>
      <c r="AA584" s="77"/>
      <c r="AB584" s="77"/>
      <c r="AC584" s="77"/>
      <c r="AD584" s="77"/>
      <c r="AE584" s="77"/>
      <c r="AF584" s="77"/>
      <c r="AG584" s="77"/>
      <c r="AH584" s="77"/>
      <c r="AI584" s="77"/>
      <c r="AJ584" s="77"/>
      <c r="AK584" s="77"/>
      <c r="AL584" s="77"/>
      <c r="AM584" s="75"/>
      <c r="AN584" s="61"/>
      <c r="AO584" s="61"/>
      <c r="AP584" s="78"/>
    </row>
    <row r="585" spans="1:42" s="73" customFormat="1" ht="12" customHeight="1" x14ac:dyDescent="0.25">
      <c r="A585" s="69"/>
      <c r="B585" s="69"/>
      <c r="C585" s="69"/>
      <c r="D585" s="69"/>
      <c r="E585" s="69"/>
      <c r="F585" s="70"/>
      <c r="G585" s="71"/>
      <c r="H585" s="71"/>
      <c r="I585" s="70"/>
      <c r="O585" s="74"/>
      <c r="V585" s="69"/>
      <c r="X585" s="75"/>
      <c r="Y585" s="76"/>
      <c r="Z585" s="76"/>
      <c r="AA585" s="77"/>
      <c r="AB585" s="77"/>
      <c r="AC585" s="77"/>
      <c r="AD585" s="77"/>
      <c r="AE585" s="77"/>
      <c r="AF585" s="77"/>
      <c r="AG585" s="77"/>
      <c r="AH585" s="77"/>
      <c r="AI585" s="77"/>
      <c r="AJ585" s="77"/>
      <c r="AK585" s="77"/>
      <c r="AL585" s="77"/>
      <c r="AM585" s="75"/>
      <c r="AN585" s="61"/>
      <c r="AO585" s="61"/>
      <c r="AP585" s="78"/>
    </row>
    <row r="586" spans="1:42" s="73" customFormat="1" ht="12" customHeight="1" x14ac:dyDescent="0.25">
      <c r="A586" s="69"/>
      <c r="B586" s="69"/>
      <c r="C586" s="69"/>
      <c r="D586" s="69"/>
      <c r="E586" s="69"/>
      <c r="F586" s="70"/>
      <c r="G586" s="71"/>
      <c r="H586" s="71"/>
      <c r="I586" s="70"/>
      <c r="O586" s="74"/>
      <c r="V586" s="69"/>
      <c r="X586" s="75"/>
      <c r="Y586" s="76"/>
      <c r="Z586" s="76"/>
      <c r="AA586" s="77"/>
      <c r="AB586" s="77"/>
      <c r="AC586" s="77"/>
      <c r="AD586" s="77"/>
      <c r="AE586" s="77"/>
      <c r="AF586" s="77"/>
      <c r="AG586" s="77"/>
      <c r="AH586" s="77"/>
      <c r="AI586" s="77"/>
      <c r="AJ586" s="77"/>
      <c r="AK586" s="77"/>
      <c r="AL586" s="77"/>
      <c r="AM586" s="75"/>
      <c r="AN586" s="61"/>
      <c r="AO586" s="61"/>
      <c r="AP586" s="78"/>
    </row>
    <row r="587" spans="1:42" s="73" customFormat="1" ht="12" customHeight="1" x14ac:dyDescent="0.25">
      <c r="A587" s="69"/>
      <c r="B587" s="69"/>
      <c r="C587" s="69"/>
      <c r="D587" s="69"/>
      <c r="E587" s="69"/>
      <c r="F587" s="70"/>
      <c r="G587" s="71"/>
      <c r="H587" s="71"/>
      <c r="I587" s="70"/>
      <c r="O587" s="74"/>
      <c r="V587" s="69"/>
      <c r="X587" s="75"/>
      <c r="Y587" s="76"/>
      <c r="Z587" s="76"/>
      <c r="AA587" s="77"/>
      <c r="AB587" s="77"/>
      <c r="AC587" s="77"/>
      <c r="AD587" s="77"/>
      <c r="AE587" s="77"/>
      <c r="AF587" s="77"/>
      <c r="AG587" s="77"/>
      <c r="AH587" s="77"/>
      <c r="AI587" s="77"/>
      <c r="AJ587" s="77"/>
      <c r="AK587" s="77"/>
      <c r="AL587" s="77"/>
      <c r="AM587" s="75"/>
      <c r="AN587" s="61"/>
      <c r="AO587" s="61"/>
      <c r="AP587" s="78"/>
    </row>
    <row r="588" spans="1:42" s="73" customFormat="1" ht="12" customHeight="1" x14ac:dyDescent="0.25">
      <c r="A588" s="69"/>
      <c r="B588" s="69"/>
      <c r="C588" s="69"/>
      <c r="D588" s="69"/>
      <c r="E588" s="69"/>
      <c r="F588" s="70"/>
      <c r="G588" s="71"/>
      <c r="H588" s="71"/>
      <c r="I588" s="70"/>
      <c r="O588" s="74"/>
      <c r="V588" s="69"/>
      <c r="X588" s="75"/>
      <c r="Y588" s="76"/>
      <c r="Z588" s="76"/>
      <c r="AA588" s="77"/>
      <c r="AB588" s="77"/>
      <c r="AC588" s="77"/>
      <c r="AD588" s="77"/>
      <c r="AE588" s="77"/>
      <c r="AF588" s="77"/>
      <c r="AG588" s="77"/>
      <c r="AH588" s="77"/>
      <c r="AI588" s="77"/>
      <c r="AJ588" s="77"/>
      <c r="AK588" s="77"/>
      <c r="AL588" s="77"/>
      <c r="AM588" s="75"/>
      <c r="AN588" s="61"/>
      <c r="AO588" s="61"/>
      <c r="AP588" s="78"/>
    </row>
    <row r="589" spans="1:42" s="73" customFormat="1" ht="12" customHeight="1" x14ac:dyDescent="0.25">
      <c r="A589" s="69"/>
      <c r="B589" s="69"/>
      <c r="C589" s="69"/>
      <c r="D589" s="69"/>
      <c r="E589" s="69"/>
      <c r="F589" s="70"/>
      <c r="G589" s="71"/>
      <c r="H589" s="71"/>
      <c r="I589" s="70"/>
      <c r="O589" s="74"/>
      <c r="V589" s="69"/>
      <c r="X589" s="75"/>
      <c r="Y589" s="76"/>
      <c r="Z589" s="76"/>
      <c r="AA589" s="77"/>
      <c r="AB589" s="77"/>
      <c r="AC589" s="77"/>
      <c r="AD589" s="77"/>
      <c r="AE589" s="77"/>
      <c r="AF589" s="77"/>
      <c r="AG589" s="77"/>
      <c r="AH589" s="77"/>
      <c r="AI589" s="77"/>
      <c r="AJ589" s="77"/>
      <c r="AK589" s="77"/>
      <c r="AL589" s="77"/>
      <c r="AM589" s="75"/>
      <c r="AN589" s="61"/>
      <c r="AO589" s="61"/>
      <c r="AP589" s="78"/>
    </row>
    <row r="590" spans="1:42" s="73" customFormat="1" ht="12" customHeight="1" x14ac:dyDescent="0.25">
      <c r="A590" s="69"/>
      <c r="B590" s="69"/>
      <c r="C590" s="69"/>
      <c r="D590" s="69"/>
      <c r="E590" s="69"/>
      <c r="F590" s="70"/>
      <c r="G590" s="71"/>
      <c r="H590" s="71"/>
      <c r="I590" s="70"/>
      <c r="O590" s="74"/>
      <c r="V590" s="69"/>
      <c r="X590" s="75"/>
      <c r="Y590" s="76"/>
      <c r="Z590" s="76"/>
      <c r="AA590" s="77"/>
      <c r="AB590" s="77"/>
      <c r="AC590" s="77"/>
      <c r="AD590" s="77"/>
      <c r="AE590" s="77"/>
      <c r="AF590" s="77"/>
      <c r="AG590" s="77"/>
      <c r="AH590" s="77"/>
      <c r="AI590" s="77"/>
      <c r="AJ590" s="77"/>
      <c r="AK590" s="77"/>
      <c r="AL590" s="77"/>
      <c r="AM590" s="75"/>
      <c r="AN590" s="61"/>
      <c r="AO590" s="61"/>
      <c r="AP590" s="78"/>
    </row>
    <row r="591" spans="1:42" s="73" customFormat="1" ht="12" customHeight="1" x14ac:dyDescent="0.25">
      <c r="A591" s="69"/>
      <c r="B591" s="69"/>
      <c r="C591" s="69"/>
      <c r="D591" s="69"/>
      <c r="E591" s="69"/>
      <c r="F591" s="70"/>
      <c r="G591" s="71"/>
      <c r="H591" s="71"/>
      <c r="I591" s="70"/>
      <c r="O591" s="74"/>
      <c r="V591" s="69"/>
      <c r="X591" s="75"/>
      <c r="Y591" s="76"/>
      <c r="Z591" s="76"/>
      <c r="AA591" s="77"/>
      <c r="AB591" s="77"/>
      <c r="AC591" s="77"/>
      <c r="AD591" s="77"/>
      <c r="AE591" s="77"/>
      <c r="AF591" s="77"/>
      <c r="AG591" s="77"/>
      <c r="AH591" s="77"/>
      <c r="AI591" s="77"/>
      <c r="AJ591" s="77"/>
      <c r="AK591" s="77"/>
      <c r="AL591" s="77"/>
      <c r="AM591" s="75"/>
      <c r="AN591" s="61"/>
      <c r="AO591" s="61"/>
      <c r="AP591" s="78"/>
    </row>
    <row r="592" spans="1:42" s="73" customFormat="1" ht="12" customHeight="1" x14ac:dyDescent="0.25">
      <c r="A592" s="69"/>
      <c r="B592" s="69"/>
      <c r="C592" s="69"/>
      <c r="D592" s="69"/>
      <c r="E592" s="69"/>
      <c r="F592" s="70"/>
      <c r="G592" s="71"/>
      <c r="H592" s="71"/>
      <c r="I592" s="70"/>
      <c r="O592" s="74"/>
      <c r="V592" s="69"/>
      <c r="X592" s="75"/>
      <c r="Y592" s="76"/>
      <c r="Z592" s="76"/>
      <c r="AA592" s="77"/>
      <c r="AB592" s="77"/>
      <c r="AC592" s="77"/>
      <c r="AD592" s="77"/>
      <c r="AE592" s="77"/>
      <c r="AF592" s="77"/>
      <c r="AG592" s="77"/>
      <c r="AH592" s="77"/>
      <c r="AI592" s="77"/>
      <c r="AJ592" s="77"/>
      <c r="AK592" s="77"/>
      <c r="AL592" s="77"/>
      <c r="AM592" s="75"/>
      <c r="AN592" s="61"/>
      <c r="AO592" s="61"/>
      <c r="AP592" s="78"/>
    </row>
    <row r="593" spans="1:42" s="73" customFormat="1" ht="12" customHeight="1" x14ac:dyDescent="0.25">
      <c r="A593" s="69"/>
      <c r="B593" s="69"/>
      <c r="C593" s="69"/>
      <c r="D593" s="69"/>
      <c r="E593" s="69"/>
      <c r="F593" s="70"/>
      <c r="G593" s="71"/>
      <c r="H593" s="71"/>
      <c r="I593" s="70"/>
      <c r="O593" s="74"/>
      <c r="V593" s="69"/>
      <c r="X593" s="75"/>
      <c r="Y593" s="76"/>
      <c r="Z593" s="76"/>
      <c r="AA593" s="77"/>
      <c r="AB593" s="77"/>
      <c r="AC593" s="77"/>
      <c r="AD593" s="77"/>
      <c r="AE593" s="77"/>
      <c r="AF593" s="77"/>
      <c r="AG593" s="77"/>
      <c r="AH593" s="77"/>
      <c r="AI593" s="77"/>
      <c r="AJ593" s="77"/>
      <c r="AK593" s="77"/>
      <c r="AL593" s="77"/>
      <c r="AM593" s="75"/>
      <c r="AN593" s="61"/>
      <c r="AO593" s="61"/>
      <c r="AP593" s="78"/>
    </row>
    <row r="594" spans="1:42" s="73" customFormat="1" ht="12" customHeight="1" x14ac:dyDescent="0.25">
      <c r="A594" s="69"/>
      <c r="B594" s="69"/>
      <c r="C594" s="69"/>
      <c r="D594" s="69"/>
      <c r="E594" s="69"/>
      <c r="F594" s="70"/>
      <c r="G594" s="71"/>
      <c r="H594" s="71"/>
      <c r="I594" s="70"/>
      <c r="O594" s="74"/>
      <c r="V594" s="69"/>
      <c r="X594" s="75"/>
      <c r="Y594" s="76"/>
      <c r="Z594" s="76"/>
      <c r="AA594" s="77"/>
      <c r="AB594" s="77"/>
      <c r="AC594" s="77"/>
      <c r="AD594" s="77"/>
      <c r="AE594" s="77"/>
      <c r="AF594" s="77"/>
      <c r="AG594" s="77"/>
      <c r="AH594" s="77"/>
      <c r="AI594" s="77"/>
      <c r="AJ594" s="77"/>
      <c r="AK594" s="77"/>
      <c r="AL594" s="77"/>
      <c r="AM594" s="75"/>
      <c r="AN594" s="61"/>
      <c r="AO594" s="61"/>
      <c r="AP594" s="78"/>
    </row>
    <row r="595" spans="1:42" s="73" customFormat="1" ht="12" customHeight="1" x14ac:dyDescent="0.25">
      <c r="A595" s="69"/>
      <c r="B595" s="69"/>
      <c r="C595" s="69"/>
      <c r="D595" s="69"/>
      <c r="E595" s="69"/>
      <c r="F595" s="70"/>
      <c r="G595" s="71"/>
      <c r="H595" s="71"/>
      <c r="I595" s="70"/>
      <c r="O595" s="74"/>
      <c r="V595" s="69"/>
      <c r="X595" s="75"/>
      <c r="Y595" s="76"/>
      <c r="Z595" s="76"/>
      <c r="AA595" s="77"/>
      <c r="AB595" s="77"/>
      <c r="AC595" s="77"/>
      <c r="AD595" s="77"/>
      <c r="AE595" s="77"/>
      <c r="AF595" s="77"/>
      <c r="AG595" s="77"/>
      <c r="AH595" s="77"/>
      <c r="AI595" s="77"/>
      <c r="AJ595" s="77"/>
      <c r="AK595" s="77"/>
      <c r="AL595" s="77"/>
      <c r="AM595" s="75"/>
      <c r="AN595" s="61"/>
      <c r="AO595" s="61"/>
      <c r="AP595" s="78"/>
    </row>
    <row r="596" spans="1:42" s="73" customFormat="1" ht="12" customHeight="1" x14ac:dyDescent="0.25">
      <c r="A596" s="69"/>
      <c r="B596" s="69"/>
      <c r="C596" s="69"/>
      <c r="D596" s="69"/>
      <c r="E596" s="69"/>
      <c r="F596" s="70"/>
      <c r="G596" s="71"/>
      <c r="H596" s="71"/>
      <c r="I596" s="70"/>
      <c r="O596" s="74"/>
      <c r="V596" s="69"/>
      <c r="X596" s="75"/>
      <c r="Y596" s="76"/>
      <c r="Z596" s="76"/>
      <c r="AA596" s="77"/>
      <c r="AB596" s="77"/>
      <c r="AC596" s="77"/>
      <c r="AD596" s="77"/>
      <c r="AE596" s="77"/>
      <c r="AF596" s="77"/>
      <c r="AG596" s="77"/>
      <c r="AH596" s="77"/>
      <c r="AI596" s="77"/>
      <c r="AJ596" s="77"/>
      <c r="AK596" s="77"/>
      <c r="AL596" s="77"/>
      <c r="AM596" s="75"/>
      <c r="AN596" s="61"/>
      <c r="AO596" s="61"/>
      <c r="AP596" s="78"/>
    </row>
    <row r="597" spans="1:42" s="73" customFormat="1" ht="12" customHeight="1" x14ac:dyDescent="0.25">
      <c r="A597" s="69"/>
      <c r="B597" s="69"/>
      <c r="C597" s="69"/>
      <c r="D597" s="69"/>
      <c r="E597" s="69"/>
      <c r="F597" s="70"/>
      <c r="G597" s="71"/>
      <c r="H597" s="71"/>
      <c r="I597" s="70"/>
      <c r="O597" s="74"/>
      <c r="V597" s="69"/>
      <c r="X597" s="75"/>
      <c r="Y597" s="76"/>
      <c r="Z597" s="76"/>
      <c r="AA597" s="77"/>
      <c r="AB597" s="77"/>
      <c r="AC597" s="77"/>
      <c r="AD597" s="77"/>
      <c r="AE597" s="77"/>
      <c r="AF597" s="77"/>
      <c r="AG597" s="77"/>
      <c r="AH597" s="77"/>
      <c r="AI597" s="77"/>
      <c r="AJ597" s="77"/>
      <c r="AK597" s="77"/>
      <c r="AL597" s="77"/>
      <c r="AM597" s="75"/>
      <c r="AN597" s="61"/>
      <c r="AO597" s="61"/>
      <c r="AP597" s="78"/>
    </row>
    <row r="598" spans="1:42" s="73" customFormat="1" ht="12" customHeight="1" x14ac:dyDescent="0.25">
      <c r="A598" s="69"/>
      <c r="B598" s="69"/>
      <c r="C598" s="69"/>
      <c r="D598" s="69"/>
      <c r="E598" s="69"/>
      <c r="F598" s="70"/>
      <c r="G598" s="71"/>
      <c r="H598" s="71"/>
      <c r="I598" s="70"/>
      <c r="O598" s="74"/>
      <c r="V598" s="69"/>
      <c r="X598" s="75"/>
      <c r="Y598" s="76"/>
      <c r="Z598" s="76"/>
      <c r="AA598" s="77"/>
      <c r="AB598" s="77"/>
      <c r="AC598" s="77"/>
      <c r="AD598" s="77"/>
      <c r="AE598" s="77"/>
      <c r="AF598" s="77"/>
      <c r="AG598" s="77"/>
      <c r="AH598" s="77"/>
      <c r="AI598" s="77"/>
      <c r="AJ598" s="77"/>
      <c r="AK598" s="77"/>
      <c r="AL598" s="77"/>
      <c r="AM598" s="75"/>
      <c r="AN598" s="61"/>
      <c r="AO598" s="61"/>
      <c r="AP598" s="78"/>
    </row>
    <row r="599" spans="1:42" s="73" customFormat="1" ht="12" customHeight="1" x14ac:dyDescent="0.25">
      <c r="A599" s="69"/>
      <c r="B599" s="69"/>
      <c r="C599" s="69"/>
      <c r="D599" s="69"/>
      <c r="E599" s="69"/>
      <c r="F599" s="70"/>
      <c r="G599" s="71"/>
      <c r="H599" s="71"/>
      <c r="I599" s="70"/>
      <c r="O599" s="74"/>
      <c r="V599" s="69"/>
      <c r="X599" s="75"/>
      <c r="Y599" s="76"/>
      <c r="Z599" s="76"/>
      <c r="AA599" s="77"/>
      <c r="AB599" s="77"/>
      <c r="AC599" s="77"/>
      <c r="AD599" s="77"/>
      <c r="AE599" s="77"/>
      <c r="AF599" s="77"/>
      <c r="AG599" s="77"/>
      <c r="AH599" s="77"/>
      <c r="AI599" s="77"/>
      <c r="AJ599" s="77"/>
      <c r="AK599" s="77"/>
      <c r="AL599" s="77"/>
      <c r="AM599" s="75"/>
      <c r="AN599" s="61"/>
      <c r="AO599" s="61"/>
      <c r="AP599" s="78"/>
    </row>
    <row r="600" spans="1:42" s="73" customFormat="1" ht="12" customHeight="1" x14ac:dyDescent="0.25">
      <c r="A600" s="69"/>
      <c r="B600" s="69"/>
      <c r="C600" s="69"/>
      <c r="D600" s="69"/>
      <c r="E600" s="69"/>
      <c r="F600" s="70"/>
      <c r="G600" s="71"/>
      <c r="H600" s="71"/>
      <c r="I600" s="70"/>
      <c r="O600" s="74"/>
      <c r="V600" s="69"/>
      <c r="X600" s="75"/>
      <c r="Y600" s="76"/>
      <c r="Z600" s="76"/>
      <c r="AA600" s="77"/>
      <c r="AB600" s="77"/>
      <c r="AC600" s="77"/>
      <c r="AD600" s="77"/>
      <c r="AE600" s="77"/>
      <c r="AF600" s="77"/>
      <c r="AG600" s="77"/>
      <c r="AH600" s="77"/>
      <c r="AI600" s="77"/>
      <c r="AJ600" s="77"/>
      <c r="AK600" s="77"/>
      <c r="AL600" s="77"/>
      <c r="AM600" s="75"/>
      <c r="AN600" s="61"/>
      <c r="AO600" s="61"/>
      <c r="AP600" s="78"/>
    </row>
    <row r="601" spans="1:42" s="73" customFormat="1" ht="12" customHeight="1" x14ac:dyDescent="0.25">
      <c r="A601" s="69"/>
      <c r="B601" s="69"/>
      <c r="C601" s="69"/>
      <c r="D601" s="69"/>
      <c r="E601" s="69"/>
      <c r="F601" s="70"/>
      <c r="G601" s="71"/>
      <c r="H601" s="71"/>
      <c r="I601" s="70"/>
      <c r="O601" s="74"/>
      <c r="V601" s="69"/>
      <c r="X601" s="75"/>
      <c r="Y601" s="76"/>
      <c r="Z601" s="76"/>
      <c r="AA601" s="77"/>
      <c r="AB601" s="77"/>
      <c r="AC601" s="77"/>
      <c r="AD601" s="77"/>
      <c r="AE601" s="77"/>
      <c r="AF601" s="77"/>
      <c r="AG601" s="77"/>
      <c r="AH601" s="77"/>
      <c r="AI601" s="77"/>
      <c r="AJ601" s="77"/>
      <c r="AK601" s="77"/>
      <c r="AL601" s="77"/>
      <c r="AM601" s="75"/>
      <c r="AN601" s="61"/>
      <c r="AO601" s="61"/>
      <c r="AP601" s="78"/>
    </row>
    <row r="602" spans="1:42" s="73" customFormat="1" ht="12" customHeight="1" x14ac:dyDescent="0.25">
      <c r="A602" s="69"/>
      <c r="B602" s="69"/>
      <c r="C602" s="69"/>
      <c r="D602" s="69"/>
      <c r="E602" s="69"/>
      <c r="F602" s="70"/>
      <c r="G602" s="71"/>
      <c r="H602" s="71"/>
      <c r="I602" s="70"/>
      <c r="O602" s="74"/>
      <c r="V602" s="69"/>
      <c r="X602" s="75"/>
      <c r="Y602" s="76"/>
      <c r="Z602" s="76"/>
      <c r="AA602" s="77"/>
      <c r="AB602" s="77"/>
      <c r="AC602" s="77"/>
      <c r="AD602" s="77"/>
      <c r="AE602" s="77"/>
      <c r="AF602" s="77"/>
      <c r="AG602" s="77"/>
      <c r="AH602" s="77"/>
      <c r="AI602" s="77"/>
      <c r="AJ602" s="77"/>
      <c r="AK602" s="77"/>
      <c r="AL602" s="77"/>
      <c r="AM602" s="75"/>
      <c r="AN602" s="61"/>
      <c r="AO602" s="61"/>
      <c r="AP602" s="78"/>
    </row>
    <row r="603" spans="1:42" s="73" customFormat="1" ht="12" customHeight="1" x14ac:dyDescent="0.25">
      <c r="A603" s="69"/>
      <c r="B603" s="69"/>
      <c r="C603" s="69"/>
      <c r="D603" s="69"/>
      <c r="E603" s="69"/>
      <c r="F603" s="70"/>
      <c r="G603" s="71"/>
      <c r="H603" s="71"/>
      <c r="I603" s="70"/>
      <c r="O603" s="74"/>
      <c r="V603" s="69"/>
      <c r="X603" s="75"/>
      <c r="Y603" s="76"/>
      <c r="Z603" s="76"/>
      <c r="AA603" s="77"/>
      <c r="AB603" s="77"/>
      <c r="AC603" s="77"/>
      <c r="AD603" s="77"/>
      <c r="AE603" s="77"/>
      <c r="AF603" s="77"/>
      <c r="AG603" s="77"/>
      <c r="AH603" s="77"/>
      <c r="AI603" s="77"/>
      <c r="AJ603" s="77"/>
      <c r="AK603" s="77"/>
      <c r="AL603" s="77"/>
      <c r="AM603" s="75"/>
      <c r="AN603" s="61"/>
      <c r="AO603" s="61"/>
      <c r="AP603" s="78"/>
    </row>
    <row r="604" spans="1:42" s="73" customFormat="1" ht="12" customHeight="1" x14ac:dyDescent="0.25">
      <c r="A604" s="69"/>
      <c r="B604" s="69"/>
      <c r="C604" s="69"/>
      <c r="D604" s="69"/>
      <c r="E604" s="69"/>
      <c r="F604" s="70"/>
      <c r="G604" s="71"/>
      <c r="H604" s="71"/>
      <c r="I604" s="70"/>
      <c r="O604" s="74"/>
      <c r="V604" s="69"/>
      <c r="X604" s="75"/>
      <c r="Y604" s="76"/>
      <c r="Z604" s="76"/>
      <c r="AA604" s="77"/>
      <c r="AB604" s="77"/>
      <c r="AC604" s="77"/>
      <c r="AD604" s="77"/>
      <c r="AE604" s="77"/>
      <c r="AF604" s="77"/>
      <c r="AG604" s="77"/>
      <c r="AH604" s="77"/>
      <c r="AI604" s="77"/>
      <c r="AJ604" s="77"/>
      <c r="AK604" s="77"/>
      <c r="AL604" s="77"/>
      <c r="AM604" s="75"/>
      <c r="AN604" s="61"/>
      <c r="AO604" s="61"/>
      <c r="AP604" s="78"/>
    </row>
    <row r="605" spans="1:42" s="73" customFormat="1" ht="12" customHeight="1" x14ac:dyDescent="0.25">
      <c r="A605" s="69"/>
      <c r="B605" s="69"/>
      <c r="C605" s="69"/>
      <c r="D605" s="69"/>
      <c r="E605" s="69"/>
      <c r="F605" s="70"/>
      <c r="G605" s="71"/>
      <c r="H605" s="71"/>
      <c r="I605" s="70"/>
      <c r="O605" s="74"/>
      <c r="V605" s="69"/>
      <c r="X605" s="75"/>
      <c r="Y605" s="76"/>
      <c r="Z605" s="76"/>
      <c r="AA605" s="77"/>
      <c r="AB605" s="77"/>
      <c r="AC605" s="77"/>
      <c r="AD605" s="77"/>
      <c r="AE605" s="77"/>
      <c r="AF605" s="77"/>
      <c r="AG605" s="77"/>
      <c r="AH605" s="77"/>
      <c r="AI605" s="77"/>
      <c r="AJ605" s="77"/>
      <c r="AK605" s="77"/>
      <c r="AL605" s="77"/>
      <c r="AM605" s="75"/>
      <c r="AN605" s="61"/>
      <c r="AO605" s="61"/>
      <c r="AP605" s="78"/>
    </row>
    <row r="606" spans="1:42" s="73" customFormat="1" ht="12" customHeight="1" x14ac:dyDescent="0.25">
      <c r="A606" s="69"/>
      <c r="B606" s="69"/>
      <c r="C606" s="69"/>
      <c r="D606" s="69"/>
      <c r="E606" s="69"/>
      <c r="F606" s="70"/>
      <c r="G606" s="71"/>
      <c r="H606" s="71"/>
      <c r="I606" s="70"/>
      <c r="O606" s="74"/>
      <c r="V606" s="69"/>
      <c r="X606" s="75"/>
      <c r="Y606" s="76"/>
      <c r="Z606" s="76"/>
      <c r="AA606" s="77"/>
      <c r="AB606" s="77"/>
      <c r="AC606" s="77"/>
      <c r="AD606" s="77"/>
      <c r="AE606" s="77"/>
      <c r="AF606" s="77"/>
      <c r="AG606" s="77"/>
      <c r="AH606" s="77"/>
      <c r="AI606" s="77"/>
      <c r="AJ606" s="77"/>
      <c r="AK606" s="77"/>
      <c r="AL606" s="77"/>
      <c r="AM606" s="75"/>
      <c r="AN606" s="61"/>
      <c r="AO606" s="61"/>
      <c r="AP606" s="78"/>
    </row>
    <row r="607" spans="1:42" s="73" customFormat="1" ht="12" customHeight="1" x14ac:dyDescent="0.25">
      <c r="A607" s="69"/>
      <c r="B607" s="69"/>
      <c r="C607" s="69"/>
      <c r="D607" s="69"/>
      <c r="E607" s="69"/>
      <c r="F607" s="70"/>
      <c r="G607" s="71"/>
      <c r="H607" s="71"/>
      <c r="I607" s="70"/>
      <c r="O607" s="74"/>
      <c r="V607" s="69"/>
      <c r="X607" s="75"/>
      <c r="Y607" s="76"/>
      <c r="Z607" s="76"/>
      <c r="AA607" s="77"/>
      <c r="AB607" s="77"/>
      <c r="AC607" s="77"/>
      <c r="AD607" s="77"/>
      <c r="AE607" s="77"/>
      <c r="AF607" s="77"/>
      <c r="AG607" s="77"/>
      <c r="AH607" s="77"/>
      <c r="AI607" s="77"/>
      <c r="AJ607" s="77"/>
      <c r="AK607" s="77"/>
      <c r="AL607" s="77"/>
      <c r="AM607" s="75"/>
      <c r="AN607" s="61"/>
      <c r="AO607" s="61"/>
      <c r="AP607" s="78"/>
    </row>
    <row r="608" spans="1:42" s="73" customFormat="1" ht="12" customHeight="1" x14ac:dyDescent="0.25">
      <c r="A608" s="69"/>
      <c r="B608" s="69"/>
      <c r="C608" s="69"/>
      <c r="D608" s="69"/>
      <c r="E608" s="69"/>
      <c r="F608" s="70"/>
      <c r="G608" s="71"/>
      <c r="H608" s="71"/>
      <c r="I608" s="70"/>
      <c r="O608" s="74"/>
      <c r="V608" s="69"/>
      <c r="X608" s="75"/>
      <c r="Y608" s="76"/>
      <c r="Z608" s="76"/>
      <c r="AA608" s="77"/>
      <c r="AB608" s="77"/>
      <c r="AC608" s="77"/>
      <c r="AD608" s="77"/>
      <c r="AE608" s="77"/>
      <c r="AF608" s="77"/>
      <c r="AG608" s="77"/>
      <c r="AH608" s="77"/>
      <c r="AI608" s="77"/>
      <c r="AJ608" s="77"/>
      <c r="AK608" s="77"/>
      <c r="AL608" s="77"/>
      <c r="AM608" s="75"/>
      <c r="AN608" s="61"/>
      <c r="AO608" s="61"/>
      <c r="AP608" s="78"/>
    </row>
    <row r="609" spans="1:42" s="73" customFormat="1" ht="12" customHeight="1" x14ac:dyDescent="0.25">
      <c r="A609" s="69"/>
      <c r="B609" s="69"/>
      <c r="C609" s="69"/>
      <c r="D609" s="69"/>
      <c r="E609" s="69"/>
      <c r="F609" s="70"/>
      <c r="G609" s="71"/>
      <c r="H609" s="71"/>
      <c r="I609" s="70"/>
      <c r="O609" s="74"/>
      <c r="V609" s="69"/>
      <c r="X609" s="75"/>
      <c r="Y609" s="76"/>
      <c r="Z609" s="76"/>
      <c r="AA609" s="77"/>
      <c r="AB609" s="77"/>
      <c r="AC609" s="77"/>
      <c r="AD609" s="77"/>
      <c r="AE609" s="77"/>
      <c r="AF609" s="77"/>
      <c r="AG609" s="77"/>
      <c r="AH609" s="77"/>
      <c r="AI609" s="77"/>
      <c r="AJ609" s="77"/>
      <c r="AK609" s="77"/>
      <c r="AL609" s="77"/>
      <c r="AM609" s="75"/>
      <c r="AN609" s="61"/>
      <c r="AO609" s="61"/>
      <c r="AP609" s="78"/>
    </row>
    <row r="610" spans="1:42" s="73" customFormat="1" ht="12" customHeight="1" x14ac:dyDescent="0.25">
      <c r="A610" s="69"/>
      <c r="B610" s="69"/>
      <c r="C610" s="69"/>
      <c r="D610" s="69"/>
      <c r="E610" s="69"/>
      <c r="F610" s="70"/>
      <c r="G610" s="71"/>
      <c r="H610" s="71"/>
      <c r="I610" s="70"/>
      <c r="O610" s="74"/>
      <c r="V610" s="69"/>
      <c r="X610" s="75"/>
      <c r="Y610" s="76"/>
      <c r="Z610" s="76"/>
      <c r="AA610" s="77"/>
      <c r="AB610" s="77"/>
      <c r="AC610" s="77"/>
      <c r="AD610" s="77"/>
      <c r="AE610" s="77"/>
      <c r="AF610" s="77"/>
      <c r="AG610" s="77"/>
      <c r="AH610" s="77"/>
      <c r="AI610" s="77"/>
      <c r="AJ610" s="77"/>
      <c r="AK610" s="77"/>
      <c r="AL610" s="77"/>
      <c r="AM610" s="75"/>
      <c r="AN610" s="61"/>
      <c r="AO610" s="61"/>
      <c r="AP610" s="78"/>
    </row>
    <row r="611" spans="1:42" s="73" customFormat="1" ht="12" customHeight="1" x14ac:dyDescent="0.25">
      <c r="A611" s="69"/>
      <c r="B611" s="69"/>
      <c r="C611" s="69"/>
      <c r="D611" s="69"/>
      <c r="E611" s="69"/>
      <c r="F611" s="70"/>
      <c r="G611" s="71"/>
      <c r="H611" s="71"/>
      <c r="I611" s="70"/>
      <c r="O611" s="74"/>
      <c r="V611" s="69"/>
      <c r="X611" s="75"/>
      <c r="Y611" s="76"/>
      <c r="Z611" s="76"/>
      <c r="AA611" s="77"/>
      <c r="AB611" s="77"/>
      <c r="AC611" s="77"/>
      <c r="AD611" s="77"/>
      <c r="AE611" s="77"/>
      <c r="AF611" s="77"/>
      <c r="AG611" s="77"/>
      <c r="AH611" s="77"/>
      <c r="AI611" s="77"/>
      <c r="AJ611" s="77"/>
      <c r="AK611" s="77"/>
      <c r="AL611" s="77"/>
      <c r="AM611" s="75"/>
      <c r="AN611" s="61"/>
      <c r="AO611" s="61"/>
      <c r="AP611" s="78"/>
    </row>
    <row r="612" spans="1:42" s="73" customFormat="1" ht="12" customHeight="1" x14ac:dyDescent="0.25">
      <c r="A612" s="69"/>
      <c r="B612" s="69"/>
      <c r="C612" s="69"/>
      <c r="D612" s="69"/>
      <c r="E612" s="69"/>
      <c r="F612" s="70"/>
      <c r="G612" s="71"/>
      <c r="H612" s="71"/>
      <c r="I612" s="70"/>
      <c r="O612" s="74"/>
      <c r="V612" s="69"/>
      <c r="X612" s="75"/>
      <c r="Y612" s="76"/>
      <c r="Z612" s="76"/>
      <c r="AA612" s="77"/>
      <c r="AB612" s="77"/>
      <c r="AC612" s="77"/>
      <c r="AD612" s="77"/>
      <c r="AE612" s="77"/>
      <c r="AF612" s="77"/>
      <c r="AG612" s="77"/>
      <c r="AH612" s="77"/>
      <c r="AI612" s="77"/>
      <c r="AJ612" s="77"/>
      <c r="AK612" s="77"/>
      <c r="AL612" s="77"/>
      <c r="AM612" s="75"/>
      <c r="AN612" s="61"/>
      <c r="AO612" s="61"/>
      <c r="AP612" s="78"/>
    </row>
    <row r="613" spans="1:42" s="73" customFormat="1" ht="12" customHeight="1" x14ac:dyDescent="0.25">
      <c r="A613" s="69"/>
      <c r="B613" s="69"/>
      <c r="C613" s="69"/>
      <c r="D613" s="69"/>
      <c r="E613" s="69"/>
      <c r="F613" s="70"/>
      <c r="G613" s="71"/>
      <c r="H613" s="71"/>
      <c r="I613" s="70"/>
      <c r="O613" s="74"/>
      <c r="V613" s="69"/>
      <c r="X613" s="75"/>
      <c r="Y613" s="76"/>
      <c r="Z613" s="76"/>
      <c r="AA613" s="77"/>
      <c r="AB613" s="77"/>
      <c r="AC613" s="77"/>
      <c r="AD613" s="77"/>
      <c r="AE613" s="77"/>
      <c r="AF613" s="77"/>
      <c r="AG613" s="77"/>
      <c r="AH613" s="77"/>
      <c r="AI613" s="77"/>
      <c r="AJ613" s="77"/>
      <c r="AK613" s="77"/>
      <c r="AL613" s="77"/>
      <c r="AM613" s="75"/>
      <c r="AN613" s="61"/>
      <c r="AO613" s="61"/>
      <c r="AP613" s="78"/>
    </row>
    <row r="614" spans="1:42" s="73" customFormat="1" ht="12" customHeight="1" x14ac:dyDescent="0.25">
      <c r="A614" s="69"/>
      <c r="B614" s="69"/>
      <c r="C614" s="69"/>
      <c r="D614" s="69"/>
      <c r="E614" s="69"/>
      <c r="F614" s="70"/>
      <c r="G614" s="71"/>
      <c r="H614" s="71"/>
      <c r="I614" s="70"/>
      <c r="O614" s="74"/>
      <c r="V614" s="69"/>
      <c r="X614" s="75"/>
      <c r="Y614" s="76"/>
      <c r="Z614" s="76"/>
      <c r="AA614" s="77"/>
      <c r="AB614" s="77"/>
      <c r="AC614" s="77"/>
      <c r="AD614" s="77"/>
      <c r="AE614" s="77"/>
      <c r="AF614" s="77"/>
      <c r="AG614" s="77"/>
      <c r="AH614" s="77"/>
      <c r="AI614" s="77"/>
      <c r="AJ614" s="77"/>
      <c r="AK614" s="77"/>
      <c r="AL614" s="77"/>
      <c r="AM614" s="75"/>
      <c r="AN614" s="61"/>
      <c r="AO614" s="61"/>
      <c r="AP614" s="78"/>
    </row>
    <row r="615" spans="1:42" s="73" customFormat="1" ht="12" customHeight="1" x14ac:dyDescent="0.25">
      <c r="A615" s="69"/>
      <c r="B615" s="69"/>
      <c r="C615" s="69"/>
      <c r="D615" s="69"/>
      <c r="E615" s="69"/>
      <c r="F615" s="70"/>
      <c r="G615" s="71"/>
      <c r="H615" s="71"/>
      <c r="I615" s="70"/>
      <c r="O615" s="74"/>
      <c r="V615" s="69"/>
      <c r="X615" s="75"/>
      <c r="Y615" s="76"/>
      <c r="Z615" s="76"/>
      <c r="AA615" s="77"/>
      <c r="AB615" s="77"/>
      <c r="AC615" s="77"/>
      <c r="AD615" s="77"/>
      <c r="AE615" s="77"/>
      <c r="AF615" s="77"/>
      <c r="AG615" s="77"/>
      <c r="AH615" s="77"/>
      <c r="AI615" s="77"/>
      <c r="AJ615" s="77"/>
      <c r="AK615" s="77"/>
      <c r="AL615" s="77"/>
      <c r="AM615" s="75"/>
      <c r="AN615" s="61"/>
      <c r="AO615" s="61"/>
      <c r="AP615" s="78"/>
    </row>
    <row r="616" spans="1:42" s="73" customFormat="1" ht="12" customHeight="1" x14ac:dyDescent="0.25">
      <c r="A616" s="69"/>
      <c r="B616" s="69"/>
      <c r="C616" s="69"/>
      <c r="D616" s="69"/>
      <c r="E616" s="69"/>
      <c r="F616" s="70"/>
      <c r="G616" s="71"/>
      <c r="H616" s="71"/>
      <c r="I616" s="70"/>
      <c r="O616" s="74"/>
      <c r="V616" s="69"/>
      <c r="X616" s="75"/>
      <c r="Y616" s="76"/>
      <c r="Z616" s="76"/>
      <c r="AA616" s="77"/>
      <c r="AB616" s="77"/>
      <c r="AC616" s="77"/>
      <c r="AD616" s="77"/>
      <c r="AE616" s="77"/>
      <c r="AF616" s="77"/>
      <c r="AG616" s="77"/>
      <c r="AH616" s="77"/>
      <c r="AI616" s="77"/>
      <c r="AJ616" s="77"/>
      <c r="AK616" s="77"/>
      <c r="AL616" s="77"/>
      <c r="AM616" s="75"/>
      <c r="AN616" s="61"/>
      <c r="AO616" s="61"/>
      <c r="AP616" s="78"/>
    </row>
    <row r="617" spans="1:42" s="73" customFormat="1" ht="12" customHeight="1" x14ac:dyDescent="0.25">
      <c r="A617" s="69"/>
      <c r="B617" s="69"/>
      <c r="C617" s="69"/>
      <c r="D617" s="69"/>
      <c r="E617" s="69"/>
      <c r="F617" s="70"/>
      <c r="G617" s="71"/>
      <c r="H617" s="71"/>
      <c r="I617" s="70"/>
      <c r="O617" s="74"/>
      <c r="V617" s="69"/>
      <c r="X617" s="75"/>
      <c r="Y617" s="76"/>
      <c r="Z617" s="76"/>
      <c r="AA617" s="77"/>
      <c r="AB617" s="77"/>
      <c r="AC617" s="77"/>
      <c r="AD617" s="77"/>
      <c r="AE617" s="77"/>
      <c r="AF617" s="77"/>
      <c r="AG617" s="77"/>
      <c r="AH617" s="77"/>
      <c r="AI617" s="77"/>
      <c r="AJ617" s="77"/>
      <c r="AK617" s="77"/>
      <c r="AL617" s="77"/>
      <c r="AM617" s="75"/>
      <c r="AN617" s="61"/>
      <c r="AO617" s="61"/>
      <c r="AP617" s="78"/>
    </row>
    <row r="618" spans="1:42" s="73" customFormat="1" ht="12" customHeight="1" x14ac:dyDescent="0.25">
      <c r="A618" s="69"/>
      <c r="B618" s="69"/>
      <c r="C618" s="69"/>
      <c r="D618" s="69"/>
      <c r="E618" s="69"/>
      <c r="F618" s="70"/>
      <c r="G618" s="71"/>
      <c r="H618" s="71"/>
      <c r="I618" s="70"/>
      <c r="O618" s="74"/>
      <c r="V618" s="69"/>
      <c r="X618" s="75"/>
      <c r="Y618" s="76"/>
      <c r="Z618" s="76"/>
      <c r="AA618" s="77"/>
      <c r="AB618" s="77"/>
      <c r="AC618" s="77"/>
      <c r="AD618" s="77"/>
      <c r="AE618" s="77"/>
      <c r="AF618" s="77"/>
      <c r="AG618" s="77"/>
      <c r="AH618" s="77"/>
      <c r="AI618" s="77"/>
      <c r="AJ618" s="77"/>
      <c r="AK618" s="77"/>
      <c r="AL618" s="77"/>
      <c r="AM618" s="75"/>
      <c r="AN618" s="61"/>
      <c r="AO618" s="61"/>
      <c r="AP618" s="78"/>
    </row>
    <row r="619" spans="1:42" s="73" customFormat="1" ht="12" customHeight="1" x14ac:dyDescent="0.25">
      <c r="A619" s="69"/>
      <c r="B619" s="69"/>
      <c r="C619" s="69"/>
      <c r="D619" s="69"/>
      <c r="E619" s="69"/>
      <c r="F619" s="70"/>
      <c r="G619" s="71"/>
      <c r="H619" s="71"/>
      <c r="I619" s="70"/>
      <c r="O619" s="74"/>
      <c r="V619" s="69"/>
      <c r="X619" s="75"/>
      <c r="Y619" s="76"/>
      <c r="Z619" s="76"/>
      <c r="AA619" s="77"/>
      <c r="AB619" s="77"/>
      <c r="AC619" s="77"/>
      <c r="AD619" s="77"/>
      <c r="AE619" s="77"/>
      <c r="AF619" s="77"/>
      <c r="AG619" s="77"/>
      <c r="AH619" s="77"/>
      <c r="AI619" s="77"/>
      <c r="AJ619" s="77"/>
      <c r="AK619" s="77"/>
      <c r="AL619" s="77"/>
      <c r="AM619" s="75"/>
      <c r="AN619" s="61"/>
      <c r="AO619" s="61"/>
      <c r="AP619" s="78"/>
    </row>
    <row r="620" spans="1:42" s="73" customFormat="1" ht="12" customHeight="1" x14ac:dyDescent="0.25">
      <c r="A620" s="69"/>
      <c r="B620" s="69"/>
      <c r="C620" s="69"/>
      <c r="D620" s="69"/>
      <c r="E620" s="69"/>
      <c r="F620" s="70"/>
      <c r="G620" s="71"/>
      <c r="H620" s="71"/>
      <c r="I620" s="70"/>
      <c r="O620" s="74"/>
      <c r="V620" s="69"/>
      <c r="X620" s="75"/>
      <c r="Y620" s="76"/>
      <c r="Z620" s="76"/>
      <c r="AA620" s="77"/>
      <c r="AB620" s="77"/>
      <c r="AC620" s="77"/>
      <c r="AD620" s="77"/>
      <c r="AE620" s="77"/>
      <c r="AF620" s="77"/>
      <c r="AG620" s="77"/>
      <c r="AH620" s="77"/>
      <c r="AI620" s="77"/>
      <c r="AJ620" s="77"/>
      <c r="AK620" s="77"/>
      <c r="AL620" s="77"/>
      <c r="AM620" s="75"/>
      <c r="AN620" s="61"/>
      <c r="AO620" s="61"/>
      <c r="AP620" s="78"/>
    </row>
    <row r="621" spans="1:42" s="73" customFormat="1" ht="12" customHeight="1" x14ac:dyDescent="0.25">
      <c r="A621" s="69"/>
      <c r="B621" s="69"/>
      <c r="C621" s="69"/>
      <c r="D621" s="69"/>
      <c r="E621" s="69"/>
      <c r="F621" s="70"/>
      <c r="G621" s="71"/>
      <c r="H621" s="71"/>
      <c r="I621" s="70"/>
      <c r="O621" s="74"/>
      <c r="V621" s="69"/>
      <c r="X621" s="75"/>
      <c r="Y621" s="76"/>
      <c r="Z621" s="76"/>
      <c r="AA621" s="77"/>
      <c r="AB621" s="77"/>
      <c r="AC621" s="77"/>
      <c r="AD621" s="77"/>
      <c r="AE621" s="77"/>
      <c r="AF621" s="77"/>
      <c r="AG621" s="77"/>
      <c r="AH621" s="77"/>
      <c r="AI621" s="77"/>
      <c r="AJ621" s="77"/>
      <c r="AK621" s="77"/>
      <c r="AL621" s="77"/>
      <c r="AM621" s="75"/>
      <c r="AN621" s="61"/>
      <c r="AO621" s="61"/>
      <c r="AP621" s="78"/>
    </row>
    <row r="622" spans="1:42" s="73" customFormat="1" ht="12" customHeight="1" x14ac:dyDescent="0.25">
      <c r="A622" s="69"/>
      <c r="B622" s="69"/>
      <c r="C622" s="69"/>
      <c r="D622" s="69"/>
      <c r="E622" s="69"/>
      <c r="F622" s="70"/>
      <c r="G622" s="71"/>
      <c r="H622" s="71"/>
      <c r="I622" s="70"/>
      <c r="O622" s="74"/>
      <c r="V622" s="69"/>
      <c r="X622" s="75"/>
      <c r="Y622" s="76"/>
      <c r="Z622" s="76"/>
      <c r="AA622" s="77"/>
      <c r="AB622" s="77"/>
      <c r="AC622" s="77"/>
      <c r="AD622" s="77"/>
      <c r="AE622" s="77"/>
      <c r="AF622" s="77"/>
      <c r="AG622" s="77"/>
      <c r="AH622" s="77"/>
      <c r="AI622" s="77"/>
      <c r="AJ622" s="77"/>
      <c r="AK622" s="77"/>
      <c r="AL622" s="77"/>
      <c r="AM622" s="75"/>
      <c r="AN622" s="61"/>
      <c r="AO622" s="61"/>
      <c r="AP622" s="78"/>
    </row>
    <row r="623" spans="1:42" s="73" customFormat="1" ht="12" customHeight="1" x14ac:dyDescent="0.25">
      <c r="A623" s="69"/>
      <c r="B623" s="69"/>
      <c r="C623" s="69"/>
      <c r="D623" s="69"/>
      <c r="E623" s="69"/>
      <c r="F623" s="70"/>
      <c r="G623" s="71"/>
      <c r="H623" s="71"/>
      <c r="I623" s="70"/>
      <c r="O623" s="74"/>
      <c r="V623" s="69"/>
      <c r="X623" s="75"/>
      <c r="Y623" s="76"/>
      <c r="Z623" s="76"/>
      <c r="AA623" s="77"/>
      <c r="AB623" s="77"/>
      <c r="AC623" s="77"/>
      <c r="AD623" s="77"/>
      <c r="AE623" s="77"/>
      <c r="AF623" s="77"/>
      <c r="AG623" s="77"/>
      <c r="AH623" s="77"/>
      <c r="AI623" s="77"/>
      <c r="AJ623" s="77"/>
      <c r="AK623" s="77"/>
      <c r="AL623" s="77"/>
      <c r="AM623" s="75"/>
      <c r="AN623" s="61"/>
      <c r="AO623" s="61"/>
      <c r="AP623" s="78"/>
    </row>
    <row r="624" spans="1:42" s="73" customFormat="1" ht="12" customHeight="1" x14ac:dyDescent="0.25">
      <c r="A624" s="69"/>
      <c r="B624" s="69"/>
      <c r="C624" s="69"/>
      <c r="D624" s="69"/>
      <c r="E624" s="69"/>
      <c r="F624" s="70"/>
      <c r="G624" s="71"/>
      <c r="H624" s="71"/>
      <c r="I624" s="70"/>
      <c r="O624" s="74"/>
      <c r="V624" s="69"/>
      <c r="X624" s="75"/>
      <c r="Y624" s="76"/>
      <c r="Z624" s="76"/>
      <c r="AA624" s="77"/>
      <c r="AB624" s="77"/>
      <c r="AC624" s="77"/>
      <c r="AD624" s="77"/>
      <c r="AE624" s="77"/>
      <c r="AF624" s="77"/>
      <c r="AG624" s="77"/>
      <c r="AH624" s="77"/>
      <c r="AI624" s="77"/>
      <c r="AJ624" s="77"/>
      <c r="AK624" s="77"/>
      <c r="AL624" s="77"/>
      <c r="AM624" s="75"/>
      <c r="AN624" s="61"/>
      <c r="AO624" s="61"/>
      <c r="AP624" s="78"/>
    </row>
    <row r="625" spans="1:56" s="73" customFormat="1" ht="12" customHeight="1" x14ac:dyDescent="0.25">
      <c r="A625" s="69"/>
      <c r="B625" s="69"/>
      <c r="C625" s="69"/>
      <c r="D625" s="69"/>
      <c r="E625" s="69"/>
      <c r="F625" s="70"/>
      <c r="G625" s="71"/>
      <c r="H625" s="71"/>
      <c r="I625" s="70"/>
      <c r="O625" s="74"/>
      <c r="V625" s="69"/>
      <c r="X625" s="75"/>
      <c r="Y625" s="76"/>
      <c r="Z625" s="76"/>
      <c r="AA625" s="77"/>
      <c r="AB625" s="77"/>
      <c r="AC625" s="77"/>
      <c r="AD625" s="77"/>
      <c r="AE625" s="77"/>
      <c r="AF625" s="77"/>
      <c r="AG625" s="77"/>
      <c r="AH625" s="77"/>
      <c r="AI625" s="77"/>
      <c r="AJ625" s="77"/>
      <c r="AK625" s="77"/>
      <c r="AL625" s="77"/>
      <c r="AM625" s="75"/>
      <c r="AN625" s="61"/>
      <c r="AO625" s="61"/>
      <c r="AP625" s="78"/>
    </row>
    <row r="626" spans="1:56" s="73" customFormat="1" ht="12" customHeight="1" x14ac:dyDescent="0.25">
      <c r="A626" s="69"/>
      <c r="B626" s="69"/>
      <c r="C626" s="69"/>
      <c r="D626" s="69"/>
      <c r="E626" s="69"/>
      <c r="F626" s="70"/>
      <c r="G626" s="71"/>
      <c r="H626" s="71"/>
      <c r="I626" s="70"/>
      <c r="O626" s="74"/>
      <c r="V626" s="69"/>
      <c r="X626" s="75"/>
      <c r="Y626" s="76"/>
      <c r="Z626" s="76"/>
      <c r="AA626" s="77"/>
      <c r="AB626" s="77"/>
      <c r="AC626" s="77"/>
      <c r="AD626" s="77"/>
      <c r="AE626" s="77"/>
      <c r="AF626" s="77"/>
      <c r="AG626" s="77"/>
      <c r="AH626" s="77"/>
      <c r="AI626" s="77"/>
      <c r="AJ626" s="77"/>
      <c r="AK626" s="77"/>
      <c r="AL626" s="77"/>
      <c r="AM626" s="75"/>
      <c r="AN626" s="61"/>
      <c r="AO626" s="61"/>
      <c r="AP626" s="78"/>
    </row>
    <row r="627" spans="1:56" s="73" customFormat="1" ht="12" customHeight="1" x14ac:dyDescent="0.25">
      <c r="A627" s="69"/>
      <c r="B627" s="69"/>
      <c r="C627" s="69"/>
      <c r="D627" s="69"/>
      <c r="E627" s="69"/>
      <c r="F627" s="70"/>
      <c r="G627" s="71"/>
      <c r="H627" s="71"/>
      <c r="I627" s="70"/>
      <c r="O627" s="74"/>
      <c r="V627" s="69"/>
      <c r="X627" s="75"/>
      <c r="Y627" s="76"/>
      <c r="Z627" s="76"/>
      <c r="AA627" s="77"/>
      <c r="AB627" s="77"/>
      <c r="AC627" s="77"/>
      <c r="AD627" s="77"/>
      <c r="AE627" s="77"/>
      <c r="AF627" s="77"/>
      <c r="AG627" s="77"/>
      <c r="AH627" s="77"/>
      <c r="AI627" s="77"/>
      <c r="AJ627" s="77"/>
      <c r="AK627" s="77"/>
      <c r="AL627" s="77"/>
      <c r="AM627" s="75"/>
      <c r="AN627" s="61"/>
      <c r="AO627" s="61"/>
      <c r="AP627" s="78"/>
    </row>
    <row r="628" spans="1:56" s="73" customFormat="1" ht="12" customHeight="1" x14ac:dyDescent="0.25">
      <c r="A628" s="69"/>
      <c r="B628" s="69"/>
      <c r="C628" s="69"/>
      <c r="D628" s="69"/>
      <c r="E628" s="69"/>
      <c r="F628" s="70"/>
      <c r="G628" s="71"/>
      <c r="H628" s="71"/>
      <c r="I628" s="70"/>
      <c r="O628" s="74"/>
      <c r="V628" s="69"/>
      <c r="X628" s="75"/>
      <c r="Y628" s="76"/>
      <c r="Z628" s="76"/>
      <c r="AA628" s="77"/>
      <c r="AB628" s="77"/>
      <c r="AC628" s="77"/>
      <c r="AD628" s="77"/>
      <c r="AE628" s="77"/>
      <c r="AF628" s="77"/>
      <c r="AG628" s="77"/>
      <c r="AH628" s="77"/>
      <c r="AI628" s="77"/>
      <c r="AJ628" s="77"/>
      <c r="AK628" s="77"/>
      <c r="AL628" s="77"/>
      <c r="AM628" s="75"/>
      <c r="AN628" s="61"/>
      <c r="AO628" s="61"/>
      <c r="AP628" s="78"/>
    </row>
    <row r="629" spans="1:56" s="73" customFormat="1" ht="12" customHeight="1" x14ac:dyDescent="0.25">
      <c r="A629" s="69"/>
      <c r="B629" s="69"/>
      <c r="C629" s="69"/>
      <c r="D629" s="69"/>
      <c r="E629" s="69"/>
      <c r="F629" s="70"/>
      <c r="G629" s="71"/>
      <c r="H629" s="71"/>
      <c r="I629" s="70"/>
      <c r="O629" s="74"/>
      <c r="V629" s="69"/>
      <c r="X629" s="75"/>
      <c r="Y629" s="76"/>
      <c r="Z629" s="76"/>
      <c r="AA629" s="77"/>
      <c r="AB629" s="77"/>
      <c r="AC629" s="77"/>
      <c r="AD629" s="77"/>
      <c r="AE629" s="77"/>
      <c r="AF629" s="77"/>
      <c r="AG629" s="77"/>
      <c r="AH629" s="77"/>
      <c r="AI629" s="77"/>
      <c r="AJ629" s="77"/>
      <c r="AK629" s="77"/>
      <c r="AL629" s="77"/>
      <c r="AM629" s="75"/>
      <c r="AN629" s="61"/>
      <c r="AO629" s="61"/>
      <c r="AP629" s="78"/>
    </row>
    <row r="630" spans="1:56" s="73" customFormat="1" ht="12" customHeight="1" x14ac:dyDescent="0.25">
      <c r="A630" s="69"/>
      <c r="B630" s="69"/>
      <c r="C630" s="69"/>
      <c r="D630" s="69"/>
      <c r="E630" s="69"/>
      <c r="F630" s="70"/>
      <c r="G630" s="71"/>
      <c r="H630" s="71"/>
      <c r="I630" s="70"/>
      <c r="O630" s="74"/>
      <c r="V630" s="69"/>
      <c r="X630" s="75"/>
      <c r="Y630" s="76"/>
      <c r="Z630" s="76"/>
      <c r="AA630" s="77"/>
      <c r="AB630" s="77"/>
      <c r="AC630" s="77"/>
      <c r="AD630" s="77"/>
      <c r="AE630" s="77"/>
      <c r="AF630" s="77"/>
      <c r="AG630" s="77"/>
      <c r="AH630" s="77"/>
      <c r="AI630" s="77"/>
      <c r="AJ630" s="77"/>
      <c r="AK630" s="77"/>
      <c r="AL630" s="77"/>
      <c r="AM630" s="75"/>
      <c r="AN630" s="61"/>
      <c r="AO630" s="61"/>
      <c r="AP630" s="78"/>
    </row>
    <row r="631" spans="1:56" s="73" customFormat="1" ht="12" customHeight="1" x14ac:dyDescent="0.25">
      <c r="A631" s="69"/>
      <c r="B631" s="69"/>
      <c r="C631" s="69"/>
      <c r="D631" s="69"/>
      <c r="E631" s="69"/>
      <c r="F631" s="70"/>
      <c r="G631" s="71"/>
      <c r="H631" s="71"/>
      <c r="I631" s="70"/>
      <c r="O631" s="74"/>
      <c r="V631" s="69"/>
      <c r="X631" s="75"/>
      <c r="Y631" s="76"/>
      <c r="Z631" s="76"/>
      <c r="AA631" s="77"/>
      <c r="AB631" s="77"/>
      <c r="AC631" s="77"/>
      <c r="AD631" s="77"/>
      <c r="AE631" s="77"/>
      <c r="AF631" s="77"/>
      <c r="AG631" s="77"/>
      <c r="AH631" s="77"/>
      <c r="AI631" s="77"/>
      <c r="AJ631" s="77"/>
      <c r="AK631" s="77"/>
      <c r="AL631" s="77"/>
      <c r="AM631" s="75"/>
      <c r="AN631" s="61"/>
      <c r="AO631" s="61"/>
      <c r="AP631" s="78"/>
    </row>
    <row r="632" spans="1:56" s="73" customFormat="1" ht="12" customHeight="1" x14ac:dyDescent="0.25">
      <c r="A632" s="69"/>
      <c r="B632" s="69"/>
      <c r="C632" s="69"/>
      <c r="D632" s="69"/>
      <c r="E632" s="69"/>
      <c r="F632" s="70"/>
      <c r="G632" s="71"/>
      <c r="H632" s="71"/>
      <c r="I632" s="70"/>
      <c r="O632" s="74"/>
      <c r="V632" s="69"/>
      <c r="X632" s="75"/>
      <c r="Y632" s="76"/>
      <c r="Z632" s="76"/>
      <c r="AA632" s="77"/>
      <c r="AB632" s="77"/>
      <c r="AC632" s="77"/>
      <c r="AD632" s="77"/>
      <c r="AE632" s="77"/>
      <c r="AF632" s="77"/>
      <c r="AG632" s="77"/>
      <c r="AH632" s="77"/>
      <c r="AI632" s="77"/>
      <c r="AJ632" s="77"/>
      <c r="AK632" s="77"/>
      <c r="AL632" s="77"/>
      <c r="AM632" s="75"/>
      <c r="AN632" s="61"/>
      <c r="AO632" s="61"/>
      <c r="AP632" s="78"/>
    </row>
    <row r="633" spans="1:56" s="73" customFormat="1" ht="12" customHeight="1" x14ac:dyDescent="0.25">
      <c r="A633" s="69"/>
      <c r="B633" s="69"/>
      <c r="C633" s="69"/>
      <c r="D633" s="69"/>
      <c r="E633" s="69"/>
      <c r="F633" s="70"/>
      <c r="G633" s="71"/>
      <c r="H633" s="71"/>
      <c r="I633" s="70"/>
      <c r="O633" s="74"/>
      <c r="V633" s="69"/>
      <c r="X633" s="75"/>
      <c r="Y633" s="76"/>
      <c r="Z633" s="76"/>
      <c r="AA633" s="77"/>
      <c r="AB633" s="77"/>
      <c r="AC633" s="77"/>
      <c r="AD633" s="77"/>
      <c r="AE633" s="77"/>
      <c r="AF633" s="77"/>
      <c r="AG633" s="77"/>
      <c r="AH633" s="77"/>
      <c r="AI633" s="77"/>
      <c r="AJ633" s="77"/>
      <c r="AK633" s="77"/>
      <c r="AL633" s="77"/>
      <c r="AM633" s="75"/>
      <c r="AN633" s="61"/>
      <c r="AO633" s="61"/>
      <c r="AP633" s="78"/>
    </row>
    <row r="634" spans="1:56" s="73" customFormat="1" ht="12" customHeight="1" x14ac:dyDescent="0.25">
      <c r="A634" s="69"/>
      <c r="B634" s="69"/>
      <c r="C634" s="69"/>
      <c r="D634" s="69"/>
      <c r="E634" s="69"/>
      <c r="F634" s="70"/>
      <c r="G634" s="71"/>
      <c r="H634" s="71"/>
      <c r="I634" s="70"/>
      <c r="O634" s="74"/>
      <c r="V634" s="69"/>
      <c r="X634" s="75"/>
      <c r="Y634" s="76"/>
      <c r="Z634" s="76"/>
      <c r="AA634" s="77"/>
      <c r="AB634" s="77"/>
      <c r="AC634" s="77"/>
      <c r="AD634" s="77"/>
      <c r="AE634" s="77"/>
      <c r="AF634" s="77"/>
      <c r="AG634" s="77"/>
      <c r="AH634" s="77"/>
      <c r="AI634" s="77"/>
      <c r="AJ634" s="77"/>
      <c r="AK634" s="77"/>
      <c r="AL634" s="77"/>
      <c r="AM634" s="75"/>
      <c r="AN634" s="61"/>
      <c r="AO634" s="61"/>
      <c r="AP634" s="78"/>
    </row>
    <row r="635" spans="1:56" s="73" customFormat="1" ht="12" customHeight="1" x14ac:dyDescent="0.25">
      <c r="A635" s="69"/>
      <c r="B635" s="69"/>
      <c r="C635" s="69"/>
      <c r="D635" s="69"/>
      <c r="E635" s="69"/>
      <c r="F635" s="70"/>
      <c r="G635" s="71"/>
      <c r="H635" s="71"/>
      <c r="I635" s="70"/>
      <c r="O635" s="74"/>
      <c r="V635" s="69"/>
      <c r="X635" s="75"/>
      <c r="Y635" s="76"/>
      <c r="Z635" s="76"/>
      <c r="AA635" s="77"/>
      <c r="AB635" s="77"/>
      <c r="AC635" s="77"/>
      <c r="AD635" s="77"/>
      <c r="AE635" s="77"/>
      <c r="AF635" s="77"/>
      <c r="AG635" s="77"/>
      <c r="AH635" s="77"/>
      <c r="AI635" s="77"/>
      <c r="AJ635" s="77"/>
      <c r="AK635" s="77"/>
      <c r="AL635" s="77"/>
      <c r="AM635" s="75"/>
      <c r="AN635" s="61"/>
      <c r="AO635" s="61"/>
      <c r="AP635" s="78"/>
    </row>
    <row r="636" spans="1:56" s="73" customFormat="1" ht="12" customHeight="1" x14ac:dyDescent="0.25">
      <c r="A636" s="69"/>
      <c r="B636" s="69"/>
      <c r="C636" s="69"/>
      <c r="D636" s="69"/>
      <c r="E636" s="69"/>
      <c r="F636" s="70"/>
      <c r="G636" s="71"/>
      <c r="H636" s="71"/>
      <c r="I636" s="70"/>
      <c r="O636" s="74"/>
      <c r="V636" s="69"/>
      <c r="X636" s="75"/>
      <c r="Y636" s="76"/>
      <c r="Z636" s="76"/>
      <c r="AA636" s="77"/>
      <c r="AB636" s="77"/>
      <c r="AC636" s="77"/>
      <c r="AD636" s="77"/>
      <c r="AE636" s="77"/>
      <c r="AF636" s="77"/>
      <c r="AG636" s="77"/>
      <c r="AH636" s="77"/>
      <c r="AI636" s="77"/>
      <c r="AJ636" s="77"/>
      <c r="AK636" s="77"/>
      <c r="AL636" s="77"/>
      <c r="AM636" s="75"/>
      <c r="AN636" s="61"/>
      <c r="AO636" s="61"/>
      <c r="AP636" s="78"/>
    </row>
    <row r="637" spans="1:56" s="73" customFormat="1" ht="12" customHeight="1" x14ac:dyDescent="0.25">
      <c r="A637" s="69"/>
      <c r="B637" s="69"/>
      <c r="C637" s="69"/>
      <c r="D637" s="69"/>
      <c r="E637" s="69"/>
      <c r="F637" s="70"/>
      <c r="G637" s="71"/>
      <c r="H637" s="71"/>
      <c r="I637" s="70"/>
      <c r="O637" s="74"/>
      <c r="V637" s="69"/>
      <c r="X637" s="75"/>
      <c r="Y637" s="76"/>
      <c r="Z637" s="76"/>
      <c r="AA637" s="77"/>
      <c r="AB637" s="77"/>
      <c r="AC637" s="77"/>
      <c r="AD637" s="77"/>
      <c r="AE637" s="77"/>
      <c r="AF637" s="77"/>
      <c r="AG637" s="77"/>
      <c r="AH637" s="77"/>
      <c r="AI637" s="77"/>
      <c r="AJ637" s="77"/>
      <c r="AK637" s="77"/>
      <c r="AL637" s="77"/>
      <c r="AM637" s="75"/>
      <c r="AN637" s="61"/>
      <c r="AO637" s="61"/>
      <c r="AP637" s="78"/>
    </row>
    <row r="638" spans="1:56" s="73" customFormat="1" x14ac:dyDescent="0.25">
      <c r="A638" s="69"/>
      <c r="B638" s="69"/>
      <c r="C638" s="69"/>
      <c r="D638" s="69"/>
      <c r="E638" s="69"/>
      <c r="F638" s="69"/>
      <c r="G638" s="81"/>
      <c r="H638" s="81"/>
      <c r="I638" s="81"/>
      <c r="J638" s="81"/>
      <c r="K638" s="69"/>
      <c r="M638" s="69"/>
      <c r="N638" s="69"/>
      <c r="O638" s="69"/>
      <c r="P638" s="69"/>
      <c r="Q638" s="69"/>
      <c r="R638" s="69"/>
      <c r="S638" s="69"/>
      <c r="T638" s="69"/>
      <c r="U638" s="69"/>
      <c r="V638" s="69"/>
      <c r="W638" s="69"/>
      <c r="X638" s="69"/>
      <c r="Y638" s="69"/>
      <c r="Z638" s="69"/>
      <c r="AA638" s="69"/>
      <c r="AB638" s="69"/>
      <c r="AC638" s="69"/>
      <c r="AD638" s="69"/>
      <c r="AE638" s="69"/>
      <c r="AF638" s="69"/>
      <c r="AG638" s="69"/>
      <c r="AH638" s="69"/>
      <c r="AI638" s="69"/>
      <c r="AJ638" s="69"/>
      <c r="AK638" s="69"/>
      <c r="AL638" s="69"/>
      <c r="AM638" s="69"/>
      <c r="AN638" s="69"/>
      <c r="AO638" s="69"/>
      <c r="AP638" s="69"/>
      <c r="AQ638" s="69"/>
      <c r="AR638" s="69"/>
      <c r="AS638" s="69"/>
      <c r="AT638" s="69"/>
      <c r="AU638" s="81"/>
      <c r="AV638" s="81"/>
      <c r="AW638" s="81"/>
      <c r="AX638" s="81"/>
      <c r="AY638" s="81"/>
      <c r="AZ638" s="81"/>
      <c r="BA638" s="81"/>
      <c r="BB638" s="81"/>
      <c r="BC638" s="81"/>
      <c r="BD638" s="81"/>
    </row>
    <row r="639" spans="1:56" s="55" customFormat="1" x14ac:dyDescent="0.25">
      <c r="A639" s="34"/>
      <c r="B639" s="34"/>
      <c r="C639" s="34"/>
      <c r="D639" s="34"/>
      <c r="E639" s="34"/>
      <c r="F639" s="34"/>
      <c r="G639" s="62"/>
      <c r="H639" s="62"/>
      <c r="I639" s="62"/>
      <c r="J639" s="62"/>
      <c r="K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c r="AL639" s="34"/>
      <c r="AM639" s="34"/>
      <c r="AN639" s="34"/>
      <c r="AO639" s="34"/>
      <c r="AP639" s="34"/>
      <c r="AQ639" s="34"/>
      <c r="AR639" s="34"/>
      <c r="AS639" s="34"/>
      <c r="AT639" s="34"/>
      <c r="AU639" s="62"/>
      <c r="AV639" s="62"/>
      <c r="AW639" s="62"/>
      <c r="AX639" s="62"/>
      <c r="AY639" s="62"/>
      <c r="AZ639" s="62"/>
      <c r="BA639" s="62"/>
      <c r="BB639" s="62"/>
      <c r="BC639" s="62"/>
      <c r="BD639" s="62"/>
    </row>
    <row r="640" spans="1:56" s="55" customFormat="1" x14ac:dyDescent="0.25">
      <c r="A640" s="34"/>
      <c r="B640" s="34"/>
      <c r="C640" s="34"/>
      <c r="D640" s="34"/>
      <c r="E640" s="34"/>
      <c r="F640" s="34"/>
      <c r="G640" s="62"/>
      <c r="H640" s="62"/>
      <c r="I640" s="62"/>
      <c r="J640" s="62"/>
      <c r="K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34"/>
      <c r="AT640" s="34"/>
      <c r="AU640" s="62"/>
      <c r="AV640" s="62"/>
      <c r="AW640" s="62"/>
      <c r="AX640" s="62"/>
      <c r="AY640" s="62"/>
      <c r="AZ640" s="62"/>
      <c r="BA640" s="62"/>
      <c r="BB640" s="62"/>
      <c r="BC640" s="62"/>
      <c r="BD640" s="62"/>
    </row>
    <row r="641" spans="1:56" s="55" customFormat="1" x14ac:dyDescent="0.25">
      <c r="A641" s="34"/>
      <c r="B641" s="34"/>
      <c r="C641" s="34"/>
      <c r="D641" s="34"/>
      <c r="E641" s="34"/>
      <c r="F641" s="34"/>
      <c r="G641" s="62"/>
      <c r="H641" s="62"/>
      <c r="I641" s="62"/>
      <c r="J641" s="62"/>
      <c r="K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34"/>
      <c r="AT641" s="34"/>
      <c r="AU641" s="62"/>
      <c r="AV641" s="62"/>
      <c r="AW641" s="62"/>
      <c r="AX641" s="62"/>
      <c r="AY641" s="62"/>
      <c r="AZ641" s="62"/>
      <c r="BA641" s="62"/>
      <c r="BB641" s="62"/>
      <c r="BC641" s="62"/>
      <c r="BD641" s="62"/>
    </row>
    <row r="642" spans="1:56" s="55" customFormat="1" x14ac:dyDescent="0.25">
      <c r="A642" s="34"/>
      <c r="B642" s="34"/>
      <c r="C642" s="34"/>
      <c r="D642" s="34"/>
      <c r="E642" s="34"/>
      <c r="F642" s="34"/>
      <c r="G642" s="62"/>
      <c r="H642" s="62"/>
      <c r="I642" s="62"/>
      <c r="J642" s="62"/>
      <c r="K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34"/>
      <c r="AT642" s="34"/>
      <c r="AU642" s="62"/>
      <c r="AV642" s="62"/>
      <c r="AW642" s="62"/>
      <c r="AX642" s="62"/>
      <c r="AY642" s="62"/>
      <c r="AZ642" s="62"/>
      <c r="BA642" s="62"/>
      <c r="BB642" s="62"/>
      <c r="BC642" s="62"/>
      <c r="BD642" s="62"/>
    </row>
    <row r="643" spans="1:56" s="55" customFormat="1" x14ac:dyDescent="0.25">
      <c r="A643" s="34"/>
      <c r="B643" s="34"/>
      <c r="C643" s="34"/>
      <c r="D643" s="34"/>
      <c r="E643" s="34"/>
      <c r="F643" s="34"/>
      <c r="G643" s="62"/>
      <c r="H643" s="62"/>
      <c r="I643" s="62"/>
      <c r="J643" s="62"/>
      <c r="K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34"/>
      <c r="AT643" s="34"/>
      <c r="AU643" s="62"/>
      <c r="AV643" s="62"/>
      <c r="AW643" s="62"/>
      <c r="AX643" s="62"/>
      <c r="AY643" s="62"/>
      <c r="AZ643" s="62"/>
      <c r="BA643" s="62"/>
      <c r="BB643" s="62"/>
      <c r="BC643" s="62"/>
      <c r="BD643" s="62"/>
    </row>
    <row r="644" spans="1:56" s="55" customFormat="1" x14ac:dyDescent="0.25">
      <c r="A644" s="34"/>
      <c r="B644" s="34"/>
      <c r="C644" s="34"/>
      <c r="D644" s="34"/>
      <c r="E644" s="34"/>
      <c r="F644" s="34"/>
      <c r="G644" s="62"/>
      <c r="H644" s="62"/>
      <c r="I644" s="62"/>
      <c r="J644" s="62"/>
      <c r="K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34"/>
      <c r="AT644" s="34"/>
      <c r="AU644" s="62"/>
      <c r="AV644" s="62"/>
      <c r="AW644" s="62"/>
      <c r="AX644" s="62"/>
      <c r="AY644" s="62"/>
      <c r="AZ644" s="62"/>
      <c r="BA644" s="62"/>
      <c r="BB644" s="62"/>
      <c r="BC644" s="62"/>
      <c r="BD644" s="62"/>
    </row>
    <row r="645" spans="1:56" s="55" customFormat="1" x14ac:dyDescent="0.25">
      <c r="A645" s="34"/>
      <c r="B645" s="34"/>
      <c r="C645" s="34"/>
      <c r="D645" s="34"/>
      <c r="E645" s="34"/>
      <c r="F645" s="34"/>
      <c r="G645" s="62"/>
      <c r="H645" s="62"/>
      <c r="I645" s="62"/>
      <c r="J645" s="62"/>
      <c r="K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62"/>
      <c r="AV645" s="62"/>
      <c r="AW645" s="62"/>
      <c r="AX645" s="62"/>
      <c r="AY645" s="62"/>
      <c r="AZ645" s="62"/>
      <c r="BA645" s="62"/>
      <c r="BB645" s="62"/>
      <c r="BC645" s="62"/>
      <c r="BD645" s="62"/>
    </row>
    <row r="646" spans="1:56" s="55" customFormat="1" x14ac:dyDescent="0.25">
      <c r="A646" s="34"/>
      <c r="B646" s="34"/>
      <c r="C646" s="34"/>
      <c r="D646" s="34"/>
      <c r="E646" s="34"/>
      <c r="F646" s="34"/>
      <c r="G646" s="62"/>
      <c r="H646" s="62"/>
      <c r="I646" s="62"/>
      <c r="J646" s="62"/>
      <c r="K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34"/>
      <c r="AT646" s="34"/>
      <c r="AU646" s="62"/>
      <c r="AV646" s="62"/>
      <c r="AW646" s="62"/>
      <c r="AX646" s="62"/>
      <c r="AY646" s="62"/>
      <c r="AZ646" s="62"/>
      <c r="BA646" s="62"/>
      <c r="BB646" s="62"/>
      <c r="BC646" s="62"/>
      <c r="BD646" s="62"/>
    </row>
    <row r="647" spans="1:56" s="55" customFormat="1" x14ac:dyDescent="0.25">
      <c r="A647" s="34"/>
      <c r="B647" s="34"/>
      <c r="C647" s="34"/>
      <c r="D647" s="34"/>
      <c r="E647" s="34"/>
      <c r="F647" s="34"/>
      <c r="G647" s="62"/>
      <c r="H647" s="62"/>
      <c r="I647" s="62"/>
      <c r="J647" s="62"/>
      <c r="K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34"/>
      <c r="AT647" s="34"/>
      <c r="AU647" s="62"/>
      <c r="AV647" s="62"/>
      <c r="AW647" s="62"/>
      <c r="AX647" s="62"/>
      <c r="AY647" s="62"/>
      <c r="AZ647" s="62"/>
      <c r="BA647" s="62"/>
      <c r="BB647" s="62"/>
      <c r="BC647" s="62"/>
      <c r="BD647" s="62"/>
    </row>
    <row r="648" spans="1:56" s="55" customFormat="1" x14ac:dyDescent="0.25">
      <c r="A648" s="34"/>
      <c r="B648" s="34"/>
      <c r="C648" s="34"/>
      <c r="D648" s="34"/>
      <c r="E648" s="34"/>
      <c r="F648" s="34"/>
      <c r="G648" s="62"/>
      <c r="H648" s="62"/>
      <c r="I648" s="62"/>
      <c r="J648" s="62"/>
      <c r="K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62"/>
      <c r="AV648" s="62"/>
      <c r="AW648" s="62"/>
      <c r="AX648" s="62"/>
      <c r="AY648" s="62"/>
      <c r="AZ648" s="62"/>
      <c r="BA648" s="62"/>
      <c r="BB648" s="62"/>
      <c r="BC648" s="62"/>
      <c r="BD648" s="62"/>
    </row>
  </sheetData>
  <mergeCells count="22">
    <mergeCell ref="AP1:AP4"/>
    <mergeCell ref="AM1:AM4"/>
    <mergeCell ref="AN1:AN4"/>
    <mergeCell ref="AD1:AD4"/>
    <mergeCell ref="AE1:AE4"/>
    <mergeCell ref="AF1:AF4"/>
    <mergeCell ref="AG1:AG4"/>
    <mergeCell ref="AH1:AH4"/>
    <mergeCell ref="AI1:AI4"/>
    <mergeCell ref="AO1:AO4"/>
    <mergeCell ref="A2:I2"/>
    <mergeCell ref="I3:I4"/>
    <mergeCell ref="AJ1:AJ4"/>
    <mergeCell ref="AK1:AK4"/>
    <mergeCell ref="AL1:AL4"/>
    <mergeCell ref="X1:X4"/>
    <mergeCell ref="Y1:Y4"/>
    <mergeCell ref="Z1:Z4"/>
    <mergeCell ref="AA1:AA4"/>
    <mergeCell ref="AB1:AB4"/>
    <mergeCell ref="AC1:AC4"/>
    <mergeCell ref="H3:H4"/>
  </mergeCells>
  <pageMargins left="0.7" right="0.7" top="0.75" bottom="0.75" header="0.3" footer="0.3"/>
  <pageSetup orientation="portrait" verticalDpi="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Model_Info_Assump</vt:lpstr>
      <vt:lpstr>Tahoe-cross-walk</vt:lpstr>
      <vt:lpstr>WRB_1800-2100m</vt:lpstr>
      <vt:lpstr>WRB_2100-2400m</vt:lpstr>
      <vt:lpstr>WRB_2400-2700m</vt:lpstr>
      <vt:lpstr>'Tahoe-cross-walk'!OLE_LINK1</vt:lpstr>
      <vt:lpstr>'Tahoe-cross-walk'!Print_Area</vt:lpstr>
    </vt:vector>
  </TitlesOfParts>
  <Company>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suemiller</dc:creator>
  <cp:lastModifiedBy>Miller, Sue -FS</cp:lastModifiedBy>
  <cp:lastPrinted>2019-03-04T17:33:09Z</cp:lastPrinted>
  <dcterms:created xsi:type="dcterms:W3CDTF">2016-12-02T14:20:41Z</dcterms:created>
  <dcterms:modified xsi:type="dcterms:W3CDTF">2019-03-25T21:43:31Z</dcterms:modified>
</cp:coreProperties>
</file>