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wright/Documents/Work/CEEK/LBA/Github/"/>
    </mc:Choice>
  </mc:AlternateContent>
  <xr:revisionPtr revIDLastSave="0" documentId="13_ncr:1_{8F744C2C-CF2E-B647-93D7-0B0F59D233D5}" xr6:coauthVersionLast="40" xr6:coauthVersionMax="40" xr10:uidLastSave="{00000000-0000-0000-0000-000000000000}"/>
  <bookViews>
    <workbookView xWindow="0" yWindow="460" windowWidth="25600" windowHeight="14800" xr2:uid="{40618C38-8EBB-9B4F-AC35-4E500AB36C29}"/>
  </bookViews>
  <sheets>
    <sheet name="Tests" sheetId="1" r:id="rId1"/>
    <sheet name="Test_1" sheetId="2" r:id="rId2"/>
    <sheet name="Test_2" sheetId="5" r:id="rId3"/>
    <sheet name="Test_3" sheetId="6" r:id="rId4"/>
    <sheet name="Test_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0" i="5" l="1"/>
  <c r="P30" i="6"/>
  <c r="P30" i="7"/>
  <c r="U29" i="7"/>
  <c r="U31" i="7"/>
  <c r="U28" i="7"/>
  <c r="P28" i="7"/>
  <c r="R23" i="7"/>
  <c r="R22" i="7"/>
  <c r="R21" i="7"/>
  <c r="R20" i="7"/>
  <c r="R19" i="7"/>
  <c r="R18" i="7"/>
  <c r="R17" i="7"/>
  <c r="R16" i="7"/>
  <c r="R15" i="7"/>
  <c r="R14" i="7"/>
  <c r="M9" i="7"/>
  <c r="M18" i="7" s="1"/>
  <c r="L9" i="7"/>
  <c r="L18" i="7" s="1"/>
  <c r="K9" i="7"/>
  <c r="I19" i="7" s="1"/>
  <c r="J9" i="7"/>
  <c r="H19" i="7" s="1"/>
  <c r="I9" i="7"/>
  <c r="M15" i="7" s="1"/>
  <c r="H9" i="7"/>
  <c r="H15" i="7" s="1"/>
  <c r="G9" i="7"/>
  <c r="I14" i="7" s="1"/>
  <c r="F9" i="7"/>
  <c r="H14" i="7" s="1"/>
  <c r="E9" i="7"/>
  <c r="I17" i="7" s="1"/>
  <c r="D9" i="7"/>
  <c r="H17" i="7" s="1"/>
  <c r="C9" i="7"/>
  <c r="I16" i="7" s="1"/>
  <c r="B9" i="7"/>
  <c r="L16" i="7" s="1"/>
  <c r="T8" i="7"/>
  <c r="S8" i="7"/>
  <c r="R8" i="7"/>
  <c r="Q8" i="7"/>
  <c r="P8" i="7"/>
  <c r="U7" i="7"/>
  <c r="S7" i="7"/>
  <c r="R7" i="7"/>
  <c r="Q7" i="7"/>
  <c r="P7" i="7"/>
  <c r="U6" i="7"/>
  <c r="T6" i="7"/>
  <c r="R6" i="7"/>
  <c r="Q6" i="7"/>
  <c r="P6" i="7"/>
  <c r="U5" i="7"/>
  <c r="T5" i="7"/>
  <c r="S5" i="7"/>
  <c r="Q5" i="7"/>
  <c r="P5" i="7"/>
  <c r="U4" i="7"/>
  <c r="T4" i="7"/>
  <c r="S4" i="7"/>
  <c r="R4" i="7"/>
  <c r="P4" i="7"/>
  <c r="U3" i="7"/>
  <c r="T3" i="7"/>
  <c r="S3" i="7"/>
  <c r="R3" i="7"/>
  <c r="Q3" i="7"/>
  <c r="U31" i="6"/>
  <c r="U29" i="6"/>
  <c r="U28" i="6"/>
  <c r="P28" i="6"/>
  <c r="R23" i="6"/>
  <c r="R22" i="6"/>
  <c r="R21" i="6"/>
  <c r="R20" i="6"/>
  <c r="R19" i="6"/>
  <c r="R18" i="6"/>
  <c r="R17" i="6"/>
  <c r="M14" i="6"/>
  <c r="R16" i="6"/>
  <c r="R15" i="6"/>
  <c r="R14" i="6"/>
  <c r="M9" i="6"/>
  <c r="I16" i="6" s="1"/>
  <c r="L9" i="6"/>
  <c r="H16" i="6" s="1"/>
  <c r="K9" i="6"/>
  <c r="I15" i="6" s="1"/>
  <c r="J9" i="6"/>
  <c r="H15" i="6" s="1"/>
  <c r="I9" i="6"/>
  <c r="M19" i="6" s="1"/>
  <c r="H9" i="6"/>
  <c r="L19" i="6" s="1"/>
  <c r="G9" i="6"/>
  <c r="I18" i="6" s="1"/>
  <c r="F9" i="6"/>
  <c r="H18" i="6" s="1"/>
  <c r="E9" i="6"/>
  <c r="I14" i="6" s="1"/>
  <c r="D9" i="6"/>
  <c r="H14" i="6" s="1"/>
  <c r="C9" i="6"/>
  <c r="I17" i="6" s="1"/>
  <c r="B9" i="6"/>
  <c r="H17" i="6" s="1"/>
  <c r="T8" i="6"/>
  <c r="S8" i="6"/>
  <c r="R8" i="6"/>
  <c r="Q8" i="6"/>
  <c r="P8" i="6"/>
  <c r="U7" i="6"/>
  <c r="S7" i="6"/>
  <c r="R7" i="6"/>
  <c r="Q7" i="6"/>
  <c r="P7" i="6"/>
  <c r="U6" i="6"/>
  <c r="T6" i="6"/>
  <c r="R6" i="6"/>
  <c r="Q6" i="6"/>
  <c r="P6" i="6"/>
  <c r="U5" i="6"/>
  <c r="T5" i="6"/>
  <c r="S5" i="6"/>
  <c r="Q5" i="6"/>
  <c r="P5" i="6"/>
  <c r="U4" i="6"/>
  <c r="T4" i="6"/>
  <c r="S4" i="6"/>
  <c r="R4" i="6"/>
  <c r="P4" i="6"/>
  <c r="U3" i="6"/>
  <c r="T3" i="6"/>
  <c r="S3" i="6"/>
  <c r="R3" i="6"/>
  <c r="Q3" i="6"/>
  <c r="U31" i="5"/>
  <c r="U29" i="5"/>
  <c r="U28" i="5"/>
  <c r="P28" i="5"/>
  <c r="R23" i="5"/>
  <c r="R22" i="5"/>
  <c r="R21" i="5"/>
  <c r="R20" i="5"/>
  <c r="R19" i="5"/>
  <c r="R18" i="5"/>
  <c r="R17" i="5"/>
  <c r="M18" i="5"/>
  <c r="L18" i="5"/>
  <c r="R16" i="5"/>
  <c r="R15" i="5"/>
  <c r="R14" i="5"/>
  <c r="M9" i="5"/>
  <c r="I17" i="5" s="1"/>
  <c r="L9" i="5"/>
  <c r="H17" i="5" s="1"/>
  <c r="K9" i="5"/>
  <c r="I16" i="5" s="1"/>
  <c r="J9" i="5"/>
  <c r="H16" i="5" s="1"/>
  <c r="I9" i="5"/>
  <c r="M16" i="5" s="1"/>
  <c r="H9" i="5"/>
  <c r="L16" i="5" s="1"/>
  <c r="G9" i="5"/>
  <c r="M15" i="5" s="1"/>
  <c r="F9" i="5"/>
  <c r="H14" i="5" s="1"/>
  <c r="E9" i="5"/>
  <c r="I19" i="5" s="1"/>
  <c r="D9" i="5"/>
  <c r="H19" i="5" s="1"/>
  <c r="C9" i="5"/>
  <c r="M19" i="5" s="1"/>
  <c r="B9" i="5"/>
  <c r="L19" i="5" s="1"/>
  <c r="T8" i="5"/>
  <c r="S8" i="5"/>
  <c r="R8" i="5"/>
  <c r="Q8" i="5"/>
  <c r="P8" i="5"/>
  <c r="U7" i="5"/>
  <c r="S7" i="5"/>
  <c r="R7" i="5"/>
  <c r="Q7" i="5"/>
  <c r="P7" i="5"/>
  <c r="U6" i="5"/>
  <c r="T6" i="5"/>
  <c r="R6" i="5"/>
  <c r="Q6" i="5"/>
  <c r="P6" i="5"/>
  <c r="U5" i="5"/>
  <c r="T5" i="5"/>
  <c r="S5" i="5"/>
  <c r="Q5" i="5"/>
  <c r="P5" i="5"/>
  <c r="U4" i="5"/>
  <c r="T4" i="5"/>
  <c r="S4" i="5"/>
  <c r="R4" i="5"/>
  <c r="P4" i="5"/>
  <c r="U3" i="5"/>
  <c r="T3" i="5"/>
  <c r="S3" i="5"/>
  <c r="R3" i="5"/>
  <c r="Q3" i="5"/>
  <c r="L16" i="2"/>
  <c r="L14" i="2"/>
  <c r="L18" i="2"/>
  <c r="I16" i="2"/>
  <c r="H15" i="2"/>
  <c r="U29" i="2"/>
  <c r="U31" i="2"/>
  <c r="U28" i="2"/>
  <c r="P28" i="2"/>
  <c r="B9" i="2"/>
  <c r="C9" i="2"/>
  <c r="M18" i="2" s="1"/>
  <c r="D9" i="2"/>
  <c r="L17" i="2" s="1"/>
  <c r="E9" i="2"/>
  <c r="M17" i="2" s="1"/>
  <c r="F9" i="2"/>
  <c r="H14" i="2" s="1"/>
  <c r="G9" i="2"/>
  <c r="M14" i="2" s="1"/>
  <c r="H9" i="2"/>
  <c r="H16" i="2" s="1"/>
  <c r="I9" i="2"/>
  <c r="M19" i="2" s="1"/>
  <c r="J9" i="2"/>
  <c r="H18" i="2" s="1"/>
  <c r="K9" i="2"/>
  <c r="M16" i="2" s="1"/>
  <c r="L9" i="2"/>
  <c r="H17" i="2" s="1"/>
  <c r="M9" i="2"/>
  <c r="M15" i="2" s="1"/>
  <c r="U4" i="2"/>
  <c r="U5" i="2"/>
  <c r="U6" i="2"/>
  <c r="U7" i="2"/>
  <c r="U3" i="2"/>
  <c r="T4" i="2"/>
  <c r="T5" i="2"/>
  <c r="T6" i="2"/>
  <c r="T8" i="2"/>
  <c r="T3" i="2"/>
  <c r="S4" i="2"/>
  <c r="S5" i="2"/>
  <c r="S7" i="2"/>
  <c r="S8" i="2"/>
  <c r="S3" i="2"/>
  <c r="R8" i="2"/>
  <c r="R4" i="2"/>
  <c r="R6" i="2"/>
  <c r="R7" i="2"/>
  <c r="Q5" i="2"/>
  <c r="Q6" i="2"/>
  <c r="Q7" i="2"/>
  <c r="Q8" i="2"/>
  <c r="P4" i="2"/>
  <c r="P5" i="2"/>
  <c r="P6" i="2"/>
  <c r="P7" i="2"/>
  <c r="P8" i="2"/>
  <c r="R3" i="2"/>
  <c r="Q3" i="2"/>
  <c r="H19" i="2" l="1"/>
  <c r="M19" i="7"/>
  <c r="M14" i="7"/>
  <c r="M16" i="7"/>
  <c r="I15" i="7"/>
  <c r="U30" i="7"/>
  <c r="L19" i="7"/>
  <c r="H16" i="7"/>
  <c r="L14" i="7"/>
  <c r="H18" i="7"/>
  <c r="M17" i="7"/>
  <c r="I18" i="7"/>
  <c r="L15" i="7"/>
  <c r="P29" i="7"/>
  <c r="P31" i="7" s="1"/>
  <c r="L17" i="7"/>
  <c r="L18" i="6"/>
  <c r="L17" i="6"/>
  <c r="M18" i="6"/>
  <c r="M17" i="6"/>
  <c r="P29" i="6"/>
  <c r="P31" i="6" s="1"/>
  <c r="H19" i="6"/>
  <c r="L16" i="6"/>
  <c r="I19" i="6"/>
  <c r="U30" i="6"/>
  <c r="M16" i="6"/>
  <c r="L15" i="6"/>
  <c r="M15" i="6"/>
  <c r="L14" i="6"/>
  <c r="H18" i="5"/>
  <c r="P29" i="5"/>
  <c r="P31" i="5" s="1"/>
  <c r="L15" i="5"/>
  <c r="I14" i="5"/>
  <c r="M17" i="5"/>
  <c r="I18" i="5"/>
  <c r="H15" i="5"/>
  <c r="L14" i="5"/>
  <c r="I15" i="5"/>
  <c r="U30" i="5"/>
  <c r="M14" i="5"/>
  <c r="L17" i="5"/>
  <c r="I14" i="2"/>
  <c r="I15" i="2"/>
  <c r="I18" i="2"/>
  <c r="L19" i="2"/>
  <c r="L15" i="2"/>
  <c r="I19" i="2"/>
  <c r="I17" i="2"/>
  <c r="U30" i="2"/>
  <c r="P29" i="2"/>
  <c r="R20" i="2"/>
  <c r="R21" i="2"/>
  <c r="R22" i="2"/>
  <c r="R23" i="2"/>
  <c r="R19" i="2"/>
  <c r="R15" i="2"/>
  <c r="R16" i="2"/>
  <c r="R17" i="2"/>
  <c r="R18" i="2"/>
  <c r="R14" i="2"/>
  <c r="P30" i="2" l="1"/>
  <c r="P31" i="2" s="1"/>
</calcChain>
</file>

<file path=xl/sharedStrings.xml><?xml version="1.0" encoding="utf-8"?>
<sst xmlns="http://schemas.openxmlformats.org/spreadsheetml/2006/main" count="537" uniqueCount="124">
  <si>
    <t>10 priority areas</t>
  </si>
  <si>
    <t>Case</t>
  </si>
  <si>
    <t>Look For</t>
  </si>
  <si>
    <t>Make sure the paragraphs have a blank line before and after</t>
  </si>
  <si>
    <t>scoreType = Balanced</t>
  </si>
  <si>
    <t>scoreType = Occasionally Shaky</t>
  </si>
  <si>
    <t>scoreType = Frequently Shaky</t>
  </si>
  <si>
    <t>scoreType = Unbalanced</t>
  </si>
  <si>
    <t>sameRankings = true</t>
  </si>
  <si>
    <t>sameRankings = false</t>
  </si>
  <si>
    <t>unclearPairs.length &gt; 0</t>
  </si>
  <si>
    <t>slackPairs.length = 0</t>
  </si>
  <si>
    <t>slackPairs.length &gt; 0</t>
  </si>
  <si>
    <t>A blank line above and below all paragraphs</t>
  </si>
  <si>
    <t>Uniform indentation of list text (numbered, bulleted, or text that is indented without a bullet point)</t>
  </si>
  <si>
    <t>Fix</t>
  </si>
  <si>
    <t>No error characters</t>
  </si>
  <si>
    <t>Including, but not limited to "â€•"</t>
  </si>
  <si>
    <t>Replace with unicode characters (e.g. left apostrophe = \u2018)</t>
  </si>
  <si>
    <t>All</t>
  </si>
  <si>
    <t>Words that are combined together without spaces</t>
  </si>
  <si>
    <t>Add a space at the end of the string preceeding the variable and a space or punctuation mark at the beginning of the string suceeding the variable</t>
  </si>
  <si>
    <t>Not tested</t>
  </si>
  <si>
    <t>Issue</t>
  </si>
  <si>
    <t>Working</t>
  </si>
  <si>
    <t>Long run-on paragraphs (compare to Word Doc)</t>
  </si>
  <si>
    <t>Lines not being properly indented</t>
  </si>
  <si>
    <t>Create a new page automatically</t>
  </si>
  <si>
    <t>#</t>
  </si>
  <si>
    <t>All Sections</t>
  </si>
  <si>
    <t>sameRankings = true &amp; tensionPairs.length &gt; 0</t>
  </si>
  <si>
    <t>Ensure the list does not run off the page</t>
  </si>
  <si>
    <t>Add an extra blank line after the first paragraph of the two</t>
  </si>
  <si>
    <t>Use the proper method for indentation - all methods located at the end of the code</t>
  </si>
  <si>
    <t>A space before inserted variables &amp; space or punctuation after</t>
  </si>
  <si>
    <t>Check for proper spacing before and after the ranked lists</t>
  </si>
  <si>
    <t>Add a line with listBuffer before the start of the list and an extra blank line after the list</t>
  </si>
  <si>
    <t>Make sure the paragraphs have a blank line before and after &amp; ensure the list has a blank line afterward</t>
  </si>
  <si>
    <t>Add an extra blank line after the first paragraph of the two &amp; add an extra blank line after the list</t>
  </si>
  <si>
    <t>D</t>
  </si>
  <si>
    <t>Career</t>
  </si>
  <si>
    <t>Faith</t>
  </si>
  <si>
    <t>Family</t>
  </si>
  <si>
    <t>Friends</t>
  </si>
  <si>
    <t>Health</t>
  </si>
  <si>
    <t>Hobbies</t>
  </si>
  <si>
    <t>CEEK Life Balance Assessment Report Test Cases (1.2)</t>
  </si>
  <si>
    <t>TOTAL</t>
  </si>
  <si>
    <t>Test 1 - Professed vs. Demonstrated</t>
  </si>
  <si>
    <t>Am I</t>
  </si>
  <si>
    <t>Do I</t>
  </si>
  <si>
    <t>Value</t>
  </si>
  <si>
    <t>Note</t>
  </si>
  <si>
    <t>No (0)</t>
  </si>
  <si>
    <t>Never (0)</t>
  </si>
  <si>
    <t>Not a source of tension or slack</t>
  </si>
  <si>
    <t>Rarely (0.25)</t>
  </si>
  <si>
    <t>Potential Source of Tension</t>
  </si>
  <si>
    <t>Sometimes (0.5)</t>
  </si>
  <si>
    <t>Source of Tension</t>
  </si>
  <si>
    <t>Often (0.75)</t>
  </si>
  <si>
    <t>Significant Source of Tension</t>
  </si>
  <si>
    <t>Always (1)</t>
  </si>
  <si>
    <t>Yes (1)</t>
  </si>
  <si>
    <t>Significant Source of Slack</t>
  </si>
  <si>
    <t>Source of Slack</t>
  </si>
  <si>
    <t>Potential Source of Slack</t>
  </si>
  <si>
    <t>No</t>
  </si>
  <si>
    <t>Never</t>
  </si>
  <si>
    <t>Yes</t>
  </si>
  <si>
    <t>Rarely</t>
  </si>
  <si>
    <t>Sometimes</t>
  </si>
  <si>
    <t>Often</t>
  </si>
  <si>
    <t>Always</t>
  </si>
  <si>
    <t>Formula</t>
  </si>
  <si>
    <t>Balanced</t>
  </si>
  <si>
    <t>Question 1</t>
  </si>
  <si>
    <t>Question 2</t>
  </si>
  <si>
    <t>Professed</t>
  </si>
  <si>
    <t>Priority Area Value Meanings</t>
  </si>
  <si>
    <t>Priority Rankings</t>
  </si>
  <si>
    <t>Variable</t>
  </si>
  <si>
    <t>Calculation</t>
  </si>
  <si>
    <t>n</t>
  </si>
  <si>
    <t>sum of negative results</t>
  </si>
  <si>
    <t>p</t>
  </si>
  <si>
    <t># of priority areas</t>
  </si>
  <si>
    <t>Score</t>
  </si>
  <si>
    <t>Rating</t>
  </si>
  <si>
    <t>%</t>
  </si>
  <si>
    <t>Frequently Shaky</t>
  </si>
  <si>
    <t>Occasionally Shaky</t>
  </si>
  <si>
    <t>Unbalanced</t>
  </si>
  <si>
    <t>Balance Asessment Scale</t>
  </si>
  <si>
    <t>Test 1 - Priority Area Values</t>
  </si>
  <si>
    <t>Results</t>
  </si>
  <si>
    <t>sameRankings</t>
  </si>
  <si>
    <t>unclearPairs.length</t>
  </si>
  <si>
    <t>slackPairs.length</t>
  </si>
  <si>
    <t>scoreType</t>
  </si>
  <si>
    <t>tensionPairs.length</t>
  </si>
  <si>
    <t>Score: ((p*(p-1))+n)/((p*(p-1)))*100</t>
  </si>
  <si>
    <t>Make sure the paragraphs have a blank line before and after &amp; ensure the list has a blank line afterward and/or an additional page added if the list overflows</t>
  </si>
  <si>
    <t>Add an extra blank line after the first paragraph of the two &amp; add an extra blank line after the list (and an extra page if needed)</t>
  </si>
  <si>
    <t>Ensure the list does not run off the page &amp; check for proper spacing before and after the list</t>
  </si>
  <si>
    <t>Create a new page automatically &amp; add a line with listBuffer before the start of the list and an extra blank line after the list</t>
  </si>
  <si>
    <t>Test 2 - Professed vs. Demonstrated</t>
  </si>
  <si>
    <t>Test 2 - Priority Area Values</t>
  </si>
  <si>
    <t>Test 3 - Professed vs. Demonstrated</t>
  </si>
  <si>
    <t>Test 3 - Priority Area Values</t>
  </si>
  <si>
    <t>Points</t>
  </si>
  <si>
    <t>P</t>
  </si>
  <si>
    <t>Demonst</t>
  </si>
  <si>
    <t>Are you willing to sacrifice A in favor of…</t>
  </si>
  <si>
    <t>How often do you sacrifice A in favor of…</t>
  </si>
  <si>
    <t>Column1: Willing &amp; Column2: Frequency</t>
  </si>
  <si>
    <t>sameRankings = true tensionPairs.length = 0</t>
  </si>
  <si>
    <t>*</t>
  </si>
  <si>
    <t>any test with 10 priority areas will work</t>
  </si>
  <si>
    <t>Ranking: 1. P or D lowest→highest 2. other total L→H 3. alphabetical</t>
  </si>
  <si>
    <t>Test 4 - Professed vs. Demonstrated</t>
  </si>
  <si>
    <t>Test 4 - Priority Area Values</t>
  </si>
  <si>
    <t>a test with 10 priority areas, section 1 all answers are "Yes," and section 2 all answers are "Never," will work</t>
  </si>
  <si>
    <t>a test with 10 priority areas, section 1 all answers are "No", and section 2 all answers are "Always," will work (Unbalanced)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</si>
</sst>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529B"/>
      </patternFill>
    </fill>
    <fill>
      <patternFill patternType="solid">
        <fgColor rgb="FF383938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>
      <alignment horizontal="center" vertical="center"/>
    </xf>
    <xf numFmtId="0" fontId="5" fillId="6" borderId="0">
      <alignment horizontal="center" vertical="center"/>
    </xf>
    <xf numFmtId="9" fontId="6" fillId="0" borderId="0" applyFont="0" applyFill="0" applyBorder="0" applyAlignment="0" applyProtection="0"/>
    <xf numFmtId="0" fontId="6" fillId="7" borderId="0" applyNumberFormat="0" applyBorder="0" applyAlignment="0" applyProtection="0"/>
    <xf numFmtId="0" fontId="6" fillId="10" borderId="0">
      <alignment horizontal="right" vertical="center"/>
    </xf>
    <xf numFmtId="0" fontId="6" fillId="11" borderId="0">
      <alignment horizontal="right" vertical="center"/>
    </xf>
    <xf numFmtId="0" fontId="6" fillId="12" borderId="0">
      <alignment horizontal="right" vertical="center"/>
    </xf>
    <xf numFmtId="0" fontId="6" fillId="13" borderId="0">
      <alignment horizontal="right" vertical="center"/>
    </xf>
  </cellStyleXfs>
  <cellXfs count="174">
    <xf numFmtId="0" fontId="0" fillId="0" borderId="0" xfId="0"/>
    <xf numFmtId="0" fontId="2" fillId="3" borderId="0" xfId="2" applyBorder="1" applyAlignment="1">
      <alignment horizontal="center"/>
    </xf>
    <xf numFmtId="0" fontId="5" fillId="6" borderId="2" xfId="5" applyBorder="1">
      <alignment horizontal="center" vertical="center"/>
    </xf>
    <xf numFmtId="0" fontId="5" fillId="6" borderId="9" xfId="5" applyBorder="1" applyAlignment="1">
      <alignment horizontal="center" vertical="center" textRotation="90"/>
    </xf>
    <xf numFmtId="0" fontId="5" fillId="6" borderId="4" xfId="5" applyFont="1" applyBorder="1">
      <alignment horizontal="center" vertical="center"/>
    </xf>
    <xf numFmtId="0" fontId="5" fillId="6" borderId="3" xfId="5" applyFont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6" borderId="29" xfId="5" applyBorder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6" borderId="13" xfId="5" applyBorder="1">
      <alignment horizontal="center" vertical="center"/>
    </xf>
    <xf numFmtId="0" fontId="5" fillId="6" borderId="10" xfId="5" applyBorder="1">
      <alignment horizontal="center" vertical="center"/>
    </xf>
    <xf numFmtId="0" fontId="5" fillId="6" borderId="11" xfId="5" applyBorder="1">
      <alignment horizontal="center" vertical="center"/>
    </xf>
    <xf numFmtId="0" fontId="5" fillId="6" borderId="9" xfId="5" applyBorder="1">
      <alignment horizontal="center" vertical="center"/>
    </xf>
    <xf numFmtId="0" fontId="5" fillId="6" borderId="3" xfId="5" applyBorder="1">
      <alignment horizontal="center" vertical="center"/>
    </xf>
    <xf numFmtId="0" fontId="5" fillId="6" borderId="4" xfId="5" applyBorder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5" fillId="0" borderId="0" xfId="5" applyFill="1" applyBorder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6" borderId="26" xfId="5" applyBorder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4" fillId="0" borderId="0" xfId="4" applyFill="1" applyBorder="1" applyAlignment="1">
      <alignment vertical="center"/>
    </xf>
    <xf numFmtId="0" fontId="0" fillId="0" borderId="0" xfId="0" applyFill="1" applyBorder="1"/>
    <xf numFmtId="0" fontId="6" fillId="7" borderId="3" xfId="7" applyBorder="1" applyAlignment="1">
      <alignment horizontal="center" vertical="center"/>
    </xf>
    <xf numFmtId="0" fontId="6" fillId="7" borderId="4" xfId="7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9" fontId="0" fillId="0" borderId="0" xfId="6" applyFont="1"/>
    <xf numFmtId="0" fontId="0" fillId="0" borderId="0" xfId="0" applyFill="1" applyBorder="1" applyAlignment="1"/>
    <xf numFmtId="0" fontId="7" fillId="0" borderId="0" xfId="0" applyFont="1" applyFill="1" applyBorder="1" applyAlignment="1"/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6" borderId="25" xfId="5" applyBorder="1">
      <alignment horizontal="center" vertical="center"/>
    </xf>
    <xf numFmtId="0" fontId="0" fillId="0" borderId="3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5" xfId="0" applyBorder="1" applyAlignment="1">
      <alignment vertical="center"/>
    </xf>
    <xf numFmtId="0" fontId="5" fillId="6" borderId="2" xfId="5" applyBorder="1" applyAlignment="1">
      <alignment horizontal="center" vertical="center"/>
    </xf>
    <xf numFmtId="0" fontId="0" fillId="0" borderId="1" xfId="0" applyBorder="1"/>
    <xf numFmtId="0" fontId="0" fillId="0" borderId="26" xfId="0" applyBorder="1"/>
    <xf numFmtId="0" fontId="0" fillId="0" borderId="3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6" fillId="7" borderId="41" xfId="7" applyBorder="1" applyAlignment="1">
      <alignment horizontal="center" vertical="center"/>
    </xf>
    <xf numFmtId="0" fontId="6" fillId="7" borderId="42" xfId="7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6" fillId="10" borderId="30" xfId="8" applyBorder="1">
      <alignment horizontal="right" vertical="center"/>
    </xf>
    <xf numFmtId="0" fontId="6" fillId="11" borderId="30" xfId="9" applyBorder="1">
      <alignment horizontal="right" vertical="center"/>
    </xf>
    <xf numFmtId="0" fontId="6" fillId="12" borderId="30" xfId="10" applyBorder="1">
      <alignment horizontal="right" vertical="center"/>
    </xf>
    <xf numFmtId="0" fontId="6" fillId="13" borderId="35" xfId="11" applyBorder="1">
      <alignment horizontal="right" vertical="center"/>
    </xf>
    <xf numFmtId="0" fontId="4" fillId="0" borderId="0" xfId="4" applyFill="1" applyAlignment="1">
      <alignment vertical="center"/>
    </xf>
    <xf numFmtId="0" fontId="0" fillId="0" borderId="0" xfId="0" applyAlignment="1"/>
    <xf numFmtId="0" fontId="5" fillId="0" borderId="0" xfId="5" applyFill="1" applyAlignment="1">
      <alignment vertical="center"/>
    </xf>
    <xf numFmtId="0" fontId="0" fillId="0" borderId="14" xfId="0" applyFill="1" applyBorder="1" applyAlignment="1">
      <alignment horizontal="center"/>
    </xf>
    <xf numFmtId="0" fontId="5" fillId="6" borderId="15" xfId="5" applyBorder="1">
      <alignment horizontal="center" vertical="center"/>
    </xf>
    <xf numFmtId="0" fontId="0" fillId="0" borderId="4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7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5" fillId="6" borderId="1" xfId="5" applyBorder="1" applyAlignment="1">
      <alignment horizontal="center" vertical="center"/>
    </xf>
    <xf numFmtId="0" fontId="5" fillId="6" borderId="15" xfId="5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23" xfId="1" applyBorder="1" applyAlignment="1">
      <alignment horizontal="left" vertical="center" wrapText="1"/>
    </xf>
    <xf numFmtId="0" fontId="1" fillId="2" borderId="18" xfId="1" applyBorder="1" applyAlignment="1">
      <alignment horizontal="left" vertical="center" wrapText="1"/>
    </xf>
    <xf numFmtId="0" fontId="1" fillId="2" borderId="8" xfId="1" applyBorder="1" applyAlignment="1">
      <alignment horizontal="center" vertical="center" wrapText="1"/>
    </xf>
    <xf numFmtId="0" fontId="1" fillId="2" borderId="22" xfId="1" applyBorder="1" applyAlignment="1">
      <alignment horizontal="left" vertical="center" wrapText="1"/>
    </xf>
    <xf numFmtId="0" fontId="1" fillId="2" borderId="17" xfId="1" applyBorder="1" applyAlignment="1">
      <alignment horizontal="left" vertical="center" wrapText="1"/>
    </xf>
    <xf numFmtId="0" fontId="1" fillId="2" borderId="7" xfId="1" applyBorder="1" applyAlignment="1">
      <alignment horizontal="center" vertical="center" wrapText="1"/>
    </xf>
    <xf numFmtId="0" fontId="1" fillId="2" borderId="24" xfId="1" applyBorder="1" applyAlignment="1">
      <alignment horizontal="left" vertical="center" wrapText="1"/>
    </xf>
    <xf numFmtId="0" fontId="1" fillId="2" borderId="19" xfId="1" applyBorder="1" applyAlignment="1">
      <alignment horizontal="left" vertical="center" wrapText="1"/>
    </xf>
    <xf numFmtId="0" fontId="1" fillId="2" borderId="21" xfId="1" applyBorder="1" applyAlignment="1">
      <alignment horizontal="left" vertical="center" wrapText="1"/>
    </xf>
    <xf numFmtId="0" fontId="1" fillId="2" borderId="16" xfId="1" applyBorder="1" applyAlignment="1">
      <alignment horizontal="left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20" xfId="1" applyBorder="1" applyAlignment="1">
      <alignment horizontal="left" vertical="center" wrapText="1"/>
    </xf>
    <xf numFmtId="0" fontId="1" fillId="2" borderId="15" xfId="1" applyBorder="1" applyAlignment="1">
      <alignment horizontal="center" vertical="center" wrapText="1"/>
    </xf>
    <xf numFmtId="0" fontId="4" fillId="5" borderId="2" xfId="4" applyBorder="1" applyAlignment="1">
      <alignment horizontal="center" vertical="center"/>
    </xf>
    <xf numFmtId="0" fontId="4" fillId="5" borderId="3" xfId="4" applyBorder="1" applyAlignment="1">
      <alignment horizontal="center" vertical="center"/>
    </xf>
    <xf numFmtId="0" fontId="4" fillId="5" borderId="4" xfId="4" applyBorder="1" applyAlignment="1">
      <alignment horizontal="center" vertic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6" borderId="9" xfId="5" applyBorder="1" applyAlignment="1">
      <alignment horizontal="center" vertical="center" textRotation="90"/>
    </xf>
    <xf numFmtId="0" fontId="5" fillId="6" borderId="11" xfId="5" applyBorder="1" applyAlignment="1">
      <alignment horizontal="center" vertical="center" textRotation="90"/>
    </xf>
    <xf numFmtId="0" fontId="5" fillId="6" borderId="10" xfId="5" applyBorder="1" applyAlignment="1">
      <alignment horizontal="center" vertical="center" textRotation="90"/>
    </xf>
    <xf numFmtId="0" fontId="5" fillId="6" borderId="2" xfId="5" applyBorder="1" applyAlignment="1">
      <alignment horizontal="center" vertical="center"/>
    </xf>
    <xf numFmtId="0" fontId="5" fillId="6" borderId="3" xfId="5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6" borderId="29" xfId="5" applyBorder="1" applyAlignment="1">
      <alignment horizontal="center" vertical="center"/>
    </xf>
    <xf numFmtId="0" fontId="5" fillId="6" borderId="1" xfId="5" applyBorder="1" applyAlignment="1">
      <alignment horizontal="center" vertical="center"/>
    </xf>
    <xf numFmtId="0" fontId="5" fillId="6" borderId="15" xfId="5" applyBorder="1" applyAlignment="1">
      <alignment horizontal="center" vertical="center"/>
    </xf>
    <xf numFmtId="0" fontId="4" fillId="5" borderId="2" xfId="4" applyBorder="1">
      <alignment horizontal="center" vertical="center"/>
    </xf>
    <xf numFmtId="0" fontId="4" fillId="5" borderId="3" xfId="4" applyBorder="1">
      <alignment horizontal="center" vertical="center"/>
    </xf>
    <xf numFmtId="0" fontId="4" fillId="5" borderId="4" xfId="4" applyBorder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6" borderId="3" xfId="5" applyBorder="1">
      <alignment horizontal="center" vertical="center"/>
    </xf>
    <xf numFmtId="0" fontId="5" fillId="6" borderId="4" xfId="5" applyBorder="1">
      <alignment horizontal="center" vertical="center"/>
    </xf>
    <xf numFmtId="0" fontId="5" fillId="6" borderId="4" xfId="5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5" fillId="6" borderId="26" xfId="5" applyBorder="1">
      <alignment horizontal="center" vertical="center"/>
    </xf>
    <xf numFmtId="0" fontId="5" fillId="6" borderId="27" xfId="5" applyBorder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5" fillId="6" borderId="2" xfId="5" applyBorder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2">
    <cellStyle name="-0.25" xfId="8" xr:uid="{A168906B-BB97-574A-81E3-9235B79310AA}"/>
    <cellStyle name="-0.5" xfId="9" xr:uid="{504B1BB9-E037-4C43-8B8A-E58BFF08EBD7}"/>
    <cellStyle name="-0.75" xfId="10" xr:uid="{C2BCC145-6946-EE48-B4D6-FD7F57ED0C18}"/>
    <cellStyle name="-1" xfId="11" xr:uid="{890E7371-916A-CB4F-9047-75C0C580134D}"/>
    <cellStyle name="60% - Accent3" xfId="7" builtinId="40"/>
    <cellStyle name="Bad" xfId="2" builtinId="27"/>
    <cellStyle name="CEEK Title" xfId="4" xr:uid="{4AE32E77-2A45-644E-B299-6FD017DFF9CE}"/>
    <cellStyle name="Good" xfId="1" builtinId="26"/>
    <cellStyle name="Neutral" xfId="3" builtinId="28"/>
    <cellStyle name="Normal" xfId="0" builtinId="0"/>
    <cellStyle name="Percent" xfId="6" builtinId="5"/>
    <cellStyle name="Subtitle" xfId="5" xr:uid="{32099E5E-4456-0042-8026-594D6F6A418A}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0FF"/>
      <color rgb="FF383938"/>
      <color rgb="FF0052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CAD2-EED1-3B40-B168-9A9C5511809C}">
  <sheetPr codeName="Sheet1"/>
  <dimension ref="A1:E25"/>
  <sheetViews>
    <sheetView tabSelected="1" workbookViewId="0">
      <selection sqref="A1:E1"/>
    </sheetView>
  </sheetViews>
  <sheetFormatPr baseColWidth="10" defaultRowHeight="16" x14ac:dyDescent="0.2"/>
  <cols>
    <col min="1" max="1" width="3.1640625" customWidth="1"/>
    <col min="2" max="4" width="33.83203125" customWidth="1"/>
    <col min="5" max="5" width="3.1640625" customWidth="1"/>
  </cols>
  <sheetData>
    <row r="1" spans="1:5" ht="22" thickBot="1" x14ac:dyDescent="0.25">
      <c r="A1" s="102" t="s">
        <v>46</v>
      </c>
      <c r="B1" s="103"/>
      <c r="C1" s="103"/>
      <c r="D1" s="103"/>
      <c r="E1" s="104"/>
    </row>
    <row r="2" spans="1:5" ht="17" thickBot="1" x14ac:dyDescent="0.25">
      <c r="A2" s="105" t="s">
        <v>22</v>
      </c>
      <c r="B2" s="106"/>
      <c r="C2" s="1" t="s">
        <v>23</v>
      </c>
      <c r="D2" s="107" t="s">
        <v>24</v>
      </c>
      <c r="E2" s="108"/>
    </row>
    <row r="3" spans="1:5" ht="20" thickBot="1" x14ac:dyDescent="0.25">
      <c r="A3" s="2"/>
      <c r="B3" s="4" t="s">
        <v>1</v>
      </c>
      <c r="C3" s="5" t="s">
        <v>2</v>
      </c>
      <c r="D3" s="5" t="s">
        <v>15</v>
      </c>
      <c r="E3" s="4" t="s">
        <v>28</v>
      </c>
    </row>
    <row r="4" spans="1:5" ht="34" x14ac:dyDescent="0.2">
      <c r="A4" s="109" t="s">
        <v>29</v>
      </c>
      <c r="B4" s="97" t="s">
        <v>13</v>
      </c>
      <c r="C4" s="98" t="s">
        <v>25</v>
      </c>
      <c r="D4" s="98" t="s">
        <v>32</v>
      </c>
      <c r="E4" s="99" t="s">
        <v>19</v>
      </c>
    </row>
    <row r="5" spans="1:5" ht="51" x14ac:dyDescent="0.2">
      <c r="A5" s="111"/>
      <c r="B5" s="92" t="s">
        <v>14</v>
      </c>
      <c r="C5" s="93" t="s">
        <v>26</v>
      </c>
      <c r="D5" s="93" t="s">
        <v>33</v>
      </c>
      <c r="E5" s="94" t="s">
        <v>19</v>
      </c>
    </row>
    <row r="6" spans="1:5" ht="34" x14ac:dyDescent="0.2">
      <c r="A6" s="111"/>
      <c r="B6" s="92" t="s">
        <v>16</v>
      </c>
      <c r="C6" s="93" t="s">
        <v>17</v>
      </c>
      <c r="D6" s="93" t="s">
        <v>18</v>
      </c>
      <c r="E6" s="94" t="s">
        <v>19</v>
      </c>
    </row>
    <row r="7" spans="1:5" ht="69" thickBot="1" x14ac:dyDescent="0.25">
      <c r="A7" s="110"/>
      <c r="B7" s="89" t="s">
        <v>34</v>
      </c>
      <c r="C7" s="90" t="s">
        <v>20</v>
      </c>
      <c r="D7" s="90" t="s">
        <v>21</v>
      </c>
      <c r="E7" s="91" t="s">
        <v>19</v>
      </c>
    </row>
    <row r="8" spans="1:5" ht="16" customHeight="1" x14ac:dyDescent="0.2">
      <c r="A8" s="109">
        <v>2</v>
      </c>
      <c r="B8" s="97" t="s">
        <v>0</v>
      </c>
      <c r="C8" s="98" t="s">
        <v>31</v>
      </c>
      <c r="D8" s="98" t="s">
        <v>27</v>
      </c>
      <c r="E8" s="99" t="s">
        <v>117</v>
      </c>
    </row>
    <row r="9" spans="1:5" ht="34" x14ac:dyDescent="0.2">
      <c r="A9" s="111"/>
      <c r="B9" s="92" t="s">
        <v>4</v>
      </c>
      <c r="C9" s="93" t="s">
        <v>3</v>
      </c>
      <c r="D9" s="93" t="s">
        <v>32</v>
      </c>
      <c r="E9" s="94">
        <v>4</v>
      </c>
    </row>
    <row r="10" spans="1:5" ht="34" x14ac:dyDescent="0.2">
      <c r="A10" s="111"/>
      <c r="B10" s="92" t="s">
        <v>5</v>
      </c>
      <c r="C10" s="93" t="s">
        <v>3</v>
      </c>
      <c r="D10" s="93" t="s">
        <v>32</v>
      </c>
      <c r="E10" s="94">
        <v>3</v>
      </c>
    </row>
    <row r="11" spans="1:5" ht="34" x14ac:dyDescent="0.2">
      <c r="A11" s="111"/>
      <c r="B11" s="92" t="s">
        <v>6</v>
      </c>
      <c r="C11" s="93" t="s">
        <v>3</v>
      </c>
      <c r="D11" s="93" t="s">
        <v>32</v>
      </c>
      <c r="E11" s="94">
        <v>2</v>
      </c>
    </row>
    <row r="12" spans="1:5" ht="35" thickBot="1" x14ac:dyDescent="0.25">
      <c r="A12" s="110"/>
      <c r="B12" s="89" t="s">
        <v>7</v>
      </c>
      <c r="C12" s="90" t="s">
        <v>3</v>
      </c>
      <c r="D12" s="90" t="s">
        <v>32</v>
      </c>
      <c r="E12" s="91">
        <v>1</v>
      </c>
    </row>
    <row r="13" spans="1:5" ht="51" x14ac:dyDescent="0.2">
      <c r="A13" s="109">
        <v>3</v>
      </c>
      <c r="B13" s="97" t="s">
        <v>0</v>
      </c>
      <c r="C13" s="98" t="s">
        <v>35</v>
      </c>
      <c r="D13" s="98" t="s">
        <v>36</v>
      </c>
      <c r="E13" s="99" t="s">
        <v>117</v>
      </c>
    </row>
    <row r="14" spans="1:5" ht="34" x14ac:dyDescent="0.2">
      <c r="A14" s="111"/>
      <c r="B14" s="92" t="s">
        <v>8</v>
      </c>
      <c r="C14" s="93" t="s">
        <v>3</v>
      </c>
      <c r="D14" s="93" t="s">
        <v>32</v>
      </c>
      <c r="E14" s="94">
        <v>3</v>
      </c>
    </row>
    <row r="15" spans="1:5" ht="34" x14ac:dyDescent="0.2">
      <c r="A15" s="111"/>
      <c r="B15" s="92" t="s">
        <v>9</v>
      </c>
      <c r="C15" s="93" t="s">
        <v>3</v>
      </c>
      <c r="D15" s="93" t="s">
        <v>32</v>
      </c>
      <c r="E15" s="94">
        <v>5</v>
      </c>
    </row>
    <row r="16" spans="1:5" ht="69" thickBot="1" x14ac:dyDescent="0.25">
      <c r="A16" s="111"/>
      <c r="B16" s="95" t="s">
        <v>10</v>
      </c>
      <c r="C16" s="96" t="s">
        <v>104</v>
      </c>
      <c r="D16" s="96" t="s">
        <v>105</v>
      </c>
      <c r="E16" s="94">
        <v>5</v>
      </c>
    </row>
    <row r="17" spans="1:5" ht="34" x14ac:dyDescent="0.2">
      <c r="A17" s="3">
        <v>4</v>
      </c>
      <c r="B17" s="97" t="s">
        <v>116</v>
      </c>
      <c r="C17" s="98" t="s">
        <v>3</v>
      </c>
      <c r="D17" s="98" t="s">
        <v>32</v>
      </c>
      <c r="E17" s="99">
        <v>4</v>
      </c>
    </row>
    <row r="18" spans="1:5" ht="85" x14ac:dyDescent="0.2">
      <c r="A18" s="111"/>
      <c r="B18" s="92" t="s">
        <v>30</v>
      </c>
      <c r="C18" s="93" t="s">
        <v>102</v>
      </c>
      <c r="D18" s="93" t="s">
        <v>103</v>
      </c>
      <c r="E18" s="94">
        <v>3</v>
      </c>
    </row>
    <row r="19" spans="1:5" ht="52" thickBot="1" x14ac:dyDescent="0.25">
      <c r="A19" s="110"/>
      <c r="B19" s="89" t="s">
        <v>9</v>
      </c>
      <c r="C19" s="90" t="s">
        <v>37</v>
      </c>
      <c r="D19" s="90" t="s">
        <v>38</v>
      </c>
      <c r="E19" s="91">
        <v>5</v>
      </c>
    </row>
    <row r="20" spans="1:5" ht="51" x14ac:dyDescent="0.2">
      <c r="A20" s="109">
        <v>5</v>
      </c>
      <c r="B20" s="97" t="s">
        <v>11</v>
      </c>
      <c r="C20" s="98" t="s">
        <v>37</v>
      </c>
      <c r="D20" s="98" t="s">
        <v>38</v>
      </c>
      <c r="E20" s="99">
        <v>4</v>
      </c>
    </row>
    <row r="21" spans="1:5" ht="69" thickBot="1" x14ac:dyDescent="0.25">
      <c r="A21" s="110"/>
      <c r="B21" s="89" t="s">
        <v>12</v>
      </c>
      <c r="C21" s="100" t="s">
        <v>104</v>
      </c>
      <c r="D21" s="100" t="s">
        <v>105</v>
      </c>
      <c r="E21" s="101">
        <v>6</v>
      </c>
    </row>
    <row r="23" spans="1:5" x14ac:dyDescent="0.2">
      <c r="A23" s="88" t="s">
        <v>117</v>
      </c>
      <c r="B23" t="s">
        <v>118</v>
      </c>
    </row>
    <row r="24" spans="1:5" x14ac:dyDescent="0.2">
      <c r="A24" s="88">
        <v>5</v>
      </c>
      <c r="B24" t="s">
        <v>123</v>
      </c>
    </row>
    <row r="25" spans="1:5" x14ac:dyDescent="0.2">
      <c r="A25" s="88">
        <v>6</v>
      </c>
      <c r="B25" t="s">
        <v>122</v>
      </c>
    </row>
  </sheetData>
  <mergeCells count="8">
    <mergeCell ref="A1:E1"/>
    <mergeCell ref="A2:B2"/>
    <mergeCell ref="D2:E2"/>
    <mergeCell ref="A20:A21"/>
    <mergeCell ref="A18:A19"/>
    <mergeCell ref="A4:A7"/>
    <mergeCell ref="A8:A12"/>
    <mergeCell ref="A13:A16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9C49-66D0-724C-8694-1980341BA61B}">
  <sheetPr codeName="Sheet2"/>
  <dimension ref="A1:AB52"/>
  <sheetViews>
    <sheetView zoomScaleNormal="100" workbookViewId="0">
      <selection sqref="A1:M1"/>
    </sheetView>
  </sheetViews>
  <sheetFormatPr baseColWidth="10" defaultRowHeight="16" x14ac:dyDescent="0.2"/>
  <cols>
    <col min="1" max="1" width="10" customWidth="1"/>
    <col min="2" max="13" width="5" customWidth="1"/>
    <col min="15" max="21" width="10" customWidth="1"/>
  </cols>
  <sheetData>
    <row r="1" spans="1:28" ht="22" thickBot="1" x14ac:dyDescent="0.25">
      <c r="A1" s="120" t="s">
        <v>48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O1" s="102" t="s">
        <v>94</v>
      </c>
      <c r="P1" s="103"/>
      <c r="Q1" s="103"/>
      <c r="R1" s="103"/>
      <c r="S1" s="103"/>
      <c r="T1" s="103"/>
      <c r="U1" s="104"/>
      <c r="V1" s="24"/>
      <c r="W1" s="24"/>
      <c r="X1" s="24"/>
      <c r="Y1" s="24"/>
      <c r="Z1" s="24"/>
      <c r="AA1" s="24"/>
      <c r="AB1" s="25"/>
    </row>
    <row r="2" spans="1:28" s="6" customFormat="1" ht="30" customHeight="1" thickBot="1" x14ac:dyDescent="0.25">
      <c r="A2" s="11">
        <v>6</v>
      </c>
      <c r="B2" s="137" t="s">
        <v>40</v>
      </c>
      <c r="C2" s="137"/>
      <c r="D2" s="137" t="s">
        <v>41</v>
      </c>
      <c r="E2" s="137"/>
      <c r="F2" s="137" t="s">
        <v>42</v>
      </c>
      <c r="G2" s="137"/>
      <c r="H2" s="137" t="s">
        <v>43</v>
      </c>
      <c r="I2" s="137"/>
      <c r="J2" s="137" t="s">
        <v>44</v>
      </c>
      <c r="K2" s="137"/>
      <c r="L2" s="137" t="s">
        <v>45</v>
      </c>
      <c r="M2" s="138"/>
      <c r="O2" s="11">
        <v>6</v>
      </c>
      <c r="P2" s="15" t="s">
        <v>40</v>
      </c>
      <c r="Q2" s="15" t="s">
        <v>41</v>
      </c>
      <c r="R2" s="15" t="s">
        <v>42</v>
      </c>
      <c r="S2" s="15" t="s">
        <v>43</v>
      </c>
      <c r="T2" s="15" t="s">
        <v>44</v>
      </c>
      <c r="U2" s="16" t="s">
        <v>45</v>
      </c>
      <c r="V2" s="7"/>
      <c r="W2" s="7"/>
      <c r="X2" s="7"/>
      <c r="Y2" s="7"/>
      <c r="Z2" s="7"/>
      <c r="AA2" s="7"/>
      <c r="AB2" s="7"/>
    </row>
    <row r="3" spans="1:28" s="6" customFormat="1" ht="30" customHeight="1" x14ac:dyDescent="0.2">
      <c r="A3" s="14" t="s">
        <v>40</v>
      </c>
      <c r="B3" s="18"/>
      <c r="C3" s="50"/>
      <c r="D3" s="47">
        <v>0</v>
      </c>
      <c r="E3" s="48">
        <v>1</v>
      </c>
      <c r="F3" s="47">
        <v>0</v>
      </c>
      <c r="G3" s="48">
        <v>0.5</v>
      </c>
      <c r="H3" s="47">
        <v>1</v>
      </c>
      <c r="I3" s="48">
        <v>1</v>
      </c>
      <c r="J3" s="47">
        <v>1</v>
      </c>
      <c r="K3" s="48">
        <v>0.75</v>
      </c>
      <c r="L3" s="47">
        <v>1</v>
      </c>
      <c r="M3" s="8">
        <v>0</v>
      </c>
      <c r="O3" s="14" t="s">
        <v>40</v>
      </c>
      <c r="P3" s="56"/>
      <c r="Q3" s="51">
        <f>D3-E3</f>
        <v>-1</v>
      </c>
      <c r="R3" s="51">
        <f>F3-G3</f>
        <v>-0.5</v>
      </c>
      <c r="S3" s="51">
        <f>H3-I3</f>
        <v>0</v>
      </c>
      <c r="T3" s="51">
        <f>J3-K3</f>
        <v>0.25</v>
      </c>
      <c r="U3" s="55">
        <f>L3-M3</f>
        <v>1</v>
      </c>
    </row>
    <row r="4" spans="1:28" s="6" customFormat="1" ht="30" customHeight="1" x14ac:dyDescent="0.2">
      <c r="A4" s="12" t="s">
        <v>41</v>
      </c>
      <c r="B4" s="7">
        <v>0</v>
      </c>
      <c r="C4" s="48">
        <v>1</v>
      </c>
      <c r="D4" s="49"/>
      <c r="E4" s="50"/>
      <c r="F4" s="47">
        <v>0</v>
      </c>
      <c r="G4" s="48">
        <v>0.5</v>
      </c>
      <c r="H4" s="47">
        <v>0</v>
      </c>
      <c r="I4" s="48">
        <v>0.75</v>
      </c>
      <c r="J4" s="47">
        <v>0</v>
      </c>
      <c r="K4" s="48">
        <v>0.25</v>
      </c>
      <c r="L4" s="47">
        <v>0</v>
      </c>
      <c r="M4" s="8">
        <v>0.25</v>
      </c>
      <c r="O4" s="12" t="s">
        <v>41</v>
      </c>
      <c r="P4" s="48">
        <f t="shared" ref="P4:P8" si="0">B4-C4</f>
        <v>-1</v>
      </c>
      <c r="Q4" s="52"/>
      <c r="R4" s="51">
        <f t="shared" ref="R4:R7" si="1">F4-G4</f>
        <v>-0.5</v>
      </c>
      <c r="S4" s="51">
        <f t="shared" ref="S4:S8" si="2">H4-I4</f>
        <v>-0.75</v>
      </c>
      <c r="T4" s="51">
        <f t="shared" ref="T4:T8" si="3">J4-K4</f>
        <v>-0.25</v>
      </c>
      <c r="U4" s="55">
        <f t="shared" ref="U4:U7" si="4">L4-M4</f>
        <v>-0.25</v>
      </c>
    </row>
    <row r="5" spans="1:28" s="6" customFormat="1" ht="30" customHeight="1" x14ac:dyDescent="0.2">
      <c r="A5" s="12" t="s">
        <v>42</v>
      </c>
      <c r="B5" s="7">
        <v>1</v>
      </c>
      <c r="C5" s="48">
        <v>0.75</v>
      </c>
      <c r="D5" s="47">
        <v>0</v>
      </c>
      <c r="E5" s="48">
        <v>0.25</v>
      </c>
      <c r="F5" s="49"/>
      <c r="G5" s="50"/>
      <c r="H5" s="47">
        <v>0</v>
      </c>
      <c r="I5" s="48">
        <v>1</v>
      </c>
      <c r="J5" s="47">
        <v>0</v>
      </c>
      <c r="K5" s="48">
        <v>0.5</v>
      </c>
      <c r="L5" s="47">
        <v>0</v>
      </c>
      <c r="M5" s="8">
        <v>0.5</v>
      </c>
      <c r="O5" s="12" t="s">
        <v>42</v>
      </c>
      <c r="P5" s="48">
        <f t="shared" si="0"/>
        <v>0.25</v>
      </c>
      <c r="Q5" s="51">
        <f t="shared" ref="Q5:Q8" si="5">D5-E5</f>
        <v>-0.25</v>
      </c>
      <c r="R5" s="52"/>
      <c r="S5" s="51">
        <f t="shared" si="2"/>
        <v>-1</v>
      </c>
      <c r="T5" s="51">
        <f t="shared" si="3"/>
        <v>-0.5</v>
      </c>
      <c r="U5" s="55">
        <f t="shared" si="4"/>
        <v>-0.5</v>
      </c>
    </row>
    <row r="6" spans="1:28" s="6" customFormat="1" ht="30" customHeight="1" x14ac:dyDescent="0.2">
      <c r="A6" s="12" t="s">
        <v>43</v>
      </c>
      <c r="B6" s="7">
        <v>1</v>
      </c>
      <c r="C6" s="48">
        <v>0.25</v>
      </c>
      <c r="D6" s="47">
        <v>1</v>
      </c>
      <c r="E6" s="48">
        <v>0.25</v>
      </c>
      <c r="F6" s="47">
        <v>1</v>
      </c>
      <c r="G6" s="48">
        <v>0.75</v>
      </c>
      <c r="H6" s="49"/>
      <c r="I6" s="50"/>
      <c r="J6" s="47">
        <v>1</v>
      </c>
      <c r="K6" s="48">
        <v>0.5</v>
      </c>
      <c r="L6" s="47">
        <v>1</v>
      </c>
      <c r="M6" s="8">
        <v>0.5</v>
      </c>
      <c r="O6" s="12" t="s">
        <v>43</v>
      </c>
      <c r="P6" s="48">
        <f t="shared" si="0"/>
        <v>0.75</v>
      </c>
      <c r="Q6" s="51">
        <f t="shared" si="5"/>
        <v>0.75</v>
      </c>
      <c r="R6" s="51">
        <f t="shared" si="1"/>
        <v>0.25</v>
      </c>
      <c r="S6" s="52"/>
      <c r="T6" s="51">
        <f t="shared" si="3"/>
        <v>0.5</v>
      </c>
      <c r="U6" s="55">
        <f t="shared" si="4"/>
        <v>0.5</v>
      </c>
    </row>
    <row r="7" spans="1:28" s="6" customFormat="1" ht="30" customHeight="1" x14ac:dyDescent="0.2">
      <c r="A7" s="12" t="s">
        <v>44</v>
      </c>
      <c r="B7" s="7">
        <v>0</v>
      </c>
      <c r="C7" s="48">
        <v>0.5</v>
      </c>
      <c r="D7" s="47">
        <v>1</v>
      </c>
      <c r="E7" s="48">
        <v>1</v>
      </c>
      <c r="F7" s="47">
        <v>1</v>
      </c>
      <c r="G7" s="48">
        <v>0.25</v>
      </c>
      <c r="H7" s="47">
        <v>1</v>
      </c>
      <c r="I7" s="48">
        <v>0.75</v>
      </c>
      <c r="J7" s="49"/>
      <c r="K7" s="50"/>
      <c r="L7" s="47">
        <v>1</v>
      </c>
      <c r="M7" s="8">
        <v>0.75</v>
      </c>
      <c r="O7" s="12" t="s">
        <v>44</v>
      </c>
      <c r="P7" s="48">
        <f t="shared" si="0"/>
        <v>-0.5</v>
      </c>
      <c r="Q7" s="51">
        <f t="shared" si="5"/>
        <v>0</v>
      </c>
      <c r="R7" s="51">
        <f t="shared" si="1"/>
        <v>0.75</v>
      </c>
      <c r="S7" s="51">
        <f t="shared" si="2"/>
        <v>0.25</v>
      </c>
      <c r="T7" s="52"/>
      <c r="U7" s="55">
        <f t="shared" si="4"/>
        <v>0.25</v>
      </c>
    </row>
    <row r="8" spans="1:28" s="6" customFormat="1" ht="30" customHeight="1" thickBot="1" x14ac:dyDescent="0.25">
      <c r="A8" s="13" t="s">
        <v>45</v>
      </c>
      <c r="B8" s="7">
        <v>0</v>
      </c>
      <c r="C8" s="48">
        <v>1</v>
      </c>
      <c r="D8" s="47">
        <v>1</v>
      </c>
      <c r="E8" s="48">
        <v>0.5</v>
      </c>
      <c r="F8" s="47">
        <v>0</v>
      </c>
      <c r="G8" s="48">
        <v>0</v>
      </c>
      <c r="H8" s="47">
        <v>0</v>
      </c>
      <c r="I8" s="48">
        <v>0.25</v>
      </c>
      <c r="J8" s="47">
        <v>1</v>
      </c>
      <c r="K8" s="48">
        <v>0.25</v>
      </c>
      <c r="L8" s="49"/>
      <c r="M8" s="19"/>
      <c r="O8" s="13" t="s">
        <v>45</v>
      </c>
      <c r="P8" s="83">
        <f t="shared" si="0"/>
        <v>-1</v>
      </c>
      <c r="Q8" s="84">
        <f t="shared" si="5"/>
        <v>0.5</v>
      </c>
      <c r="R8" s="84">
        <f>F8-G8</f>
        <v>0</v>
      </c>
      <c r="S8" s="84">
        <f t="shared" si="2"/>
        <v>-0.25</v>
      </c>
      <c r="T8" s="84">
        <f t="shared" si="3"/>
        <v>0.75</v>
      </c>
      <c r="U8" s="85"/>
    </row>
    <row r="9" spans="1:28" s="6" customFormat="1" ht="30" customHeight="1" thickBot="1" x14ac:dyDescent="0.25">
      <c r="A9" s="11" t="s">
        <v>47</v>
      </c>
      <c r="B9" s="26">
        <f>SUM(B3:B8)</f>
        <v>2</v>
      </c>
      <c r="C9" s="54">
        <f t="shared" ref="C9:L9" si="6">SUM(C3:C8)</f>
        <v>3.5</v>
      </c>
      <c r="D9" s="53">
        <f t="shared" si="6"/>
        <v>3</v>
      </c>
      <c r="E9" s="54">
        <f t="shared" si="6"/>
        <v>3</v>
      </c>
      <c r="F9" s="53">
        <f t="shared" si="6"/>
        <v>2</v>
      </c>
      <c r="G9" s="26">
        <f t="shared" si="6"/>
        <v>2</v>
      </c>
      <c r="H9" s="53">
        <f t="shared" si="6"/>
        <v>2</v>
      </c>
      <c r="I9" s="54">
        <f t="shared" si="6"/>
        <v>3.75</v>
      </c>
      <c r="J9" s="26">
        <f t="shared" si="6"/>
        <v>3</v>
      </c>
      <c r="K9" s="26">
        <f t="shared" si="6"/>
        <v>2.25</v>
      </c>
      <c r="L9" s="53">
        <f t="shared" si="6"/>
        <v>3</v>
      </c>
      <c r="M9" s="27">
        <f>SUM(M3:M8)</f>
        <v>2</v>
      </c>
      <c r="O9" s="20"/>
      <c r="P9" s="82"/>
      <c r="Q9" s="82"/>
      <c r="R9" s="82"/>
      <c r="S9" s="82"/>
      <c r="T9" s="82"/>
      <c r="U9" s="82"/>
    </row>
    <row r="11" spans="1:28" ht="17" thickBot="1" x14ac:dyDescent="0.25"/>
    <row r="12" spans="1:28" ht="22" thickBot="1" x14ac:dyDescent="0.25">
      <c r="A12" s="102" t="s">
        <v>110</v>
      </c>
      <c r="B12" s="103"/>
      <c r="C12" s="103"/>
      <c r="D12" s="103"/>
      <c r="E12" s="104"/>
      <c r="F12" s="102" t="s">
        <v>80</v>
      </c>
      <c r="G12" s="103"/>
      <c r="H12" s="103"/>
      <c r="I12" s="103"/>
      <c r="J12" s="103"/>
      <c r="K12" s="103"/>
      <c r="L12" s="103"/>
      <c r="M12" s="104"/>
      <c r="O12" s="120" t="s">
        <v>79</v>
      </c>
      <c r="P12" s="121"/>
      <c r="Q12" s="121"/>
      <c r="R12" s="121"/>
      <c r="S12" s="121"/>
      <c r="T12" s="121"/>
      <c r="U12" s="122"/>
      <c r="V12" s="25"/>
      <c r="W12" s="25"/>
    </row>
    <row r="13" spans="1:28" ht="20" thickBot="1" x14ac:dyDescent="0.25">
      <c r="A13" s="162" t="s">
        <v>76</v>
      </c>
      <c r="B13" s="138"/>
      <c r="C13" s="117" t="s">
        <v>77</v>
      </c>
      <c r="D13" s="118"/>
      <c r="E13" s="119"/>
      <c r="F13" s="112" t="s">
        <v>78</v>
      </c>
      <c r="G13" s="113"/>
      <c r="H13" s="86" t="s">
        <v>111</v>
      </c>
      <c r="I13" s="87" t="s">
        <v>39</v>
      </c>
      <c r="J13" s="112" t="s">
        <v>112</v>
      </c>
      <c r="K13" s="113"/>
      <c r="L13" s="86" t="s">
        <v>111</v>
      </c>
      <c r="M13" s="87" t="s">
        <v>39</v>
      </c>
      <c r="N13" s="28"/>
      <c r="O13" s="40" t="s">
        <v>49</v>
      </c>
      <c r="P13" s="145" t="s">
        <v>50</v>
      </c>
      <c r="Q13" s="145"/>
      <c r="R13" s="22" t="s">
        <v>51</v>
      </c>
      <c r="S13" s="145" t="s">
        <v>52</v>
      </c>
      <c r="T13" s="145"/>
      <c r="U13" s="146"/>
      <c r="V13" s="36"/>
      <c r="W13" s="25"/>
    </row>
    <row r="14" spans="1:28" ht="16" customHeight="1" x14ac:dyDescent="0.2">
      <c r="A14" s="79" t="s">
        <v>67</v>
      </c>
      <c r="B14" s="8">
        <v>0</v>
      </c>
      <c r="C14" s="73" t="s">
        <v>68</v>
      </c>
      <c r="D14" s="46"/>
      <c r="E14" s="68">
        <v>0</v>
      </c>
      <c r="F14" s="73" t="s">
        <v>42</v>
      </c>
      <c r="G14" s="74"/>
      <c r="H14" s="74">
        <f>$F$9</f>
        <v>2</v>
      </c>
      <c r="I14" s="74">
        <f>$G$9</f>
        <v>2</v>
      </c>
      <c r="J14" s="73" t="s">
        <v>42</v>
      </c>
      <c r="K14" s="74"/>
      <c r="L14" s="74">
        <f>$F$9</f>
        <v>2</v>
      </c>
      <c r="M14" s="68">
        <f>$G$9</f>
        <v>2</v>
      </c>
      <c r="O14" s="171" t="s">
        <v>53</v>
      </c>
      <c r="P14" s="172" t="s">
        <v>54</v>
      </c>
      <c r="Q14" s="172"/>
      <c r="R14" s="57">
        <f>$B$14-E14</f>
        <v>0</v>
      </c>
      <c r="S14" s="149" t="s">
        <v>55</v>
      </c>
      <c r="T14" s="149"/>
      <c r="U14" s="150"/>
      <c r="V14" s="35"/>
      <c r="W14" s="25"/>
    </row>
    <row r="15" spans="1:28" ht="16" customHeight="1" thickBot="1" x14ac:dyDescent="0.25">
      <c r="A15" s="80" t="s">
        <v>69</v>
      </c>
      <c r="B15" s="10">
        <v>1</v>
      </c>
      <c r="C15" s="75" t="s">
        <v>70</v>
      </c>
      <c r="D15" s="37"/>
      <c r="E15" s="70">
        <v>0.25</v>
      </c>
      <c r="F15" s="75" t="s">
        <v>40</v>
      </c>
      <c r="G15" s="76"/>
      <c r="H15" s="76">
        <f>$B$9</f>
        <v>2</v>
      </c>
      <c r="I15" s="76">
        <f>$C$9</f>
        <v>3.5</v>
      </c>
      <c r="J15" s="75" t="s">
        <v>45</v>
      </c>
      <c r="K15" s="76"/>
      <c r="L15" s="76">
        <f>$L$9</f>
        <v>3</v>
      </c>
      <c r="M15" s="70">
        <f>$M$9</f>
        <v>2</v>
      </c>
      <c r="O15" s="167"/>
      <c r="P15" s="173" t="s">
        <v>56</v>
      </c>
      <c r="Q15" s="173"/>
      <c r="R15" s="58">
        <f>$B$14-E15</f>
        <v>-0.25</v>
      </c>
      <c r="S15" s="147" t="s">
        <v>57</v>
      </c>
      <c r="T15" s="147"/>
      <c r="U15" s="148"/>
      <c r="V15" s="35"/>
      <c r="W15" s="25"/>
    </row>
    <row r="16" spans="1:28" ht="16" customHeight="1" x14ac:dyDescent="0.2">
      <c r="C16" s="79" t="s">
        <v>71</v>
      </c>
      <c r="D16" s="37"/>
      <c r="E16" s="70">
        <v>0.5</v>
      </c>
      <c r="F16" s="75" t="s">
        <v>43</v>
      </c>
      <c r="G16" s="76"/>
      <c r="H16" s="76">
        <f>$H$9</f>
        <v>2</v>
      </c>
      <c r="I16" s="76">
        <f>$I$9</f>
        <v>3.75</v>
      </c>
      <c r="J16" s="75" t="s">
        <v>44</v>
      </c>
      <c r="K16" s="76"/>
      <c r="L16" s="76">
        <f>$J$9</f>
        <v>3</v>
      </c>
      <c r="M16" s="70">
        <f>$K$9</f>
        <v>2.25</v>
      </c>
      <c r="O16" s="167"/>
      <c r="P16" s="173" t="s">
        <v>58</v>
      </c>
      <c r="Q16" s="173"/>
      <c r="R16" s="59">
        <f>$B$14-E16</f>
        <v>-0.5</v>
      </c>
      <c r="S16" s="147" t="s">
        <v>59</v>
      </c>
      <c r="T16" s="147"/>
      <c r="U16" s="148"/>
      <c r="V16" s="35"/>
      <c r="W16" s="25"/>
    </row>
    <row r="17" spans="1:23" ht="16" customHeight="1" x14ac:dyDescent="0.2">
      <c r="C17" s="75" t="s">
        <v>72</v>
      </c>
      <c r="D17" s="37"/>
      <c r="E17" s="70">
        <v>0.75</v>
      </c>
      <c r="F17" s="75" t="s">
        <v>45</v>
      </c>
      <c r="G17" s="76"/>
      <c r="H17" s="76">
        <f>$L$9</f>
        <v>3</v>
      </c>
      <c r="I17" s="76">
        <f>$M$9</f>
        <v>2</v>
      </c>
      <c r="J17" s="75" t="s">
        <v>41</v>
      </c>
      <c r="K17" s="76"/>
      <c r="L17" s="76">
        <f>$D$9</f>
        <v>3</v>
      </c>
      <c r="M17" s="70">
        <f>$E$9</f>
        <v>3</v>
      </c>
      <c r="O17" s="167"/>
      <c r="P17" s="173" t="s">
        <v>60</v>
      </c>
      <c r="Q17" s="173"/>
      <c r="R17" s="60">
        <f>$B$14-E17</f>
        <v>-0.75</v>
      </c>
      <c r="S17" s="147" t="s">
        <v>61</v>
      </c>
      <c r="T17" s="147"/>
      <c r="U17" s="148"/>
      <c r="V17" s="35"/>
      <c r="W17" s="25"/>
    </row>
    <row r="18" spans="1:23" ht="16" customHeight="1" thickBot="1" x14ac:dyDescent="0.25">
      <c r="C18" s="77" t="s">
        <v>73</v>
      </c>
      <c r="D18" s="45"/>
      <c r="E18" s="72">
        <v>1</v>
      </c>
      <c r="F18" s="75" t="s">
        <v>44</v>
      </c>
      <c r="G18" s="76"/>
      <c r="H18" s="76">
        <f>$J$9</f>
        <v>3</v>
      </c>
      <c r="I18" s="76">
        <f>$K$9</f>
        <v>2.25</v>
      </c>
      <c r="J18" s="75" t="s">
        <v>40</v>
      </c>
      <c r="K18" s="76"/>
      <c r="L18" s="76">
        <f>$B$9</f>
        <v>2</v>
      </c>
      <c r="M18" s="70">
        <f>$C$9</f>
        <v>3.5</v>
      </c>
      <c r="O18" s="168"/>
      <c r="P18" s="165" t="s">
        <v>62</v>
      </c>
      <c r="Q18" s="165"/>
      <c r="R18" s="61">
        <f>$B$14-E18</f>
        <v>-1</v>
      </c>
      <c r="S18" s="160" t="s">
        <v>61</v>
      </c>
      <c r="T18" s="160"/>
      <c r="U18" s="161"/>
      <c r="V18" s="35"/>
      <c r="W18" s="25"/>
    </row>
    <row r="19" spans="1:23" ht="16" customHeight="1" thickBot="1" x14ac:dyDescent="0.25">
      <c r="F19" s="77" t="s">
        <v>41</v>
      </c>
      <c r="G19" s="78"/>
      <c r="H19" s="78">
        <f>$D$9</f>
        <v>3</v>
      </c>
      <c r="I19" s="78">
        <f>$E$9</f>
        <v>3</v>
      </c>
      <c r="J19" s="77" t="s">
        <v>43</v>
      </c>
      <c r="K19" s="78"/>
      <c r="L19" s="78">
        <f>$H$9</f>
        <v>2</v>
      </c>
      <c r="M19" s="72">
        <f>$I$9</f>
        <v>3.75</v>
      </c>
      <c r="O19" s="166" t="s">
        <v>63</v>
      </c>
      <c r="P19" s="169" t="s">
        <v>54</v>
      </c>
      <c r="Q19" s="169"/>
      <c r="R19" s="41">
        <f>$B$15-E14</f>
        <v>1</v>
      </c>
      <c r="S19" s="157" t="s">
        <v>64</v>
      </c>
      <c r="T19" s="158"/>
      <c r="U19" s="159"/>
      <c r="V19" s="35"/>
      <c r="W19" s="25"/>
    </row>
    <row r="20" spans="1:23" x14ac:dyDescent="0.2">
      <c r="O20" s="167"/>
      <c r="P20" s="170" t="s">
        <v>56</v>
      </c>
      <c r="Q20" s="170"/>
      <c r="R20" s="42">
        <f>$B$15-E15</f>
        <v>0.75</v>
      </c>
      <c r="S20" s="154" t="s">
        <v>64</v>
      </c>
      <c r="T20" s="155"/>
      <c r="U20" s="156"/>
      <c r="V20" s="35"/>
      <c r="W20" s="25"/>
    </row>
    <row r="21" spans="1:23" ht="16" customHeight="1" x14ac:dyDescent="0.2">
      <c r="A21" s="115" t="s">
        <v>115</v>
      </c>
      <c r="B21" s="115"/>
      <c r="C21" s="115"/>
      <c r="D21" s="115"/>
      <c r="E21" s="115"/>
      <c r="F21" s="115"/>
      <c r="H21" s="116" t="s">
        <v>119</v>
      </c>
      <c r="I21" s="116"/>
      <c r="J21" s="116"/>
      <c r="K21" s="116"/>
      <c r="L21" s="116"/>
      <c r="M21" s="116"/>
      <c r="O21" s="167"/>
      <c r="P21" s="163" t="s">
        <v>58</v>
      </c>
      <c r="Q21" s="163"/>
      <c r="R21" s="42">
        <f>$B$15-E16</f>
        <v>0.5</v>
      </c>
      <c r="S21" s="154" t="s">
        <v>65</v>
      </c>
      <c r="T21" s="155"/>
      <c r="U21" s="156"/>
      <c r="V21" s="35"/>
      <c r="W21" s="25"/>
    </row>
    <row r="22" spans="1:23" x14ac:dyDescent="0.2">
      <c r="A22" s="115" t="s">
        <v>113</v>
      </c>
      <c r="B22" s="115"/>
      <c r="C22" s="115"/>
      <c r="D22" s="115"/>
      <c r="E22" s="115"/>
      <c r="F22" s="115"/>
      <c r="H22" s="116"/>
      <c r="I22" s="116"/>
      <c r="J22" s="116"/>
      <c r="K22" s="116"/>
      <c r="L22" s="116"/>
      <c r="M22" s="116"/>
      <c r="O22" s="167"/>
      <c r="P22" s="163" t="s">
        <v>60</v>
      </c>
      <c r="Q22" s="163"/>
      <c r="R22" s="42">
        <f>$B$15-E17</f>
        <v>0.25</v>
      </c>
      <c r="S22" s="154" t="s">
        <v>66</v>
      </c>
      <c r="T22" s="155"/>
      <c r="U22" s="156"/>
      <c r="V22" s="35"/>
      <c r="W22" s="25"/>
    </row>
    <row r="23" spans="1:23" ht="17" thickBot="1" x14ac:dyDescent="0.25">
      <c r="A23" s="115" t="s">
        <v>114</v>
      </c>
      <c r="B23" s="115"/>
      <c r="C23" s="115"/>
      <c r="D23" s="115"/>
      <c r="E23" s="115"/>
      <c r="F23" s="115"/>
      <c r="H23" s="114" t="s">
        <v>101</v>
      </c>
      <c r="I23" s="114"/>
      <c r="J23" s="114"/>
      <c r="K23" s="114"/>
      <c r="L23" s="114"/>
      <c r="M23" s="114"/>
      <c r="O23" s="168"/>
      <c r="P23" s="164" t="s">
        <v>62</v>
      </c>
      <c r="Q23" s="164"/>
      <c r="R23" s="43">
        <f>$B$15-E18</f>
        <v>0</v>
      </c>
      <c r="S23" s="151" t="s">
        <v>55</v>
      </c>
      <c r="T23" s="152"/>
      <c r="U23" s="153"/>
      <c r="V23" s="35"/>
      <c r="W23" s="25"/>
    </row>
    <row r="24" spans="1:23" x14ac:dyDescent="0.2">
      <c r="L24" s="81"/>
      <c r="M24" s="81"/>
      <c r="O24" s="74"/>
      <c r="P24" s="74"/>
      <c r="Q24" s="74"/>
      <c r="R24" s="74"/>
      <c r="S24" s="74"/>
      <c r="T24" s="74"/>
      <c r="U24" s="74"/>
      <c r="V24" s="35"/>
      <c r="W24" s="25"/>
    </row>
    <row r="25" spans="1:23" ht="17" thickBot="1" x14ac:dyDescent="0.25"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22" thickBot="1" x14ac:dyDescent="0.25">
      <c r="A26" s="102" t="s">
        <v>74</v>
      </c>
      <c r="B26" s="103"/>
      <c r="C26" s="103"/>
      <c r="D26" s="103"/>
      <c r="E26" s="104"/>
      <c r="F26" s="62"/>
      <c r="H26" s="102" t="s">
        <v>93</v>
      </c>
      <c r="I26" s="103"/>
      <c r="J26" s="103"/>
      <c r="K26" s="103"/>
      <c r="L26" s="103"/>
      <c r="M26" s="104"/>
      <c r="O26" s="102" t="s">
        <v>87</v>
      </c>
      <c r="P26" s="103"/>
      <c r="Q26" s="104"/>
      <c r="R26" s="25"/>
      <c r="S26" s="120" t="s">
        <v>95</v>
      </c>
      <c r="T26" s="121"/>
      <c r="U26" s="122"/>
      <c r="V26" s="25"/>
      <c r="W26" s="25"/>
    </row>
    <row r="27" spans="1:23" ht="20" thickBot="1" x14ac:dyDescent="0.25">
      <c r="A27" s="44" t="s">
        <v>81</v>
      </c>
      <c r="B27" s="113" t="s">
        <v>82</v>
      </c>
      <c r="C27" s="113"/>
      <c r="D27" s="113"/>
      <c r="E27" s="139"/>
      <c r="F27" s="64"/>
      <c r="H27" s="112" t="s">
        <v>88</v>
      </c>
      <c r="I27" s="113"/>
      <c r="J27" s="113"/>
      <c r="K27" s="113"/>
      <c r="L27" s="137" t="s">
        <v>89</v>
      </c>
      <c r="M27" s="138"/>
      <c r="O27" s="9" t="s">
        <v>81</v>
      </c>
      <c r="P27" s="118" t="s">
        <v>51</v>
      </c>
      <c r="Q27" s="119"/>
      <c r="R27" s="25"/>
      <c r="S27" s="117" t="s">
        <v>81</v>
      </c>
      <c r="T27" s="118"/>
      <c r="U27" s="66" t="s">
        <v>51</v>
      </c>
      <c r="V27" s="25"/>
      <c r="W27" s="25"/>
    </row>
    <row r="28" spans="1:23" ht="19" x14ac:dyDescent="0.2">
      <c r="A28" s="21" t="s">
        <v>85</v>
      </c>
      <c r="B28" s="142" t="s">
        <v>86</v>
      </c>
      <c r="C28" s="143"/>
      <c r="D28" s="143"/>
      <c r="E28" s="144"/>
      <c r="F28" s="64"/>
      <c r="H28" s="125" t="s">
        <v>75</v>
      </c>
      <c r="I28" s="126"/>
      <c r="J28" s="126"/>
      <c r="K28" s="126"/>
      <c r="L28" s="67">
        <v>92</v>
      </c>
      <c r="M28" s="68">
        <v>100</v>
      </c>
      <c r="O28" s="23" t="s">
        <v>85</v>
      </c>
      <c r="P28" s="133">
        <f>A2</f>
        <v>6</v>
      </c>
      <c r="Q28" s="134"/>
      <c r="R28" s="25"/>
      <c r="S28" s="123" t="s">
        <v>96</v>
      </c>
      <c r="T28" s="124"/>
      <c r="U28" s="65" t="str">
        <f>IF(AND(F14=J14,F15=J15,F16=J16,F17=J17,F18=J18,F19=J19),"true","false")</f>
        <v>false</v>
      </c>
      <c r="V28" s="25"/>
      <c r="W28" s="25"/>
    </row>
    <row r="29" spans="1:23" ht="17" thickBot="1" x14ac:dyDescent="0.25">
      <c r="A29" s="17" t="s">
        <v>83</v>
      </c>
      <c r="B29" s="140" t="s">
        <v>84</v>
      </c>
      <c r="C29" s="128"/>
      <c r="D29" s="128"/>
      <c r="E29" s="141"/>
      <c r="F29" s="63"/>
      <c r="H29" s="125" t="s">
        <v>91</v>
      </c>
      <c r="I29" s="126"/>
      <c r="J29" s="126"/>
      <c r="K29" s="126"/>
      <c r="L29" s="69">
        <v>84</v>
      </c>
      <c r="M29" s="70">
        <v>91</v>
      </c>
      <c r="O29" s="21" t="s">
        <v>83</v>
      </c>
      <c r="P29" s="135">
        <f>SUMIF(P3:U8,"&lt;0")</f>
        <v>-8.25</v>
      </c>
      <c r="Q29" s="136"/>
      <c r="S29" s="125" t="s">
        <v>97</v>
      </c>
      <c r="T29" s="126"/>
      <c r="U29" s="38">
        <f>COUNTIFS(B4,0,D3,0)+COUNTIFS(B5,0,F3,0)+COUNTIFS(B6,0,H3,0)+COUNTIFS(B7,0,J3,0)+COUNTIFS(B8,0,L3,0)+COUNTIFS(D5,0,F4,0)+COUNTIFS(D6,0,H4,0)+COUNTIFS(D7,0,J4,0)+COUNTIFS(D8,0,L4,0)+COUNTIFS(F6,0,H5,0)+COUNTIFS(F7,0,J5,0)+COUNTIFS(F8,0,L5,0)+COUNTIFS(H7,0,J6,0)+COUNTIFS(H8,0,L6,0)+COUNTIFS(J8,0,L7,0)</f>
        <v>3</v>
      </c>
    </row>
    <row r="30" spans="1:23" x14ac:dyDescent="0.2">
      <c r="H30" s="125" t="s">
        <v>90</v>
      </c>
      <c r="I30" s="126"/>
      <c r="J30" s="126"/>
      <c r="K30" s="126"/>
      <c r="L30" s="69">
        <v>76</v>
      </c>
      <c r="M30" s="70">
        <v>83</v>
      </c>
      <c r="O30" s="21" t="s">
        <v>87</v>
      </c>
      <c r="P30" s="131">
        <f>ROUND(((P28*(P28-1))+P29)/((P28*(P28-1)))*100,0)</f>
        <v>73</v>
      </c>
      <c r="Q30" s="132"/>
      <c r="S30" s="125" t="s">
        <v>100</v>
      </c>
      <c r="T30" s="126"/>
      <c r="U30" s="38">
        <f>COUNTIF(P3:U8,-0.5)+COUNTIF(P3:U8,-0.75)+COUNTIF(P3:U8,-1)</f>
        <v>10</v>
      </c>
    </row>
    <row r="31" spans="1:23" ht="17" thickBot="1" x14ac:dyDescent="0.25">
      <c r="H31" s="127" t="s">
        <v>92</v>
      </c>
      <c r="I31" s="128"/>
      <c r="J31" s="128"/>
      <c r="K31" s="128"/>
      <c r="L31" s="71">
        <v>0</v>
      </c>
      <c r="M31" s="72">
        <v>75</v>
      </c>
      <c r="O31" s="17" t="s">
        <v>99</v>
      </c>
      <c r="P31" s="129" t="str">
        <f>IF(P30&gt;=L28,H28,IF(P30&gt;=L29,H29,(IF(P30&gt;=L30,H30,(IF(P30&gt;=L31,H31,-1))))))</f>
        <v>Unbalanced</v>
      </c>
      <c r="Q31" s="130"/>
      <c r="S31" s="127" t="s">
        <v>98</v>
      </c>
      <c r="T31" s="128"/>
      <c r="U31" s="39">
        <f>SUMPRODUCT(COUNTIFS(B3:B8,1,C3:C8,{0,0.25}))+SUMPRODUCT(COUNTIFS(D3:D8,1,E3:E8,{0,0.25}))+SUMPRODUCT(COUNTIFS(F3:F8,1,G3:G8,{0,0.25}))+SUMPRODUCT(COUNTIFS(H3:H8,1,I3:I8,{0,0.25}))+SUMPRODUCT(COUNTIFS(J3:J8,1,K3:K8,{0,0.25}))+SUMPRODUCT(COUNTIFS(L3:L8,1,M3:M8,{0,0.25}))</f>
        <v>5</v>
      </c>
    </row>
    <row r="42" spans="2:16" x14ac:dyDescent="0.2">
      <c r="B42" s="33"/>
      <c r="C42" s="30"/>
      <c r="D42" s="30"/>
      <c r="E42" s="30"/>
    </row>
    <row r="43" spans="2:16" x14ac:dyDescent="0.2">
      <c r="B43" s="29"/>
      <c r="C43" s="29"/>
      <c r="D43" s="29"/>
      <c r="E43" s="29"/>
      <c r="F43" s="30"/>
      <c r="G43" s="30"/>
      <c r="H43" s="30"/>
      <c r="I43" s="30"/>
      <c r="J43" s="30"/>
      <c r="K43" s="30"/>
      <c r="L43" s="30"/>
      <c r="M43" s="30"/>
      <c r="N43" s="30"/>
    </row>
    <row r="44" spans="2:16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16" x14ac:dyDescent="0.2">
      <c r="B45" s="31"/>
      <c r="C45" s="30"/>
      <c r="D45" s="30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4"/>
    </row>
    <row r="46" spans="2:16" x14ac:dyDescent="0.2"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16" x14ac:dyDescent="0.2"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2:16" x14ac:dyDescent="0.2"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 x14ac:dyDescent="0.2"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 x14ac:dyDescent="0.2"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 x14ac:dyDescent="0.2"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">
      <c r="F52" s="30"/>
      <c r="G52" s="30"/>
      <c r="H52" s="30"/>
      <c r="I52" s="30"/>
      <c r="J52" s="30"/>
      <c r="K52" s="30"/>
      <c r="L52" s="30"/>
      <c r="M52" s="30"/>
      <c r="N52" s="30"/>
    </row>
  </sheetData>
  <sortState ref="J14:M19">
    <sortCondition ref="M14:M19"/>
    <sortCondition ref="L14:L19"/>
    <sortCondition ref="J14:J19"/>
  </sortState>
  <mergeCells count="67">
    <mergeCell ref="P17:Q17"/>
    <mergeCell ref="O1:U1"/>
    <mergeCell ref="A1:M1"/>
    <mergeCell ref="B2:C2"/>
    <mergeCell ref="D2:E2"/>
    <mergeCell ref="F2:G2"/>
    <mergeCell ref="H2:I2"/>
    <mergeCell ref="J2:K2"/>
    <mergeCell ref="L2:M2"/>
    <mergeCell ref="S18:U18"/>
    <mergeCell ref="S17:U17"/>
    <mergeCell ref="A13:B13"/>
    <mergeCell ref="P22:Q22"/>
    <mergeCell ref="P23:Q23"/>
    <mergeCell ref="S16:U16"/>
    <mergeCell ref="P18:Q18"/>
    <mergeCell ref="O19:O23"/>
    <mergeCell ref="P19:Q19"/>
    <mergeCell ref="P20:Q20"/>
    <mergeCell ref="P21:Q21"/>
    <mergeCell ref="P13:Q13"/>
    <mergeCell ref="O14:O18"/>
    <mergeCell ref="P14:Q14"/>
    <mergeCell ref="P15:Q15"/>
    <mergeCell ref="P16:Q16"/>
    <mergeCell ref="H30:K30"/>
    <mergeCell ref="H31:K31"/>
    <mergeCell ref="B27:E27"/>
    <mergeCell ref="B29:E29"/>
    <mergeCell ref="A26:E26"/>
    <mergeCell ref="B28:E28"/>
    <mergeCell ref="H29:K29"/>
    <mergeCell ref="H27:K27"/>
    <mergeCell ref="L27:M27"/>
    <mergeCell ref="H26:M26"/>
    <mergeCell ref="H28:K28"/>
    <mergeCell ref="S28:T28"/>
    <mergeCell ref="S29:T29"/>
    <mergeCell ref="S30:T30"/>
    <mergeCell ref="S31:T31"/>
    <mergeCell ref="P27:Q27"/>
    <mergeCell ref="P31:Q31"/>
    <mergeCell ref="P30:Q30"/>
    <mergeCell ref="P28:Q28"/>
    <mergeCell ref="P29:Q29"/>
    <mergeCell ref="F12:M12"/>
    <mergeCell ref="C13:E13"/>
    <mergeCell ref="F13:G13"/>
    <mergeCell ref="S26:U26"/>
    <mergeCell ref="S27:T27"/>
    <mergeCell ref="O26:Q26"/>
    <mergeCell ref="O12:U12"/>
    <mergeCell ref="A12:E12"/>
    <mergeCell ref="S13:U13"/>
    <mergeCell ref="S15:U15"/>
    <mergeCell ref="S14:U14"/>
    <mergeCell ref="S23:U23"/>
    <mergeCell ref="S22:U22"/>
    <mergeCell ref="S21:U21"/>
    <mergeCell ref="S20:U20"/>
    <mergeCell ref="S19:U19"/>
    <mergeCell ref="J13:K13"/>
    <mergeCell ref="H23:M23"/>
    <mergeCell ref="A22:F22"/>
    <mergeCell ref="A21:F21"/>
    <mergeCell ref="H21:M22"/>
    <mergeCell ref="A23:F23"/>
  </mergeCells>
  <conditionalFormatting sqref="P3:U8">
    <cfRule type="cellIs" dxfId="15" priority="1" operator="equal">
      <formula>-1</formula>
    </cfRule>
    <cfRule type="cellIs" dxfId="14" priority="2" operator="equal">
      <formula>-0.75</formula>
    </cfRule>
    <cfRule type="cellIs" dxfId="13" priority="3" operator="equal">
      <formula>-0.5</formula>
    </cfRule>
    <cfRule type="cellIs" dxfId="12" priority="4" operator="equal">
      <formula>-0.25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0941-6C4D-BC4A-A2C7-B28046FD93C0}">
  <sheetPr codeName="Sheet5"/>
  <dimension ref="A1:AB52"/>
  <sheetViews>
    <sheetView zoomScaleNormal="100" workbookViewId="0">
      <selection sqref="A1:M1"/>
    </sheetView>
  </sheetViews>
  <sheetFormatPr baseColWidth="10" defaultRowHeight="16" x14ac:dyDescent="0.2"/>
  <cols>
    <col min="1" max="1" width="10" customWidth="1"/>
    <col min="2" max="13" width="5" customWidth="1"/>
    <col min="15" max="21" width="10" customWidth="1"/>
  </cols>
  <sheetData>
    <row r="1" spans="1:28" ht="22" thickBot="1" x14ac:dyDescent="0.25">
      <c r="A1" s="120" t="s">
        <v>106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O1" s="102" t="s">
        <v>107</v>
      </c>
      <c r="P1" s="103"/>
      <c r="Q1" s="103"/>
      <c r="R1" s="103"/>
      <c r="S1" s="103"/>
      <c r="T1" s="103"/>
      <c r="U1" s="104"/>
      <c r="V1" s="24"/>
      <c r="W1" s="24"/>
      <c r="X1" s="24"/>
      <c r="Y1" s="24"/>
      <c r="Z1" s="24"/>
      <c r="AA1" s="24"/>
      <c r="AB1" s="25"/>
    </row>
    <row r="2" spans="1:28" s="6" customFormat="1" ht="30" customHeight="1" thickBot="1" x14ac:dyDescent="0.25">
      <c r="A2" s="11">
        <v>6</v>
      </c>
      <c r="B2" s="137" t="s">
        <v>40</v>
      </c>
      <c r="C2" s="137"/>
      <c r="D2" s="137" t="s">
        <v>41</v>
      </c>
      <c r="E2" s="137"/>
      <c r="F2" s="137" t="s">
        <v>42</v>
      </c>
      <c r="G2" s="137"/>
      <c r="H2" s="137" t="s">
        <v>43</v>
      </c>
      <c r="I2" s="137"/>
      <c r="J2" s="137" t="s">
        <v>44</v>
      </c>
      <c r="K2" s="137"/>
      <c r="L2" s="137" t="s">
        <v>45</v>
      </c>
      <c r="M2" s="138"/>
      <c r="O2" s="11">
        <v>6</v>
      </c>
      <c r="P2" s="15" t="s">
        <v>40</v>
      </c>
      <c r="Q2" s="15" t="s">
        <v>41</v>
      </c>
      <c r="R2" s="15" t="s">
        <v>42</v>
      </c>
      <c r="S2" s="15" t="s">
        <v>43</v>
      </c>
      <c r="T2" s="15" t="s">
        <v>44</v>
      </c>
      <c r="U2" s="16" t="s">
        <v>45</v>
      </c>
      <c r="V2" s="7"/>
      <c r="W2" s="7"/>
      <c r="X2" s="7"/>
      <c r="Y2" s="7"/>
      <c r="Z2" s="7"/>
      <c r="AA2" s="7"/>
      <c r="AB2" s="7"/>
    </row>
    <row r="3" spans="1:28" s="6" customFormat="1" ht="30" customHeight="1" x14ac:dyDescent="0.2">
      <c r="A3" s="14" t="s">
        <v>40</v>
      </c>
      <c r="B3" s="18"/>
      <c r="C3" s="50"/>
      <c r="D3" s="47">
        <v>1</v>
      </c>
      <c r="E3" s="48">
        <v>0.25</v>
      </c>
      <c r="F3" s="47">
        <v>0</v>
      </c>
      <c r="G3" s="48">
        <v>0.5</v>
      </c>
      <c r="H3" s="47">
        <v>0</v>
      </c>
      <c r="I3" s="48">
        <v>0.75</v>
      </c>
      <c r="J3" s="47">
        <v>0</v>
      </c>
      <c r="K3" s="48">
        <v>0.25</v>
      </c>
      <c r="L3" s="47">
        <v>1</v>
      </c>
      <c r="M3" s="8">
        <v>0.25</v>
      </c>
      <c r="O3" s="14" t="s">
        <v>40</v>
      </c>
      <c r="P3" s="56"/>
      <c r="Q3" s="51">
        <f>D3-E3</f>
        <v>0.75</v>
      </c>
      <c r="R3" s="51">
        <f>F3-G3</f>
        <v>-0.5</v>
      </c>
      <c r="S3" s="51">
        <f>H3-I3</f>
        <v>-0.75</v>
      </c>
      <c r="T3" s="51">
        <f>J3-K3</f>
        <v>-0.25</v>
      </c>
      <c r="U3" s="55">
        <f>L3-M3</f>
        <v>0.75</v>
      </c>
    </row>
    <row r="4" spans="1:28" s="6" customFormat="1" ht="30" customHeight="1" x14ac:dyDescent="0.2">
      <c r="A4" s="12" t="s">
        <v>41</v>
      </c>
      <c r="B4" s="7">
        <v>1</v>
      </c>
      <c r="C4" s="48">
        <v>0.25</v>
      </c>
      <c r="D4" s="49"/>
      <c r="E4" s="50"/>
      <c r="F4" s="47">
        <v>0</v>
      </c>
      <c r="G4" s="48">
        <v>0.25</v>
      </c>
      <c r="H4" s="47">
        <v>1</v>
      </c>
      <c r="I4" s="48">
        <v>0.5</v>
      </c>
      <c r="J4" s="47">
        <v>0</v>
      </c>
      <c r="K4" s="48">
        <v>0.5</v>
      </c>
      <c r="L4" s="47">
        <v>1</v>
      </c>
      <c r="M4" s="8">
        <v>0.5</v>
      </c>
      <c r="O4" s="12" t="s">
        <v>41</v>
      </c>
      <c r="P4" s="48">
        <f t="shared" ref="P4:P8" si="0">B4-C4</f>
        <v>0.75</v>
      </c>
      <c r="Q4" s="52"/>
      <c r="R4" s="51">
        <f t="shared" ref="R4:R7" si="1">F4-G4</f>
        <v>-0.25</v>
      </c>
      <c r="S4" s="51">
        <f t="shared" ref="S4:S8" si="2">H4-I4</f>
        <v>0.5</v>
      </c>
      <c r="T4" s="51">
        <f t="shared" ref="T4:T8" si="3">J4-K4</f>
        <v>-0.5</v>
      </c>
      <c r="U4" s="55">
        <f t="shared" ref="U4:U7" si="4">L4-M4</f>
        <v>0.5</v>
      </c>
    </row>
    <row r="5" spans="1:28" s="6" customFormat="1" ht="30" customHeight="1" x14ac:dyDescent="0.2">
      <c r="A5" s="12" t="s">
        <v>42</v>
      </c>
      <c r="B5" s="7">
        <v>0</v>
      </c>
      <c r="C5" s="48">
        <v>0.5</v>
      </c>
      <c r="D5" s="47">
        <v>1</v>
      </c>
      <c r="E5" s="48">
        <v>0.75</v>
      </c>
      <c r="F5" s="49"/>
      <c r="G5" s="50"/>
      <c r="H5" s="47">
        <v>1</v>
      </c>
      <c r="I5" s="48">
        <v>0.25</v>
      </c>
      <c r="J5" s="47">
        <v>1</v>
      </c>
      <c r="K5" s="48">
        <v>0.25</v>
      </c>
      <c r="L5" s="47">
        <v>1</v>
      </c>
      <c r="M5" s="8">
        <v>0.75</v>
      </c>
      <c r="O5" s="12" t="s">
        <v>42</v>
      </c>
      <c r="P5" s="48">
        <f t="shared" si="0"/>
        <v>-0.5</v>
      </c>
      <c r="Q5" s="51">
        <f t="shared" ref="Q5:Q8" si="5">D5-E5</f>
        <v>0.25</v>
      </c>
      <c r="R5" s="52"/>
      <c r="S5" s="51">
        <f t="shared" si="2"/>
        <v>0.75</v>
      </c>
      <c r="T5" s="51">
        <f t="shared" si="3"/>
        <v>0.75</v>
      </c>
      <c r="U5" s="55">
        <f t="shared" si="4"/>
        <v>0.25</v>
      </c>
    </row>
    <row r="6" spans="1:28" s="6" customFormat="1" ht="30" customHeight="1" x14ac:dyDescent="0.2">
      <c r="A6" s="12" t="s">
        <v>43</v>
      </c>
      <c r="B6" s="7">
        <v>0</v>
      </c>
      <c r="C6" s="48">
        <v>0.75</v>
      </c>
      <c r="D6" s="47">
        <v>1</v>
      </c>
      <c r="E6" s="48">
        <v>1</v>
      </c>
      <c r="F6" s="47">
        <v>1</v>
      </c>
      <c r="G6" s="48">
        <v>0.75</v>
      </c>
      <c r="H6" s="49"/>
      <c r="I6" s="50"/>
      <c r="J6" s="47">
        <v>0</v>
      </c>
      <c r="K6" s="48">
        <v>0.5</v>
      </c>
      <c r="L6" s="47">
        <v>0</v>
      </c>
      <c r="M6" s="8">
        <v>0</v>
      </c>
      <c r="O6" s="12" t="s">
        <v>43</v>
      </c>
      <c r="P6" s="48">
        <f t="shared" si="0"/>
        <v>-0.75</v>
      </c>
      <c r="Q6" s="51">
        <f t="shared" si="5"/>
        <v>0</v>
      </c>
      <c r="R6" s="51">
        <f t="shared" si="1"/>
        <v>0.25</v>
      </c>
      <c r="S6" s="52"/>
      <c r="T6" s="51">
        <f t="shared" si="3"/>
        <v>-0.5</v>
      </c>
      <c r="U6" s="55">
        <f t="shared" si="4"/>
        <v>0</v>
      </c>
    </row>
    <row r="7" spans="1:28" s="6" customFormat="1" ht="30" customHeight="1" x14ac:dyDescent="0.2">
      <c r="A7" s="12" t="s">
        <v>44</v>
      </c>
      <c r="B7" s="7">
        <v>1</v>
      </c>
      <c r="C7" s="48">
        <v>1</v>
      </c>
      <c r="D7" s="47">
        <v>0</v>
      </c>
      <c r="E7" s="48">
        <v>0.25</v>
      </c>
      <c r="F7" s="47">
        <v>1</v>
      </c>
      <c r="G7" s="48">
        <v>0.25</v>
      </c>
      <c r="H7" s="47">
        <v>0</v>
      </c>
      <c r="I7" s="48">
        <v>0.5</v>
      </c>
      <c r="J7" s="49"/>
      <c r="K7" s="50"/>
      <c r="L7" s="47">
        <v>0</v>
      </c>
      <c r="M7" s="8">
        <v>0.25</v>
      </c>
      <c r="O7" s="12" t="s">
        <v>44</v>
      </c>
      <c r="P7" s="48">
        <f t="shared" si="0"/>
        <v>0</v>
      </c>
      <c r="Q7" s="51">
        <f t="shared" si="5"/>
        <v>-0.25</v>
      </c>
      <c r="R7" s="51">
        <f t="shared" si="1"/>
        <v>0.75</v>
      </c>
      <c r="S7" s="51">
        <f t="shared" si="2"/>
        <v>-0.5</v>
      </c>
      <c r="T7" s="52"/>
      <c r="U7" s="55">
        <f t="shared" si="4"/>
        <v>-0.25</v>
      </c>
    </row>
    <row r="8" spans="1:28" s="6" customFormat="1" ht="30" customHeight="1" thickBot="1" x14ac:dyDescent="0.25">
      <c r="A8" s="13" t="s">
        <v>45</v>
      </c>
      <c r="B8" s="7">
        <v>1</v>
      </c>
      <c r="C8" s="48">
        <v>0.75</v>
      </c>
      <c r="D8" s="47">
        <v>1</v>
      </c>
      <c r="E8" s="48">
        <v>0.5</v>
      </c>
      <c r="F8" s="47">
        <v>0</v>
      </c>
      <c r="G8" s="48">
        <v>0.5</v>
      </c>
      <c r="H8" s="47">
        <v>0</v>
      </c>
      <c r="I8" s="48">
        <v>0.25</v>
      </c>
      <c r="J8" s="47">
        <v>1</v>
      </c>
      <c r="K8" s="48">
        <v>0.75</v>
      </c>
      <c r="L8" s="49"/>
      <c r="M8" s="19"/>
      <c r="O8" s="13" t="s">
        <v>45</v>
      </c>
      <c r="P8" s="83">
        <f t="shared" si="0"/>
        <v>0.25</v>
      </c>
      <c r="Q8" s="84">
        <f t="shared" si="5"/>
        <v>0.5</v>
      </c>
      <c r="R8" s="84">
        <f>F8-G8</f>
        <v>-0.5</v>
      </c>
      <c r="S8" s="84">
        <f t="shared" si="2"/>
        <v>-0.25</v>
      </c>
      <c r="T8" s="84">
        <f t="shared" si="3"/>
        <v>0.25</v>
      </c>
      <c r="U8" s="85"/>
    </row>
    <row r="9" spans="1:28" s="6" customFormat="1" ht="30" customHeight="1" thickBot="1" x14ac:dyDescent="0.25">
      <c r="A9" s="11" t="s">
        <v>47</v>
      </c>
      <c r="B9" s="26">
        <f>SUM(B3:B8)</f>
        <v>3</v>
      </c>
      <c r="C9" s="54">
        <f t="shared" ref="C9:L9" si="6">SUM(C3:C8)</f>
        <v>3.25</v>
      </c>
      <c r="D9" s="53">
        <f t="shared" si="6"/>
        <v>4</v>
      </c>
      <c r="E9" s="54">
        <f t="shared" si="6"/>
        <v>2.75</v>
      </c>
      <c r="F9" s="53">
        <f t="shared" si="6"/>
        <v>2</v>
      </c>
      <c r="G9" s="26">
        <f t="shared" si="6"/>
        <v>2.25</v>
      </c>
      <c r="H9" s="53">
        <f t="shared" si="6"/>
        <v>2</v>
      </c>
      <c r="I9" s="54">
        <f t="shared" si="6"/>
        <v>2.25</v>
      </c>
      <c r="J9" s="26">
        <f t="shared" si="6"/>
        <v>2</v>
      </c>
      <c r="K9" s="26">
        <f t="shared" si="6"/>
        <v>2.25</v>
      </c>
      <c r="L9" s="53">
        <f t="shared" si="6"/>
        <v>3</v>
      </c>
      <c r="M9" s="27">
        <f>SUM(M3:M8)</f>
        <v>1.75</v>
      </c>
      <c r="O9" s="20"/>
      <c r="P9" s="82"/>
      <c r="Q9" s="82"/>
      <c r="R9" s="82"/>
      <c r="S9" s="82"/>
      <c r="T9" s="82"/>
      <c r="U9" s="82"/>
    </row>
    <row r="11" spans="1:28" ht="17" thickBot="1" x14ac:dyDescent="0.25"/>
    <row r="12" spans="1:28" ht="22" thickBot="1" x14ac:dyDescent="0.25">
      <c r="A12" s="102" t="s">
        <v>110</v>
      </c>
      <c r="B12" s="103"/>
      <c r="C12" s="103"/>
      <c r="D12" s="103"/>
      <c r="E12" s="104"/>
      <c r="F12" s="102" t="s">
        <v>80</v>
      </c>
      <c r="G12" s="103"/>
      <c r="H12" s="103"/>
      <c r="I12" s="103"/>
      <c r="J12" s="103"/>
      <c r="K12" s="103"/>
      <c r="L12" s="103"/>
      <c r="M12" s="104"/>
      <c r="O12" s="120" t="s">
        <v>79</v>
      </c>
      <c r="P12" s="121"/>
      <c r="Q12" s="121"/>
      <c r="R12" s="121"/>
      <c r="S12" s="121"/>
      <c r="T12" s="121"/>
      <c r="U12" s="122"/>
      <c r="V12" s="25"/>
      <c r="W12" s="25"/>
    </row>
    <row r="13" spans="1:28" ht="20" thickBot="1" x14ac:dyDescent="0.25">
      <c r="A13" s="162" t="s">
        <v>76</v>
      </c>
      <c r="B13" s="138"/>
      <c r="C13" s="117" t="s">
        <v>77</v>
      </c>
      <c r="D13" s="118"/>
      <c r="E13" s="119"/>
      <c r="F13" s="112" t="s">
        <v>78</v>
      </c>
      <c r="G13" s="113"/>
      <c r="H13" s="86" t="s">
        <v>111</v>
      </c>
      <c r="I13" s="87" t="s">
        <v>39</v>
      </c>
      <c r="J13" s="112" t="s">
        <v>112</v>
      </c>
      <c r="K13" s="113"/>
      <c r="L13" s="86" t="s">
        <v>111</v>
      </c>
      <c r="M13" s="87" t="s">
        <v>39</v>
      </c>
      <c r="N13" s="28"/>
      <c r="O13" s="40" t="s">
        <v>49</v>
      </c>
      <c r="P13" s="145" t="s">
        <v>50</v>
      </c>
      <c r="Q13" s="145"/>
      <c r="R13" s="22" t="s">
        <v>51</v>
      </c>
      <c r="S13" s="145" t="s">
        <v>52</v>
      </c>
      <c r="T13" s="145"/>
      <c r="U13" s="146"/>
      <c r="V13" s="36"/>
      <c r="W13" s="25"/>
    </row>
    <row r="14" spans="1:28" ht="16" customHeight="1" x14ac:dyDescent="0.2">
      <c r="A14" s="79" t="s">
        <v>67</v>
      </c>
      <c r="B14" s="8">
        <v>0</v>
      </c>
      <c r="C14" s="73" t="s">
        <v>68</v>
      </c>
      <c r="D14" s="46"/>
      <c r="E14" s="68">
        <v>0</v>
      </c>
      <c r="F14" s="73" t="s">
        <v>42</v>
      </c>
      <c r="G14" s="74"/>
      <c r="H14" s="74">
        <f>$F$9</f>
        <v>2</v>
      </c>
      <c r="I14" s="74">
        <f>$G$9</f>
        <v>2.25</v>
      </c>
      <c r="J14" s="73" t="s">
        <v>45</v>
      </c>
      <c r="K14" s="74"/>
      <c r="L14" s="74">
        <f>$L$9</f>
        <v>3</v>
      </c>
      <c r="M14" s="68">
        <f>$M$9</f>
        <v>1.75</v>
      </c>
      <c r="O14" s="171" t="s">
        <v>53</v>
      </c>
      <c r="P14" s="172" t="s">
        <v>54</v>
      </c>
      <c r="Q14" s="172"/>
      <c r="R14" s="57">
        <f>$B$14-E14</f>
        <v>0</v>
      </c>
      <c r="S14" s="149" t="s">
        <v>55</v>
      </c>
      <c r="T14" s="149"/>
      <c r="U14" s="150"/>
      <c r="V14" s="35"/>
      <c r="W14" s="25"/>
    </row>
    <row r="15" spans="1:28" ht="16" customHeight="1" thickBot="1" x14ac:dyDescent="0.25">
      <c r="A15" s="80" t="s">
        <v>69</v>
      </c>
      <c r="B15" s="10">
        <v>1</v>
      </c>
      <c r="C15" s="75" t="s">
        <v>70</v>
      </c>
      <c r="D15" s="37"/>
      <c r="E15" s="70">
        <v>0.25</v>
      </c>
      <c r="F15" s="75" t="s">
        <v>43</v>
      </c>
      <c r="G15" s="76"/>
      <c r="H15" s="76">
        <f>$H$9</f>
        <v>2</v>
      </c>
      <c r="I15" s="76">
        <f>$I$9</f>
        <v>2.25</v>
      </c>
      <c r="J15" s="75" t="s">
        <v>42</v>
      </c>
      <c r="K15" s="76"/>
      <c r="L15" s="76">
        <f>$F$9</f>
        <v>2</v>
      </c>
      <c r="M15" s="70">
        <f>$G$9</f>
        <v>2.25</v>
      </c>
      <c r="O15" s="167"/>
      <c r="P15" s="173" t="s">
        <v>56</v>
      </c>
      <c r="Q15" s="173"/>
      <c r="R15" s="58">
        <f>$B$14-E15</f>
        <v>-0.25</v>
      </c>
      <c r="S15" s="147" t="s">
        <v>57</v>
      </c>
      <c r="T15" s="147"/>
      <c r="U15" s="148"/>
      <c r="V15" s="35"/>
      <c r="W15" s="25"/>
    </row>
    <row r="16" spans="1:28" ht="16" customHeight="1" x14ac:dyDescent="0.2">
      <c r="C16" s="79" t="s">
        <v>71</v>
      </c>
      <c r="D16" s="37"/>
      <c r="E16" s="70">
        <v>0.5</v>
      </c>
      <c r="F16" s="75" t="s">
        <v>44</v>
      </c>
      <c r="G16" s="76"/>
      <c r="H16" s="76">
        <f>$J$9</f>
        <v>2</v>
      </c>
      <c r="I16" s="76">
        <f>$K$9</f>
        <v>2.25</v>
      </c>
      <c r="J16" s="75" t="s">
        <v>43</v>
      </c>
      <c r="K16" s="76"/>
      <c r="L16" s="76">
        <f>$H$9</f>
        <v>2</v>
      </c>
      <c r="M16" s="70">
        <f>$I$9</f>
        <v>2.25</v>
      </c>
      <c r="O16" s="167"/>
      <c r="P16" s="173" t="s">
        <v>58</v>
      </c>
      <c r="Q16" s="173"/>
      <c r="R16" s="59">
        <f>$B$14-E16</f>
        <v>-0.5</v>
      </c>
      <c r="S16" s="147" t="s">
        <v>59</v>
      </c>
      <c r="T16" s="147"/>
      <c r="U16" s="148"/>
      <c r="V16" s="35"/>
      <c r="W16" s="25"/>
    </row>
    <row r="17" spans="1:23" ht="16" customHeight="1" x14ac:dyDescent="0.2">
      <c r="C17" s="75" t="s">
        <v>72</v>
      </c>
      <c r="D17" s="37"/>
      <c r="E17" s="70">
        <v>0.75</v>
      </c>
      <c r="F17" s="75" t="s">
        <v>45</v>
      </c>
      <c r="G17" s="76"/>
      <c r="H17" s="76">
        <f>$L$9</f>
        <v>3</v>
      </c>
      <c r="I17" s="76">
        <f>$M$9</f>
        <v>1.75</v>
      </c>
      <c r="J17" s="75" t="s">
        <v>44</v>
      </c>
      <c r="K17" s="76"/>
      <c r="L17" s="76">
        <f>$J$9</f>
        <v>2</v>
      </c>
      <c r="M17" s="70">
        <f>$K$9</f>
        <v>2.25</v>
      </c>
      <c r="O17" s="167"/>
      <c r="P17" s="173" t="s">
        <v>60</v>
      </c>
      <c r="Q17" s="173"/>
      <c r="R17" s="60">
        <f>$B$14-E17</f>
        <v>-0.75</v>
      </c>
      <c r="S17" s="147" t="s">
        <v>61</v>
      </c>
      <c r="T17" s="147"/>
      <c r="U17" s="148"/>
      <c r="V17" s="35"/>
      <c r="W17" s="25"/>
    </row>
    <row r="18" spans="1:23" ht="16" customHeight="1" thickBot="1" x14ac:dyDescent="0.25">
      <c r="C18" s="77" t="s">
        <v>73</v>
      </c>
      <c r="D18" s="45"/>
      <c r="E18" s="72">
        <v>1</v>
      </c>
      <c r="F18" s="75" t="s">
        <v>40</v>
      </c>
      <c r="G18" s="76"/>
      <c r="H18" s="76">
        <f>$B$9</f>
        <v>3</v>
      </c>
      <c r="I18" s="76">
        <f>$C$9</f>
        <v>3.25</v>
      </c>
      <c r="J18" s="75" t="s">
        <v>41</v>
      </c>
      <c r="K18" s="76"/>
      <c r="L18" s="76">
        <f>$D$9</f>
        <v>4</v>
      </c>
      <c r="M18" s="70">
        <f>$E$9</f>
        <v>2.75</v>
      </c>
      <c r="O18" s="168"/>
      <c r="P18" s="165" t="s">
        <v>62</v>
      </c>
      <c r="Q18" s="165"/>
      <c r="R18" s="61">
        <f>$B$14-E18</f>
        <v>-1</v>
      </c>
      <c r="S18" s="160" t="s">
        <v>61</v>
      </c>
      <c r="T18" s="160"/>
      <c r="U18" s="161"/>
      <c r="V18" s="35"/>
      <c r="W18" s="25"/>
    </row>
    <row r="19" spans="1:23" ht="16" customHeight="1" thickBot="1" x14ac:dyDescent="0.25">
      <c r="F19" s="77" t="s">
        <v>41</v>
      </c>
      <c r="G19" s="78"/>
      <c r="H19" s="78">
        <f>$D$9</f>
        <v>4</v>
      </c>
      <c r="I19" s="78">
        <f>$E$9</f>
        <v>2.75</v>
      </c>
      <c r="J19" s="77" t="s">
        <v>40</v>
      </c>
      <c r="K19" s="78"/>
      <c r="L19" s="78">
        <f>$B$9</f>
        <v>3</v>
      </c>
      <c r="M19" s="72">
        <f>$C$9</f>
        <v>3.25</v>
      </c>
      <c r="O19" s="166" t="s">
        <v>63</v>
      </c>
      <c r="P19" s="169" t="s">
        <v>54</v>
      </c>
      <c r="Q19" s="169"/>
      <c r="R19" s="41">
        <f>$B$15-E14</f>
        <v>1</v>
      </c>
      <c r="S19" s="157" t="s">
        <v>64</v>
      </c>
      <c r="T19" s="158"/>
      <c r="U19" s="159"/>
      <c r="V19" s="35"/>
      <c r="W19" s="25"/>
    </row>
    <row r="20" spans="1:23" x14ac:dyDescent="0.2">
      <c r="O20" s="167"/>
      <c r="P20" s="170" t="s">
        <v>56</v>
      </c>
      <c r="Q20" s="170"/>
      <c r="R20" s="42">
        <f>$B$15-E15</f>
        <v>0.75</v>
      </c>
      <c r="S20" s="154" t="s">
        <v>64</v>
      </c>
      <c r="T20" s="155"/>
      <c r="U20" s="156"/>
      <c r="V20" s="35"/>
      <c r="W20" s="25"/>
    </row>
    <row r="21" spans="1:23" ht="16" customHeight="1" x14ac:dyDescent="0.2">
      <c r="A21" s="115" t="s">
        <v>115</v>
      </c>
      <c r="B21" s="115"/>
      <c r="C21" s="115"/>
      <c r="D21" s="115"/>
      <c r="E21" s="115"/>
      <c r="F21" s="115"/>
      <c r="H21" s="116" t="s">
        <v>119</v>
      </c>
      <c r="I21" s="116"/>
      <c r="J21" s="116"/>
      <c r="K21" s="116"/>
      <c r="L21" s="116"/>
      <c r="M21" s="116"/>
      <c r="O21" s="167"/>
      <c r="P21" s="163" t="s">
        <v>58</v>
      </c>
      <c r="Q21" s="163"/>
      <c r="R21" s="42">
        <f>$B$15-E16</f>
        <v>0.5</v>
      </c>
      <c r="S21" s="154" t="s">
        <v>65</v>
      </c>
      <c r="T21" s="155"/>
      <c r="U21" s="156"/>
      <c r="V21" s="35"/>
      <c r="W21" s="25"/>
    </row>
    <row r="22" spans="1:23" x14ac:dyDescent="0.2">
      <c r="A22" s="115" t="s">
        <v>113</v>
      </c>
      <c r="B22" s="115"/>
      <c r="C22" s="115"/>
      <c r="D22" s="115"/>
      <c r="E22" s="115"/>
      <c r="F22" s="115"/>
      <c r="H22" s="116"/>
      <c r="I22" s="116"/>
      <c r="J22" s="116"/>
      <c r="K22" s="116"/>
      <c r="L22" s="116"/>
      <c r="M22" s="116"/>
      <c r="O22" s="167"/>
      <c r="P22" s="163" t="s">
        <v>60</v>
      </c>
      <c r="Q22" s="163"/>
      <c r="R22" s="42">
        <f>$B$15-E17</f>
        <v>0.25</v>
      </c>
      <c r="S22" s="154" t="s">
        <v>66</v>
      </c>
      <c r="T22" s="155"/>
      <c r="U22" s="156"/>
      <c r="V22" s="35"/>
      <c r="W22" s="25"/>
    </row>
    <row r="23" spans="1:23" ht="17" thickBot="1" x14ac:dyDescent="0.25">
      <c r="A23" s="115" t="s">
        <v>114</v>
      </c>
      <c r="B23" s="115"/>
      <c r="C23" s="115"/>
      <c r="D23" s="115"/>
      <c r="E23" s="115"/>
      <c r="F23" s="115"/>
      <c r="H23" s="114" t="s">
        <v>101</v>
      </c>
      <c r="I23" s="114"/>
      <c r="J23" s="114"/>
      <c r="K23" s="114"/>
      <c r="L23" s="114"/>
      <c r="M23" s="114"/>
      <c r="O23" s="168"/>
      <c r="P23" s="164" t="s">
        <v>62</v>
      </c>
      <c r="Q23" s="164"/>
      <c r="R23" s="43">
        <f>$B$15-E18</f>
        <v>0</v>
      </c>
      <c r="S23" s="151" t="s">
        <v>55</v>
      </c>
      <c r="T23" s="152"/>
      <c r="U23" s="153"/>
      <c r="V23" s="35"/>
      <c r="W23" s="25"/>
    </row>
    <row r="24" spans="1:23" x14ac:dyDescent="0.2">
      <c r="F24" s="32"/>
      <c r="L24" s="81"/>
      <c r="M24" s="81"/>
      <c r="O24" s="74"/>
      <c r="P24" s="74"/>
      <c r="Q24" s="74"/>
      <c r="R24" s="74"/>
      <c r="S24" s="74"/>
      <c r="T24" s="74"/>
      <c r="U24" s="74"/>
      <c r="V24" s="35"/>
      <c r="W24" s="25"/>
    </row>
    <row r="25" spans="1:23" ht="17" thickBot="1" x14ac:dyDescent="0.25"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22" thickBot="1" x14ac:dyDescent="0.25">
      <c r="A26" s="102" t="s">
        <v>74</v>
      </c>
      <c r="B26" s="103"/>
      <c r="C26" s="103"/>
      <c r="D26" s="103"/>
      <c r="E26" s="104"/>
      <c r="F26" s="62"/>
      <c r="H26" s="102" t="s">
        <v>93</v>
      </c>
      <c r="I26" s="103"/>
      <c r="J26" s="103"/>
      <c r="K26" s="103"/>
      <c r="L26" s="103"/>
      <c r="M26" s="104"/>
      <c r="O26" s="102" t="s">
        <v>87</v>
      </c>
      <c r="P26" s="103"/>
      <c r="Q26" s="104"/>
      <c r="R26" s="25"/>
      <c r="S26" s="120" t="s">
        <v>95</v>
      </c>
      <c r="T26" s="121"/>
      <c r="U26" s="122"/>
      <c r="V26" s="25"/>
      <c r="W26" s="25"/>
    </row>
    <row r="27" spans="1:23" ht="20" thickBot="1" x14ac:dyDescent="0.25">
      <c r="A27" s="44" t="s">
        <v>81</v>
      </c>
      <c r="B27" s="113" t="s">
        <v>82</v>
      </c>
      <c r="C27" s="113"/>
      <c r="D27" s="113"/>
      <c r="E27" s="139"/>
      <c r="F27" s="64"/>
      <c r="H27" s="112" t="s">
        <v>88</v>
      </c>
      <c r="I27" s="113"/>
      <c r="J27" s="113"/>
      <c r="K27" s="113"/>
      <c r="L27" s="137" t="s">
        <v>89</v>
      </c>
      <c r="M27" s="138"/>
      <c r="O27" s="9" t="s">
        <v>81</v>
      </c>
      <c r="P27" s="118" t="s">
        <v>51</v>
      </c>
      <c r="Q27" s="119"/>
      <c r="R27" s="25"/>
      <c r="S27" s="117" t="s">
        <v>81</v>
      </c>
      <c r="T27" s="118"/>
      <c r="U27" s="66" t="s">
        <v>51</v>
      </c>
      <c r="V27" s="25"/>
      <c r="W27" s="25"/>
    </row>
    <row r="28" spans="1:23" ht="19" x14ac:dyDescent="0.2">
      <c r="A28" s="21" t="s">
        <v>85</v>
      </c>
      <c r="B28" s="142" t="s">
        <v>86</v>
      </c>
      <c r="C28" s="143"/>
      <c r="D28" s="143"/>
      <c r="E28" s="144"/>
      <c r="F28" s="64"/>
      <c r="H28" s="125" t="s">
        <v>75</v>
      </c>
      <c r="I28" s="126"/>
      <c r="J28" s="126"/>
      <c r="K28" s="126"/>
      <c r="L28" s="67">
        <v>92</v>
      </c>
      <c r="M28" s="68">
        <v>100</v>
      </c>
      <c r="O28" s="23" t="s">
        <v>85</v>
      </c>
      <c r="P28" s="133">
        <f>A2</f>
        <v>6</v>
      </c>
      <c r="Q28" s="134"/>
      <c r="R28" s="25"/>
      <c r="S28" s="123" t="s">
        <v>96</v>
      </c>
      <c r="T28" s="124"/>
      <c r="U28" s="65" t="str">
        <f>IF(AND(F14=J14,F15=J15,F16=J16,F17=J17,F18=J18,F19=J19),"true","false")</f>
        <v>false</v>
      </c>
      <c r="V28" s="25"/>
      <c r="W28" s="25"/>
    </row>
    <row r="29" spans="1:23" ht="17" thickBot="1" x14ac:dyDescent="0.25">
      <c r="A29" s="17" t="s">
        <v>83</v>
      </c>
      <c r="B29" s="140" t="s">
        <v>84</v>
      </c>
      <c r="C29" s="128"/>
      <c r="D29" s="128"/>
      <c r="E29" s="141"/>
      <c r="F29" s="63"/>
      <c r="H29" s="125" t="s">
        <v>91</v>
      </c>
      <c r="I29" s="126"/>
      <c r="J29" s="126"/>
      <c r="K29" s="126"/>
      <c r="L29" s="69">
        <v>84</v>
      </c>
      <c r="M29" s="70">
        <v>91</v>
      </c>
      <c r="O29" s="21" t="s">
        <v>83</v>
      </c>
      <c r="P29" s="135">
        <f>SUMIF(P3:U8,"&lt;0")</f>
        <v>-5.75</v>
      </c>
      <c r="Q29" s="136"/>
      <c r="S29" s="125" t="s">
        <v>97</v>
      </c>
      <c r="T29" s="126"/>
      <c r="U29" s="38">
        <f>COUNTIFS(B4,0,D3,0)+COUNTIFS(B5,0,F3,0)+COUNTIFS(B6,0,H3,0)+COUNTIFS(B7,0,J3,0)+COUNTIFS(B8,0,L3,0)+COUNTIFS(D5,0,F4,0)+COUNTIFS(D6,0,H4,0)+COUNTIFS(D7,0,J4,0)+COUNTIFS(D8,0,L4,0)+COUNTIFS(F6,0,H5,0)+COUNTIFS(F7,0,J5,0)+COUNTIFS(F8,0,L5,0)+COUNTIFS(H7,0,J6,0)+COUNTIFS(H8,0,L6,0)+COUNTIFS(J8,0,L7,0)</f>
        <v>5</v>
      </c>
    </row>
    <row r="30" spans="1:23" x14ac:dyDescent="0.2">
      <c r="H30" s="125" t="s">
        <v>90</v>
      </c>
      <c r="I30" s="126"/>
      <c r="J30" s="126"/>
      <c r="K30" s="126"/>
      <c r="L30" s="69">
        <v>76</v>
      </c>
      <c r="M30" s="70">
        <v>83</v>
      </c>
      <c r="O30" s="21" t="s">
        <v>87</v>
      </c>
      <c r="P30" s="131">
        <f>ROUND(((P28*(P28-1))+P29)/((P28*(P28-1)))*100,0)</f>
        <v>81</v>
      </c>
      <c r="Q30" s="132"/>
      <c r="S30" s="125" t="s">
        <v>100</v>
      </c>
      <c r="T30" s="126"/>
      <c r="U30" s="38">
        <f>COUNTIF(P3:U8,-0.5)+COUNTIF(P3:U8,-0.75)+COUNTIF(P3:U8,-1)</f>
        <v>8</v>
      </c>
    </row>
    <row r="31" spans="1:23" ht="17" thickBot="1" x14ac:dyDescent="0.25">
      <c r="H31" s="127" t="s">
        <v>92</v>
      </c>
      <c r="I31" s="128"/>
      <c r="J31" s="128"/>
      <c r="K31" s="128"/>
      <c r="L31" s="71">
        <v>0</v>
      </c>
      <c r="M31" s="72">
        <v>75</v>
      </c>
      <c r="O31" s="17" t="s">
        <v>99</v>
      </c>
      <c r="P31" s="129" t="str">
        <f>IF(P30&gt;=L28,H28,IF(P30&gt;=L29,H29,(IF(P30&gt;=L30,H30,(IF(P30&gt;=L31,H31,-1))))))</f>
        <v>Frequently Shaky</v>
      </c>
      <c r="Q31" s="130"/>
      <c r="S31" s="127" t="s">
        <v>98</v>
      </c>
      <c r="T31" s="128"/>
      <c r="U31" s="39">
        <f>SUMPRODUCT(COUNTIFS(B3:B8,1,C3:C8,{0,0.25}))+SUMPRODUCT(COUNTIFS(D3:D8,1,E3:E8,{0,0.25}))+SUMPRODUCT(COUNTIFS(F3:F8,1,G3:G8,{0,0.25}))+SUMPRODUCT(COUNTIFS(H3:H8,1,I3:I8,{0,0.25}))+SUMPRODUCT(COUNTIFS(J3:J8,1,K3:K8,{0,0.25}))+SUMPRODUCT(COUNTIFS(L3:L8,1,M3:M8,{0,0.25}))</f>
        <v>6</v>
      </c>
    </row>
    <row r="42" spans="2:16" x14ac:dyDescent="0.2">
      <c r="B42" s="33"/>
      <c r="C42" s="30"/>
      <c r="D42" s="30"/>
      <c r="E42" s="30"/>
    </row>
    <row r="43" spans="2:16" x14ac:dyDescent="0.2">
      <c r="B43" s="29"/>
      <c r="C43" s="29"/>
      <c r="D43" s="29"/>
      <c r="E43" s="29"/>
      <c r="F43" s="30"/>
      <c r="G43" s="30"/>
      <c r="H43" s="30"/>
      <c r="I43" s="30"/>
      <c r="J43" s="30"/>
      <c r="K43" s="30"/>
      <c r="L43" s="30"/>
      <c r="M43" s="30"/>
      <c r="N43" s="30"/>
    </row>
    <row r="44" spans="2:16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16" x14ac:dyDescent="0.2">
      <c r="B45" s="31"/>
      <c r="C45" s="30"/>
      <c r="D45" s="30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4"/>
    </row>
    <row r="46" spans="2:16" x14ac:dyDescent="0.2"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16" x14ac:dyDescent="0.2"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2:16" x14ac:dyDescent="0.2"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 x14ac:dyDescent="0.2"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 x14ac:dyDescent="0.2"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 x14ac:dyDescent="0.2"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">
      <c r="F52" s="30"/>
      <c r="G52" s="30"/>
      <c r="H52" s="30"/>
      <c r="I52" s="30"/>
      <c r="J52" s="30"/>
      <c r="K52" s="30"/>
      <c r="L52" s="30"/>
      <c r="M52" s="30"/>
      <c r="N52" s="30"/>
    </row>
  </sheetData>
  <sortState ref="J14:M19">
    <sortCondition ref="M14:M19"/>
    <sortCondition ref="L14:L19"/>
    <sortCondition ref="J14:J19"/>
  </sortState>
  <mergeCells count="67">
    <mergeCell ref="A1:M1"/>
    <mergeCell ref="O1:U1"/>
    <mergeCell ref="B2:C2"/>
    <mergeCell ref="D2:E2"/>
    <mergeCell ref="F2:G2"/>
    <mergeCell ref="H2:I2"/>
    <mergeCell ref="J2:K2"/>
    <mergeCell ref="L2:M2"/>
    <mergeCell ref="A12:E12"/>
    <mergeCell ref="F12:M12"/>
    <mergeCell ref="O12:U12"/>
    <mergeCell ref="A13:B13"/>
    <mergeCell ref="C13:E13"/>
    <mergeCell ref="F13:G13"/>
    <mergeCell ref="J13:K13"/>
    <mergeCell ref="P13:Q13"/>
    <mergeCell ref="S13:U13"/>
    <mergeCell ref="S18:U18"/>
    <mergeCell ref="O19:O23"/>
    <mergeCell ref="P19:Q19"/>
    <mergeCell ref="S19:U19"/>
    <mergeCell ref="P20:Q20"/>
    <mergeCell ref="S20:U20"/>
    <mergeCell ref="O14:O18"/>
    <mergeCell ref="P14:Q14"/>
    <mergeCell ref="S14:U14"/>
    <mergeCell ref="P15:Q15"/>
    <mergeCell ref="S15:U15"/>
    <mergeCell ref="P16:Q16"/>
    <mergeCell ref="S16:U16"/>
    <mergeCell ref="P17:Q17"/>
    <mergeCell ref="S17:U17"/>
    <mergeCell ref="P18:Q18"/>
    <mergeCell ref="A21:F21"/>
    <mergeCell ref="P21:Q21"/>
    <mergeCell ref="S21:U21"/>
    <mergeCell ref="A22:F22"/>
    <mergeCell ref="P22:Q22"/>
    <mergeCell ref="S22:U22"/>
    <mergeCell ref="B28:E28"/>
    <mergeCell ref="H28:K28"/>
    <mergeCell ref="P28:Q28"/>
    <mergeCell ref="S28:T28"/>
    <mergeCell ref="A23:F23"/>
    <mergeCell ref="P23:Q23"/>
    <mergeCell ref="S23:U23"/>
    <mergeCell ref="A26:E26"/>
    <mergeCell ref="H26:M26"/>
    <mergeCell ref="O26:Q26"/>
    <mergeCell ref="S26:U26"/>
    <mergeCell ref="B27:E27"/>
    <mergeCell ref="H27:K27"/>
    <mergeCell ref="L27:M27"/>
    <mergeCell ref="P27:Q27"/>
    <mergeCell ref="S27:T27"/>
    <mergeCell ref="B29:E29"/>
    <mergeCell ref="H29:K29"/>
    <mergeCell ref="P29:Q29"/>
    <mergeCell ref="S29:T29"/>
    <mergeCell ref="H30:K30"/>
    <mergeCell ref="P30:Q30"/>
    <mergeCell ref="S30:T30"/>
    <mergeCell ref="H31:K31"/>
    <mergeCell ref="P31:Q31"/>
    <mergeCell ref="S31:T31"/>
    <mergeCell ref="H21:M22"/>
    <mergeCell ref="H23:M23"/>
  </mergeCells>
  <conditionalFormatting sqref="P3:U8">
    <cfRule type="cellIs" dxfId="11" priority="1" operator="equal">
      <formula>-1</formula>
    </cfRule>
    <cfRule type="cellIs" dxfId="10" priority="2" operator="equal">
      <formula>-0.75</formula>
    </cfRule>
    <cfRule type="cellIs" dxfId="9" priority="3" operator="equal">
      <formula>-0.5</formula>
    </cfRule>
    <cfRule type="cellIs" dxfId="8" priority="4" operator="equal">
      <formula>-0.25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22D2-45B9-E248-A4D9-A7BBE01B102B}">
  <sheetPr codeName="Sheet6"/>
  <dimension ref="A1:AB52"/>
  <sheetViews>
    <sheetView zoomScaleNormal="100" workbookViewId="0">
      <selection sqref="A1:M1"/>
    </sheetView>
  </sheetViews>
  <sheetFormatPr baseColWidth="10" defaultRowHeight="16" x14ac:dyDescent="0.2"/>
  <cols>
    <col min="1" max="1" width="10" customWidth="1"/>
    <col min="2" max="13" width="5" customWidth="1"/>
    <col min="15" max="21" width="10" customWidth="1"/>
  </cols>
  <sheetData>
    <row r="1" spans="1:28" ht="22" thickBot="1" x14ac:dyDescent="0.25">
      <c r="A1" s="120" t="s">
        <v>108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O1" s="102" t="s">
        <v>109</v>
      </c>
      <c r="P1" s="103"/>
      <c r="Q1" s="103"/>
      <c r="R1" s="103"/>
      <c r="S1" s="103"/>
      <c r="T1" s="103"/>
      <c r="U1" s="104"/>
      <c r="V1" s="24"/>
      <c r="W1" s="24"/>
      <c r="X1" s="24"/>
      <c r="Y1" s="24"/>
      <c r="Z1" s="24"/>
      <c r="AA1" s="24"/>
      <c r="AB1" s="25"/>
    </row>
    <row r="2" spans="1:28" s="6" customFormat="1" ht="30" customHeight="1" thickBot="1" x14ac:dyDescent="0.25">
      <c r="A2" s="11">
        <v>6</v>
      </c>
      <c r="B2" s="137" t="s">
        <v>40</v>
      </c>
      <c r="C2" s="137"/>
      <c r="D2" s="137" t="s">
        <v>41</v>
      </c>
      <c r="E2" s="137"/>
      <c r="F2" s="137" t="s">
        <v>42</v>
      </c>
      <c r="G2" s="137"/>
      <c r="H2" s="137" t="s">
        <v>43</v>
      </c>
      <c r="I2" s="137"/>
      <c r="J2" s="137" t="s">
        <v>44</v>
      </c>
      <c r="K2" s="137"/>
      <c r="L2" s="137" t="s">
        <v>45</v>
      </c>
      <c r="M2" s="138"/>
      <c r="O2" s="11">
        <v>6</v>
      </c>
      <c r="P2" s="15" t="s">
        <v>40</v>
      </c>
      <c r="Q2" s="15" t="s">
        <v>41</v>
      </c>
      <c r="R2" s="15" t="s">
        <v>42</v>
      </c>
      <c r="S2" s="15" t="s">
        <v>43</v>
      </c>
      <c r="T2" s="15" t="s">
        <v>44</v>
      </c>
      <c r="U2" s="16" t="s">
        <v>45</v>
      </c>
      <c r="V2" s="7"/>
      <c r="W2" s="7"/>
      <c r="X2" s="7"/>
      <c r="Y2" s="7"/>
      <c r="Z2" s="7"/>
      <c r="AA2" s="7"/>
      <c r="AB2" s="7"/>
    </row>
    <row r="3" spans="1:28" s="6" customFormat="1" ht="30" customHeight="1" x14ac:dyDescent="0.2">
      <c r="A3" s="14" t="s">
        <v>40</v>
      </c>
      <c r="B3" s="18"/>
      <c r="C3" s="50"/>
      <c r="D3" s="47">
        <v>0</v>
      </c>
      <c r="E3" s="48">
        <v>0.25</v>
      </c>
      <c r="F3" s="47">
        <v>1</v>
      </c>
      <c r="G3" s="48">
        <v>0.75</v>
      </c>
      <c r="H3" s="47">
        <v>0</v>
      </c>
      <c r="I3" s="48">
        <v>0.5</v>
      </c>
      <c r="J3" s="47">
        <v>0</v>
      </c>
      <c r="K3" s="48">
        <v>0.5</v>
      </c>
      <c r="L3" s="47">
        <v>0</v>
      </c>
      <c r="M3" s="8">
        <v>0.25</v>
      </c>
      <c r="O3" s="14" t="s">
        <v>40</v>
      </c>
      <c r="P3" s="56"/>
      <c r="Q3" s="51">
        <f>D3-E3</f>
        <v>-0.25</v>
      </c>
      <c r="R3" s="51">
        <f>F3-G3</f>
        <v>0.25</v>
      </c>
      <c r="S3" s="51">
        <f>H3-I3</f>
        <v>-0.5</v>
      </c>
      <c r="T3" s="51">
        <f>J3-K3</f>
        <v>-0.5</v>
      </c>
      <c r="U3" s="55">
        <f>L3-M3</f>
        <v>-0.25</v>
      </c>
    </row>
    <row r="4" spans="1:28" s="6" customFormat="1" ht="30" customHeight="1" x14ac:dyDescent="0.2">
      <c r="A4" s="12" t="s">
        <v>41</v>
      </c>
      <c r="B4" s="7">
        <v>1</v>
      </c>
      <c r="C4" s="48">
        <v>0.75</v>
      </c>
      <c r="D4" s="49"/>
      <c r="E4" s="50"/>
      <c r="F4" s="47">
        <v>0</v>
      </c>
      <c r="G4" s="48">
        <v>0.5</v>
      </c>
      <c r="H4" s="47">
        <v>1</v>
      </c>
      <c r="I4" s="48">
        <v>1</v>
      </c>
      <c r="J4" s="47">
        <v>1</v>
      </c>
      <c r="K4" s="48">
        <v>0.5</v>
      </c>
      <c r="L4" s="47">
        <v>0</v>
      </c>
      <c r="M4" s="8">
        <v>0.5</v>
      </c>
      <c r="O4" s="12" t="s">
        <v>41</v>
      </c>
      <c r="P4" s="48">
        <f t="shared" ref="P4:P8" si="0">B4-C4</f>
        <v>0.25</v>
      </c>
      <c r="Q4" s="52"/>
      <c r="R4" s="51">
        <f t="shared" ref="R4:R7" si="1">F4-G4</f>
        <v>-0.5</v>
      </c>
      <c r="S4" s="51">
        <f t="shared" ref="S4:S8" si="2">H4-I4</f>
        <v>0</v>
      </c>
      <c r="T4" s="51">
        <f t="shared" ref="T4:T8" si="3">J4-K4</f>
        <v>0.5</v>
      </c>
      <c r="U4" s="55">
        <f t="shared" ref="U4:U7" si="4">L4-M4</f>
        <v>-0.5</v>
      </c>
    </row>
    <row r="5" spans="1:28" s="6" customFormat="1" ht="30" customHeight="1" x14ac:dyDescent="0.2">
      <c r="A5" s="12" t="s">
        <v>42</v>
      </c>
      <c r="B5" s="7">
        <v>1</v>
      </c>
      <c r="C5" s="48">
        <v>0.25</v>
      </c>
      <c r="D5" s="47">
        <v>1</v>
      </c>
      <c r="E5" s="48">
        <v>0.75</v>
      </c>
      <c r="F5" s="49"/>
      <c r="G5" s="50"/>
      <c r="H5" s="47">
        <v>1</v>
      </c>
      <c r="I5" s="48">
        <v>0.5</v>
      </c>
      <c r="J5" s="47">
        <v>0</v>
      </c>
      <c r="K5" s="48">
        <v>0.25</v>
      </c>
      <c r="L5" s="47">
        <v>1</v>
      </c>
      <c r="M5" s="8">
        <v>0.5</v>
      </c>
      <c r="O5" s="12" t="s">
        <v>42</v>
      </c>
      <c r="P5" s="48">
        <f t="shared" si="0"/>
        <v>0.75</v>
      </c>
      <c r="Q5" s="51">
        <f t="shared" ref="Q5:Q8" si="5">D5-E5</f>
        <v>0.25</v>
      </c>
      <c r="R5" s="52"/>
      <c r="S5" s="51">
        <f t="shared" si="2"/>
        <v>0.5</v>
      </c>
      <c r="T5" s="51">
        <f t="shared" si="3"/>
        <v>-0.25</v>
      </c>
      <c r="U5" s="55">
        <f t="shared" si="4"/>
        <v>0.5</v>
      </c>
    </row>
    <row r="6" spans="1:28" s="6" customFormat="1" ht="30" customHeight="1" x14ac:dyDescent="0.2">
      <c r="A6" s="12" t="s">
        <v>43</v>
      </c>
      <c r="B6" s="7">
        <v>0</v>
      </c>
      <c r="C6" s="48">
        <v>0.5</v>
      </c>
      <c r="D6" s="47">
        <v>0</v>
      </c>
      <c r="E6" s="48">
        <v>0.25</v>
      </c>
      <c r="F6" s="47">
        <v>1</v>
      </c>
      <c r="G6" s="48">
        <v>0.75</v>
      </c>
      <c r="H6" s="49"/>
      <c r="I6" s="50"/>
      <c r="J6" s="47">
        <v>0</v>
      </c>
      <c r="K6" s="48">
        <v>0</v>
      </c>
      <c r="L6" s="47">
        <v>1</v>
      </c>
      <c r="M6" s="8">
        <v>0.5</v>
      </c>
      <c r="O6" s="12" t="s">
        <v>43</v>
      </c>
      <c r="P6" s="48">
        <f t="shared" si="0"/>
        <v>-0.5</v>
      </c>
      <c r="Q6" s="51">
        <f t="shared" si="5"/>
        <v>-0.25</v>
      </c>
      <c r="R6" s="51">
        <f t="shared" si="1"/>
        <v>0.25</v>
      </c>
      <c r="S6" s="52"/>
      <c r="T6" s="51">
        <f t="shared" si="3"/>
        <v>0</v>
      </c>
      <c r="U6" s="55">
        <f t="shared" si="4"/>
        <v>0.5</v>
      </c>
    </row>
    <row r="7" spans="1:28" s="6" customFormat="1" ht="30" customHeight="1" x14ac:dyDescent="0.2">
      <c r="A7" s="12" t="s">
        <v>44</v>
      </c>
      <c r="B7" s="7">
        <v>1</v>
      </c>
      <c r="C7" s="48">
        <v>0.75</v>
      </c>
      <c r="D7" s="47">
        <v>0</v>
      </c>
      <c r="E7" s="48">
        <v>0</v>
      </c>
      <c r="F7" s="47">
        <v>1</v>
      </c>
      <c r="G7" s="48">
        <v>0.75</v>
      </c>
      <c r="H7" s="47">
        <v>1</v>
      </c>
      <c r="I7" s="48">
        <v>0.75</v>
      </c>
      <c r="J7" s="49"/>
      <c r="K7" s="50"/>
      <c r="L7" s="47">
        <v>1</v>
      </c>
      <c r="M7" s="8">
        <v>0.5</v>
      </c>
      <c r="O7" s="12" t="s">
        <v>44</v>
      </c>
      <c r="P7" s="48">
        <f t="shared" si="0"/>
        <v>0.25</v>
      </c>
      <c r="Q7" s="51">
        <f t="shared" si="5"/>
        <v>0</v>
      </c>
      <c r="R7" s="51">
        <f t="shared" si="1"/>
        <v>0.25</v>
      </c>
      <c r="S7" s="51">
        <f t="shared" si="2"/>
        <v>0.25</v>
      </c>
      <c r="T7" s="52"/>
      <c r="U7" s="55">
        <f t="shared" si="4"/>
        <v>0.5</v>
      </c>
    </row>
    <row r="8" spans="1:28" s="6" customFormat="1" ht="30" customHeight="1" thickBot="1" x14ac:dyDescent="0.25">
      <c r="A8" s="13" t="s">
        <v>45</v>
      </c>
      <c r="B8" s="7">
        <v>0</v>
      </c>
      <c r="C8" s="48">
        <v>0.25</v>
      </c>
      <c r="D8" s="47">
        <v>1</v>
      </c>
      <c r="E8" s="48">
        <v>0.75</v>
      </c>
      <c r="F8" s="47">
        <v>0</v>
      </c>
      <c r="G8" s="48">
        <v>0.25</v>
      </c>
      <c r="H8" s="47">
        <v>1</v>
      </c>
      <c r="I8" s="48">
        <v>0.5</v>
      </c>
      <c r="J8" s="47">
        <v>1</v>
      </c>
      <c r="K8" s="48">
        <v>0.75</v>
      </c>
      <c r="L8" s="49"/>
      <c r="M8" s="19"/>
      <c r="O8" s="13" t="s">
        <v>45</v>
      </c>
      <c r="P8" s="83">
        <f t="shared" si="0"/>
        <v>-0.25</v>
      </c>
      <c r="Q8" s="84">
        <f t="shared" si="5"/>
        <v>0.25</v>
      </c>
      <c r="R8" s="84">
        <f>F8-G8</f>
        <v>-0.25</v>
      </c>
      <c r="S8" s="84">
        <f t="shared" si="2"/>
        <v>0.5</v>
      </c>
      <c r="T8" s="84">
        <f t="shared" si="3"/>
        <v>0.25</v>
      </c>
      <c r="U8" s="85"/>
    </row>
    <row r="9" spans="1:28" s="6" customFormat="1" ht="30" customHeight="1" thickBot="1" x14ac:dyDescent="0.25">
      <c r="A9" s="11" t="s">
        <v>47</v>
      </c>
      <c r="B9" s="26">
        <f>SUM(B3:B8)</f>
        <v>3</v>
      </c>
      <c r="C9" s="54">
        <f t="shared" ref="C9:L9" si="6">SUM(C3:C8)</f>
        <v>2.5</v>
      </c>
      <c r="D9" s="53">
        <f t="shared" si="6"/>
        <v>2</v>
      </c>
      <c r="E9" s="54">
        <f t="shared" si="6"/>
        <v>2</v>
      </c>
      <c r="F9" s="53">
        <f t="shared" si="6"/>
        <v>3</v>
      </c>
      <c r="G9" s="26">
        <f t="shared" si="6"/>
        <v>3</v>
      </c>
      <c r="H9" s="53">
        <f t="shared" si="6"/>
        <v>4</v>
      </c>
      <c r="I9" s="54">
        <f t="shared" si="6"/>
        <v>3.25</v>
      </c>
      <c r="J9" s="26">
        <f t="shared" si="6"/>
        <v>2</v>
      </c>
      <c r="K9" s="26">
        <f t="shared" si="6"/>
        <v>2</v>
      </c>
      <c r="L9" s="53">
        <f t="shared" si="6"/>
        <v>3</v>
      </c>
      <c r="M9" s="27">
        <f>SUM(M3:M8)</f>
        <v>2.25</v>
      </c>
      <c r="O9" s="20"/>
      <c r="P9" s="82"/>
      <c r="Q9" s="82"/>
      <c r="R9" s="82"/>
      <c r="S9" s="82"/>
      <c r="T9" s="82"/>
      <c r="U9" s="82"/>
    </row>
    <row r="11" spans="1:28" ht="17" thickBot="1" x14ac:dyDescent="0.25"/>
    <row r="12" spans="1:28" ht="22" thickBot="1" x14ac:dyDescent="0.25">
      <c r="A12" s="102" t="s">
        <v>110</v>
      </c>
      <c r="B12" s="103"/>
      <c r="C12" s="103"/>
      <c r="D12" s="103"/>
      <c r="E12" s="104"/>
      <c r="F12" s="102" t="s">
        <v>80</v>
      </c>
      <c r="G12" s="103"/>
      <c r="H12" s="103"/>
      <c r="I12" s="103"/>
      <c r="J12" s="103"/>
      <c r="K12" s="103"/>
      <c r="L12" s="103"/>
      <c r="M12" s="104"/>
      <c r="O12" s="120" t="s">
        <v>79</v>
      </c>
      <c r="P12" s="121"/>
      <c r="Q12" s="121"/>
      <c r="R12" s="121"/>
      <c r="S12" s="121"/>
      <c r="T12" s="121"/>
      <c r="U12" s="122"/>
      <c r="V12" s="25"/>
      <c r="W12" s="25"/>
    </row>
    <row r="13" spans="1:28" ht="20" thickBot="1" x14ac:dyDescent="0.25">
      <c r="A13" s="162" t="s">
        <v>76</v>
      </c>
      <c r="B13" s="138"/>
      <c r="C13" s="117" t="s">
        <v>77</v>
      </c>
      <c r="D13" s="118"/>
      <c r="E13" s="119"/>
      <c r="F13" s="112" t="s">
        <v>78</v>
      </c>
      <c r="G13" s="113"/>
      <c r="H13" s="86" t="s">
        <v>111</v>
      </c>
      <c r="I13" s="87" t="s">
        <v>39</v>
      </c>
      <c r="J13" s="112" t="s">
        <v>112</v>
      </c>
      <c r="K13" s="113"/>
      <c r="L13" s="86" t="s">
        <v>111</v>
      </c>
      <c r="M13" s="87" t="s">
        <v>39</v>
      </c>
      <c r="N13" s="28"/>
      <c r="O13" s="40" t="s">
        <v>49</v>
      </c>
      <c r="P13" s="145" t="s">
        <v>50</v>
      </c>
      <c r="Q13" s="145"/>
      <c r="R13" s="22" t="s">
        <v>51</v>
      </c>
      <c r="S13" s="145" t="s">
        <v>52</v>
      </c>
      <c r="T13" s="145"/>
      <c r="U13" s="146"/>
      <c r="V13" s="36"/>
      <c r="W13" s="25"/>
    </row>
    <row r="14" spans="1:28" ht="16" customHeight="1" x14ac:dyDescent="0.2">
      <c r="A14" s="79" t="s">
        <v>67</v>
      </c>
      <c r="B14" s="8">
        <v>0</v>
      </c>
      <c r="C14" s="73" t="s">
        <v>68</v>
      </c>
      <c r="D14" s="46"/>
      <c r="E14" s="68">
        <v>0</v>
      </c>
      <c r="F14" s="73" t="s">
        <v>41</v>
      </c>
      <c r="G14" s="74"/>
      <c r="H14" s="74">
        <f>$D$9</f>
        <v>2</v>
      </c>
      <c r="I14" s="74">
        <f>$E$9</f>
        <v>2</v>
      </c>
      <c r="J14" s="73" t="s">
        <v>41</v>
      </c>
      <c r="K14" s="74"/>
      <c r="L14" s="74">
        <f>$D$9</f>
        <v>2</v>
      </c>
      <c r="M14" s="68">
        <f>$E$9</f>
        <v>2</v>
      </c>
      <c r="O14" s="171" t="s">
        <v>53</v>
      </c>
      <c r="P14" s="172" t="s">
        <v>54</v>
      </c>
      <c r="Q14" s="172"/>
      <c r="R14" s="57">
        <f>$B$14-E14</f>
        <v>0</v>
      </c>
      <c r="S14" s="149" t="s">
        <v>55</v>
      </c>
      <c r="T14" s="149"/>
      <c r="U14" s="150"/>
      <c r="V14" s="35"/>
      <c r="W14" s="25"/>
    </row>
    <row r="15" spans="1:28" ht="16" customHeight="1" thickBot="1" x14ac:dyDescent="0.25">
      <c r="A15" s="80" t="s">
        <v>69</v>
      </c>
      <c r="B15" s="10">
        <v>1</v>
      </c>
      <c r="C15" s="75" t="s">
        <v>70</v>
      </c>
      <c r="D15" s="37"/>
      <c r="E15" s="70">
        <v>0.25</v>
      </c>
      <c r="F15" s="75" t="s">
        <v>44</v>
      </c>
      <c r="G15" s="76"/>
      <c r="H15" s="76">
        <f>$J$9</f>
        <v>2</v>
      </c>
      <c r="I15" s="76">
        <f>$K$9</f>
        <v>2</v>
      </c>
      <c r="J15" s="75" t="s">
        <v>44</v>
      </c>
      <c r="K15" s="76"/>
      <c r="L15" s="76">
        <f>$J$9</f>
        <v>2</v>
      </c>
      <c r="M15" s="70">
        <f>$K$9</f>
        <v>2</v>
      </c>
      <c r="O15" s="167"/>
      <c r="P15" s="173" t="s">
        <v>56</v>
      </c>
      <c r="Q15" s="173"/>
      <c r="R15" s="58">
        <f>$B$14-E15</f>
        <v>-0.25</v>
      </c>
      <c r="S15" s="147" t="s">
        <v>57</v>
      </c>
      <c r="T15" s="147"/>
      <c r="U15" s="148"/>
      <c r="V15" s="35"/>
      <c r="W15" s="25"/>
    </row>
    <row r="16" spans="1:28" ht="16" customHeight="1" x14ac:dyDescent="0.2">
      <c r="C16" s="79" t="s">
        <v>71</v>
      </c>
      <c r="D16" s="37"/>
      <c r="E16" s="70">
        <v>0.5</v>
      </c>
      <c r="F16" s="75" t="s">
        <v>45</v>
      </c>
      <c r="G16" s="76"/>
      <c r="H16" s="76">
        <f>$L$9</f>
        <v>3</v>
      </c>
      <c r="I16" s="76">
        <f>$M$9</f>
        <v>2.25</v>
      </c>
      <c r="J16" s="75" t="s">
        <v>45</v>
      </c>
      <c r="K16" s="76"/>
      <c r="L16" s="76">
        <f>$L$9</f>
        <v>3</v>
      </c>
      <c r="M16" s="70">
        <f>$M$9</f>
        <v>2.25</v>
      </c>
      <c r="O16" s="167"/>
      <c r="P16" s="173" t="s">
        <v>58</v>
      </c>
      <c r="Q16" s="173"/>
      <c r="R16" s="59">
        <f>$B$14-E16</f>
        <v>-0.5</v>
      </c>
      <c r="S16" s="147" t="s">
        <v>59</v>
      </c>
      <c r="T16" s="147"/>
      <c r="U16" s="148"/>
      <c r="V16" s="35"/>
      <c r="W16" s="25"/>
    </row>
    <row r="17" spans="1:23" ht="16" customHeight="1" x14ac:dyDescent="0.2">
      <c r="C17" s="75" t="s">
        <v>72</v>
      </c>
      <c r="D17" s="37"/>
      <c r="E17" s="70">
        <v>0.75</v>
      </c>
      <c r="F17" s="75" t="s">
        <v>40</v>
      </c>
      <c r="G17" s="76"/>
      <c r="H17" s="76">
        <f>$B$9</f>
        <v>3</v>
      </c>
      <c r="I17" s="76">
        <f>$C$9</f>
        <v>2.5</v>
      </c>
      <c r="J17" s="75" t="s">
        <v>40</v>
      </c>
      <c r="K17" s="76"/>
      <c r="L17" s="76">
        <f>$B$9</f>
        <v>3</v>
      </c>
      <c r="M17" s="70">
        <f>$C$9</f>
        <v>2.5</v>
      </c>
      <c r="O17" s="167"/>
      <c r="P17" s="173" t="s">
        <v>60</v>
      </c>
      <c r="Q17" s="173"/>
      <c r="R17" s="60">
        <f>$B$14-E17</f>
        <v>-0.75</v>
      </c>
      <c r="S17" s="147" t="s">
        <v>61</v>
      </c>
      <c r="T17" s="147"/>
      <c r="U17" s="148"/>
      <c r="V17" s="35"/>
      <c r="W17" s="25"/>
    </row>
    <row r="18" spans="1:23" ht="16" customHeight="1" thickBot="1" x14ac:dyDescent="0.25">
      <c r="C18" s="77" t="s">
        <v>73</v>
      </c>
      <c r="D18" s="45"/>
      <c r="E18" s="72">
        <v>1</v>
      </c>
      <c r="F18" s="75" t="s">
        <v>42</v>
      </c>
      <c r="G18" s="76"/>
      <c r="H18" s="76">
        <f>$F$9</f>
        <v>3</v>
      </c>
      <c r="I18" s="76">
        <f>$G$9</f>
        <v>3</v>
      </c>
      <c r="J18" s="75" t="s">
        <v>42</v>
      </c>
      <c r="K18" s="76"/>
      <c r="L18" s="76">
        <f>$F$9</f>
        <v>3</v>
      </c>
      <c r="M18" s="70">
        <f>$G$9</f>
        <v>3</v>
      </c>
      <c r="O18" s="168"/>
      <c r="P18" s="165" t="s">
        <v>62</v>
      </c>
      <c r="Q18" s="165"/>
      <c r="R18" s="61">
        <f>$B$14-E18</f>
        <v>-1</v>
      </c>
      <c r="S18" s="160" t="s">
        <v>61</v>
      </c>
      <c r="T18" s="160"/>
      <c r="U18" s="161"/>
      <c r="V18" s="35"/>
      <c r="W18" s="25"/>
    </row>
    <row r="19" spans="1:23" ht="16" customHeight="1" thickBot="1" x14ac:dyDescent="0.25">
      <c r="F19" s="77" t="s">
        <v>43</v>
      </c>
      <c r="G19" s="78"/>
      <c r="H19" s="78">
        <f>$H$9</f>
        <v>4</v>
      </c>
      <c r="I19" s="78">
        <f>$I$9</f>
        <v>3.25</v>
      </c>
      <c r="J19" s="77" t="s">
        <v>43</v>
      </c>
      <c r="K19" s="78"/>
      <c r="L19" s="78">
        <f>$H$9</f>
        <v>4</v>
      </c>
      <c r="M19" s="72">
        <f>$I$9</f>
        <v>3.25</v>
      </c>
      <c r="O19" s="166" t="s">
        <v>63</v>
      </c>
      <c r="P19" s="169" t="s">
        <v>54</v>
      </c>
      <c r="Q19" s="169"/>
      <c r="R19" s="41">
        <f>$B$15-E14</f>
        <v>1</v>
      </c>
      <c r="S19" s="157" t="s">
        <v>64</v>
      </c>
      <c r="T19" s="158"/>
      <c r="U19" s="159"/>
      <c r="V19" s="35"/>
      <c r="W19" s="25"/>
    </row>
    <row r="20" spans="1:23" x14ac:dyDescent="0.2">
      <c r="O20" s="167"/>
      <c r="P20" s="170" t="s">
        <v>56</v>
      </c>
      <c r="Q20" s="170"/>
      <c r="R20" s="42">
        <f>$B$15-E15</f>
        <v>0.75</v>
      </c>
      <c r="S20" s="154" t="s">
        <v>64</v>
      </c>
      <c r="T20" s="155"/>
      <c r="U20" s="156"/>
      <c r="V20" s="35"/>
      <c r="W20" s="25"/>
    </row>
    <row r="21" spans="1:23" ht="16" customHeight="1" x14ac:dyDescent="0.2">
      <c r="A21" s="115" t="s">
        <v>115</v>
      </c>
      <c r="B21" s="115"/>
      <c r="C21" s="115"/>
      <c r="D21" s="115"/>
      <c r="E21" s="115"/>
      <c r="F21" s="115"/>
      <c r="H21" s="116" t="s">
        <v>119</v>
      </c>
      <c r="I21" s="116"/>
      <c r="J21" s="116"/>
      <c r="K21" s="116"/>
      <c r="L21" s="116"/>
      <c r="M21" s="116"/>
      <c r="O21" s="167"/>
      <c r="P21" s="163" t="s">
        <v>58</v>
      </c>
      <c r="Q21" s="163"/>
      <c r="R21" s="42">
        <f>$B$15-E16</f>
        <v>0.5</v>
      </c>
      <c r="S21" s="154" t="s">
        <v>65</v>
      </c>
      <c r="T21" s="155"/>
      <c r="U21" s="156"/>
      <c r="V21" s="35"/>
      <c r="W21" s="25"/>
    </row>
    <row r="22" spans="1:23" x14ac:dyDescent="0.2">
      <c r="A22" s="115" t="s">
        <v>113</v>
      </c>
      <c r="B22" s="115"/>
      <c r="C22" s="115"/>
      <c r="D22" s="115"/>
      <c r="E22" s="115"/>
      <c r="F22" s="115"/>
      <c r="H22" s="116"/>
      <c r="I22" s="116"/>
      <c r="J22" s="116"/>
      <c r="K22" s="116"/>
      <c r="L22" s="116"/>
      <c r="M22" s="116"/>
      <c r="O22" s="167"/>
      <c r="P22" s="163" t="s">
        <v>60</v>
      </c>
      <c r="Q22" s="163"/>
      <c r="R22" s="42">
        <f>$B$15-E17</f>
        <v>0.25</v>
      </c>
      <c r="S22" s="154" t="s">
        <v>66</v>
      </c>
      <c r="T22" s="155"/>
      <c r="U22" s="156"/>
      <c r="V22" s="35"/>
      <c r="W22" s="25"/>
    </row>
    <row r="23" spans="1:23" ht="17" thickBot="1" x14ac:dyDescent="0.25">
      <c r="A23" s="115" t="s">
        <v>114</v>
      </c>
      <c r="B23" s="115"/>
      <c r="C23" s="115"/>
      <c r="D23" s="115"/>
      <c r="E23" s="115"/>
      <c r="F23" s="115"/>
      <c r="H23" s="114" t="s">
        <v>101</v>
      </c>
      <c r="I23" s="114"/>
      <c r="J23" s="114"/>
      <c r="K23" s="114"/>
      <c r="L23" s="114"/>
      <c r="M23" s="114"/>
      <c r="O23" s="168"/>
      <c r="P23" s="164" t="s">
        <v>62</v>
      </c>
      <c r="Q23" s="164"/>
      <c r="R23" s="43">
        <f>$B$15-E18</f>
        <v>0</v>
      </c>
      <c r="S23" s="151" t="s">
        <v>55</v>
      </c>
      <c r="T23" s="152"/>
      <c r="U23" s="153"/>
      <c r="V23" s="35"/>
      <c r="W23" s="25"/>
    </row>
    <row r="24" spans="1:23" x14ac:dyDescent="0.2">
      <c r="F24" s="32"/>
      <c r="L24" s="81"/>
      <c r="M24" s="81"/>
      <c r="O24" s="74"/>
      <c r="P24" s="74"/>
      <c r="Q24" s="74"/>
      <c r="R24" s="74"/>
      <c r="S24" s="74"/>
      <c r="T24" s="74"/>
      <c r="U24" s="74"/>
      <c r="V24" s="35"/>
      <c r="W24" s="25"/>
    </row>
    <row r="25" spans="1:23" ht="17" thickBot="1" x14ac:dyDescent="0.25"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22" thickBot="1" x14ac:dyDescent="0.25">
      <c r="A26" s="102" t="s">
        <v>74</v>
      </c>
      <c r="B26" s="103"/>
      <c r="C26" s="103"/>
      <c r="D26" s="103"/>
      <c r="E26" s="104"/>
      <c r="F26" s="62"/>
      <c r="H26" s="102" t="s">
        <v>93</v>
      </c>
      <c r="I26" s="103"/>
      <c r="J26" s="103"/>
      <c r="K26" s="103"/>
      <c r="L26" s="103"/>
      <c r="M26" s="104"/>
      <c r="O26" s="102" t="s">
        <v>87</v>
      </c>
      <c r="P26" s="103"/>
      <c r="Q26" s="104"/>
      <c r="R26" s="25"/>
      <c r="S26" s="120" t="s">
        <v>95</v>
      </c>
      <c r="T26" s="121"/>
      <c r="U26" s="122"/>
      <c r="V26" s="25"/>
      <c r="W26" s="25"/>
    </row>
    <row r="27" spans="1:23" ht="20" thickBot="1" x14ac:dyDescent="0.25">
      <c r="A27" s="44" t="s">
        <v>81</v>
      </c>
      <c r="B27" s="113" t="s">
        <v>82</v>
      </c>
      <c r="C27" s="113"/>
      <c r="D27" s="113"/>
      <c r="E27" s="139"/>
      <c r="F27" s="64"/>
      <c r="H27" s="112" t="s">
        <v>88</v>
      </c>
      <c r="I27" s="113"/>
      <c r="J27" s="113"/>
      <c r="K27" s="113"/>
      <c r="L27" s="137" t="s">
        <v>89</v>
      </c>
      <c r="M27" s="138"/>
      <c r="O27" s="9" t="s">
        <v>81</v>
      </c>
      <c r="P27" s="118" t="s">
        <v>51</v>
      </c>
      <c r="Q27" s="119"/>
      <c r="R27" s="25"/>
      <c r="S27" s="117" t="s">
        <v>81</v>
      </c>
      <c r="T27" s="118"/>
      <c r="U27" s="66" t="s">
        <v>51</v>
      </c>
      <c r="V27" s="25"/>
      <c r="W27" s="25"/>
    </row>
    <row r="28" spans="1:23" ht="19" x14ac:dyDescent="0.2">
      <c r="A28" s="21" t="s">
        <v>85</v>
      </c>
      <c r="B28" s="142" t="s">
        <v>86</v>
      </c>
      <c r="C28" s="143"/>
      <c r="D28" s="143"/>
      <c r="E28" s="144"/>
      <c r="F28" s="64"/>
      <c r="H28" s="125" t="s">
        <v>75</v>
      </c>
      <c r="I28" s="126"/>
      <c r="J28" s="126"/>
      <c r="K28" s="126"/>
      <c r="L28" s="67">
        <v>92</v>
      </c>
      <c r="M28" s="68">
        <v>100</v>
      </c>
      <c r="O28" s="23" t="s">
        <v>85</v>
      </c>
      <c r="P28" s="133">
        <f>A2</f>
        <v>6</v>
      </c>
      <c r="Q28" s="134"/>
      <c r="R28" s="25"/>
      <c r="S28" s="123" t="s">
        <v>96</v>
      </c>
      <c r="T28" s="124"/>
      <c r="U28" s="65" t="str">
        <f>IF(AND(F14=J14,F15=J15,F16=J16,F17=J17,F18=J18,F19=J19),"true","false")</f>
        <v>true</v>
      </c>
      <c r="V28" s="25"/>
      <c r="W28" s="25"/>
    </row>
    <row r="29" spans="1:23" ht="17" thickBot="1" x14ac:dyDescent="0.25">
      <c r="A29" s="17" t="s">
        <v>83</v>
      </c>
      <c r="B29" s="140" t="s">
        <v>84</v>
      </c>
      <c r="C29" s="128"/>
      <c r="D29" s="128"/>
      <c r="E29" s="141"/>
      <c r="F29" s="63"/>
      <c r="H29" s="125" t="s">
        <v>91</v>
      </c>
      <c r="I29" s="126"/>
      <c r="J29" s="126"/>
      <c r="K29" s="126"/>
      <c r="L29" s="69">
        <v>84</v>
      </c>
      <c r="M29" s="70">
        <v>91</v>
      </c>
      <c r="O29" s="21" t="s">
        <v>83</v>
      </c>
      <c r="P29" s="135">
        <f>SUMIF(P3:U8,"&lt;0")</f>
        <v>-4</v>
      </c>
      <c r="Q29" s="136"/>
      <c r="S29" s="125" t="s">
        <v>97</v>
      </c>
      <c r="T29" s="126"/>
      <c r="U29" s="38">
        <f>COUNTIFS(B4,0,D3,0)+COUNTIFS(B5,0,F3,0)+COUNTIFS(B6,0,H3,0)+COUNTIFS(B7,0,J3,0)+COUNTIFS(B8,0,L3,0)+COUNTIFS(D5,0,F4,0)+COUNTIFS(D6,0,H4,0)+COUNTIFS(D7,0,J4,0)+COUNTIFS(D8,0,L4,0)+COUNTIFS(F6,0,H5,0)+COUNTIFS(F7,0,J5,0)+COUNTIFS(F8,0,L5,0)+COUNTIFS(H7,0,J6,0)+COUNTIFS(H8,0,L6,0)+COUNTIFS(J8,0,L7,0)</f>
        <v>2</v>
      </c>
    </row>
    <row r="30" spans="1:23" x14ac:dyDescent="0.2">
      <c r="H30" s="125" t="s">
        <v>90</v>
      </c>
      <c r="I30" s="126"/>
      <c r="J30" s="126"/>
      <c r="K30" s="126"/>
      <c r="L30" s="69">
        <v>76</v>
      </c>
      <c r="M30" s="70">
        <v>83</v>
      </c>
      <c r="O30" s="21" t="s">
        <v>87</v>
      </c>
      <c r="P30" s="131">
        <f>ROUND(((P28*(P28-1))+P29)/((P28*(P28-1)))*100,0)</f>
        <v>87</v>
      </c>
      <c r="Q30" s="132"/>
      <c r="S30" s="125" t="s">
        <v>100</v>
      </c>
      <c r="T30" s="126"/>
      <c r="U30" s="38">
        <f>COUNTIF(P3:U8,-0.5)+COUNTIF(P3:U8,-0.75)+COUNTIF(P3:U8,-1)</f>
        <v>5</v>
      </c>
    </row>
    <row r="31" spans="1:23" ht="17" thickBot="1" x14ac:dyDescent="0.25">
      <c r="H31" s="127" t="s">
        <v>92</v>
      </c>
      <c r="I31" s="128"/>
      <c r="J31" s="128"/>
      <c r="K31" s="128"/>
      <c r="L31" s="71">
        <v>0</v>
      </c>
      <c r="M31" s="72">
        <v>75</v>
      </c>
      <c r="O31" s="17" t="s">
        <v>99</v>
      </c>
      <c r="P31" s="129" t="str">
        <f>IF(P30&gt;=L28,H28,IF(P30&gt;=L29,H29,(IF(P30&gt;=L30,H30,(IF(P30&gt;=L31,H31,-1))))))</f>
        <v>Occasionally Shaky</v>
      </c>
      <c r="Q31" s="130"/>
      <c r="S31" s="127" t="s">
        <v>98</v>
      </c>
      <c r="T31" s="128"/>
      <c r="U31" s="39">
        <f>SUMPRODUCT(COUNTIFS(B3:B8,1,C3:C8,{0,0.25}))+SUMPRODUCT(COUNTIFS(D3:D8,1,E3:E8,{0,0.25}))+SUMPRODUCT(COUNTIFS(F3:F8,1,G3:G8,{0,0.25}))+SUMPRODUCT(COUNTIFS(H3:H8,1,I3:I8,{0,0.25}))+SUMPRODUCT(COUNTIFS(J3:J8,1,K3:K8,{0,0.25}))+SUMPRODUCT(COUNTIFS(L3:L8,1,M3:M8,{0,0.25}))</f>
        <v>1</v>
      </c>
    </row>
    <row r="42" spans="2:16" x14ac:dyDescent="0.2">
      <c r="B42" s="33"/>
      <c r="C42" s="30"/>
      <c r="D42" s="30"/>
      <c r="E42" s="30"/>
    </row>
    <row r="43" spans="2:16" x14ac:dyDescent="0.2">
      <c r="B43" s="29"/>
      <c r="C43" s="29"/>
      <c r="D43" s="29"/>
      <c r="E43" s="29"/>
      <c r="F43" s="30"/>
      <c r="G43" s="30"/>
      <c r="H43" s="30"/>
      <c r="I43" s="30"/>
      <c r="J43" s="30"/>
      <c r="K43" s="30"/>
      <c r="L43" s="30"/>
      <c r="M43" s="30"/>
      <c r="N43" s="30"/>
    </row>
    <row r="44" spans="2:16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16" x14ac:dyDescent="0.2">
      <c r="B45" s="31"/>
      <c r="C45" s="30"/>
      <c r="D45" s="30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4"/>
    </row>
    <row r="46" spans="2:16" x14ac:dyDescent="0.2"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16" x14ac:dyDescent="0.2"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2:16" x14ac:dyDescent="0.2"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 x14ac:dyDescent="0.2"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 x14ac:dyDescent="0.2"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 x14ac:dyDescent="0.2"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">
      <c r="F52" s="30"/>
      <c r="G52" s="30"/>
      <c r="H52" s="30"/>
      <c r="I52" s="30"/>
      <c r="J52" s="30"/>
      <c r="K52" s="30"/>
      <c r="L52" s="30"/>
      <c r="M52" s="30"/>
      <c r="N52" s="30"/>
    </row>
  </sheetData>
  <sortState ref="J14:M19">
    <sortCondition ref="M14:M19"/>
    <sortCondition ref="L14:L19"/>
    <sortCondition ref="J14:J19"/>
  </sortState>
  <mergeCells count="67">
    <mergeCell ref="A1:M1"/>
    <mergeCell ref="O1:U1"/>
    <mergeCell ref="B2:C2"/>
    <mergeCell ref="D2:E2"/>
    <mergeCell ref="F2:G2"/>
    <mergeCell ref="H2:I2"/>
    <mergeCell ref="J2:K2"/>
    <mergeCell ref="L2:M2"/>
    <mergeCell ref="A12:E12"/>
    <mergeCell ref="F12:M12"/>
    <mergeCell ref="O12:U12"/>
    <mergeCell ref="A13:B13"/>
    <mergeCell ref="C13:E13"/>
    <mergeCell ref="F13:G13"/>
    <mergeCell ref="J13:K13"/>
    <mergeCell ref="P13:Q13"/>
    <mergeCell ref="S13:U13"/>
    <mergeCell ref="S18:U18"/>
    <mergeCell ref="O19:O23"/>
    <mergeCell ref="P19:Q19"/>
    <mergeCell ref="S19:U19"/>
    <mergeCell ref="P20:Q20"/>
    <mergeCell ref="S20:U20"/>
    <mergeCell ref="O14:O18"/>
    <mergeCell ref="P14:Q14"/>
    <mergeCell ref="S14:U14"/>
    <mergeCell ref="P15:Q15"/>
    <mergeCell ref="S15:U15"/>
    <mergeCell ref="P16:Q16"/>
    <mergeCell ref="S16:U16"/>
    <mergeCell ref="P17:Q17"/>
    <mergeCell ref="S17:U17"/>
    <mergeCell ref="P18:Q18"/>
    <mergeCell ref="A21:F21"/>
    <mergeCell ref="P21:Q21"/>
    <mergeCell ref="S21:U21"/>
    <mergeCell ref="A22:F22"/>
    <mergeCell ref="P22:Q22"/>
    <mergeCell ref="S22:U22"/>
    <mergeCell ref="B28:E28"/>
    <mergeCell ref="H28:K28"/>
    <mergeCell ref="P28:Q28"/>
    <mergeCell ref="S28:T28"/>
    <mergeCell ref="A23:F23"/>
    <mergeCell ref="P23:Q23"/>
    <mergeCell ref="S23:U23"/>
    <mergeCell ref="A26:E26"/>
    <mergeCell ref="H26:M26"/>
    <mergeCell ref="O26:Q26"/>
    <mergeCell ref="S26:U26"/>
    <mergeCell ref="B27:E27"/>
    <mergeCell ref="H27:K27"/>
    <mergeCell ref="L27:M27"/>
    <mergeCell ref="P27:Q27"/>
    <mergeCell ref="S27:T27"/>
    <mergeCell ref="B29:E29"/>
    <mergeCell ref="H29:K29"/>
    <mergeCell ref="P29:Q29"/>
    <mergeCell ref="S29:T29"/>
    <mergeCell ref="H30:K30"/>
    <mergeCell ref="P30:Q30"/>
    <mergeCell ref="S30:T30"/>
    <mergeCell ref="H31:K31"/>
    <mergeCell ref="P31:Q31"/>
    <mergeCell ref="S31:T31"/>
    <mergeCell ref="H21:M22"/>
    <mergeCell ref="H23:M23"/>
  </mergeCells>
  <conditionalFormatting sqref="P3:U8">
    <cfRule type="cellIs" dxfId="7" priority="1" operator="equal">
      <formula>-1</formula>
    </cfRule>
    <cfRule type="cellIs" dxfId="6" priority="2" operator="equal">
      <formula>-0.75</formula>
    </cfRule>
    <cfRule type="cellIs" dxfId="5" priority="3" operator="equal">
      <formula>-0.5</formula>
    </cfRule>
    <cfRule type="cellIs" dxfId="4" priority="4" operator="equal">
      <formula>-0.25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9A04-8E71-2445-AD17-F228FB59CF0C}">
  <sheetPr codeName="Sheet7"/>
  <dimension ref="A1:AB52"/>
  <sheetViews>
    <sheetView zoomScaleNormal="100" workbookViewId="0">
      <selection sqref="A1:M1"/>
    </sheetView>
  </sheetViews>
  <sheetFormatPr baseColWidth="10" defaultRowHeight="16" x14ac:dyDescent="0.2"/>
  <cols>
    <col min="1" max="1" width="10" customWidth="1"/>
    <col min="2" max="13" width="5" customWidth="1"/>
    <col min="15" max="21" width="10" customWidth="1"/>
  </cols>
  <sheetData>
    <row r="1" spans="1:28" ht="22" thickBot="1" x14ac:dyDescent="0.25">
      <c r="A1" s="120" t="s">
        <v>120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  <c r="O1" s="102" t="s">
        <v>121</v>
      </c>
      <c r="P1" s="103"/>
      <c r="Q1" s="103"/>
      <c r="R1" s="103"/>
      <c r="S1" s="103"/>
      <c r="T1" s="103"/>
      <c r="U1" s="104"/>
      <c r="V1" s="24"/>
      <c r="W1" s="24"/>
      <c r="X1" s="24"/>
      <c r="Y1" s="24"/>
      <c r="Z1" s="24"/>
      <c r="AA1" s="24"/>
      <c r="AB1" s="25"/>
    </row>
    <row r="2" spans="1:28" s="6" customFormat="1" ht="30" customHeight="1" thickBot="1" x14ac:dyDescent="0.25">
      <c r="A2" s="11">
        <v>6</v>
      </c>
      <c r="B2" s="137" t="s">
        <v>40</v>
      </c>
      <c r="C2" s="137"/>
      <c r="D2" s="137" t="s">
        <v>41</v>
      </c>
      <c r="E2" s="137"/>
      <c r="F2" s="137" t="s">
        <v>42</v>
      </c>
      <c r="G2" s="137"/>
      <c r="H2" s="137" t="s">
        <v>43</v>
      </c>
      <c r="I2" s="137"/>
      <c r="J2" s="137" t="s">
        <v>44</v>
      </c>
      <c r="K2" s="137"/>
      <c r="L2" s="137" t="s">
        <v>45</v>
      </c>
      <c r="M2" s="138"/>
      <c r="O2" s="11">
        <v>6</v>
      </c>
      <c r="P2" s="15" t="s">
        <v>40</v>
      </c>
      <c r="Q2" s="15" t="s">
        <v>41</v>
      </c>
      <c r="R2" s="15" t="s">
        <v>42</v>
      </c>
      <c r="S2" s="15" t="s">
        <v>43</v>
      </c>
      <c r="T2" s="15" t="s">
        <v>44</v>
      </c>
      <c r="U2" s="16" t="s">
        <v>45</v>
      </c>
      <c r="V2" s="7"/>
      <c r="W2" s="7"/>
      <c r="X2" s="7"/>
      <c r="Y2" s="7"/>
      <c r="Z2" s="7"/>
      <c r="AA2" s="7"/>
      <c r="AB2" s="7"/>
    </row>
    <row r="3" spans="1:28" s="6" customFormat="1" ht="30" customHeight="1" x14ac:dyDescent="0.2">
      <c r="A3" s="14" t="s">
        <v>40</v>
      </c>
      <c r="B3" s="18"/>
      <c r="C3" s="50"/>
      <c r="D3" s="47">
        <v>0</v>
      </c>
      <c r="E3" s="48">
        <v>0.25</v>
      </c>
      <c r="F3" s="47">
        <v>0</v>
      </c>
      <c r="G3" s="48">
        <v>0.25</v>
      </c>
      <c r="H3" s="47">
        <v>1</v>
      </c>
      <c r="I3" s="48">
        <v>0.5</v>
      </c>
      <c r="J3" s="47">
        <v>1</v>
      </c>
      <c r="K3" s="48">
        <v>0.75</v>
      </c>
      <c r="L3" s="47">
        <v>0</v>
      </c>
      <c r="M3" s="8">
        <v>0.25</v>
      </c>
      <c r="O3" s="14" t="s">
        <v>40</v>
      </c>
      <c r="P3" s="56"/>
      <c r="Q3" s="51">
        <f>D3-E3</f>
        <v>-0.25</v>
      </c>
      <c r="R3" s="51">
        <f>F3-G3</f>
        <v>-0.25</v>
      </c>
      <c r="S3" s="51">
        <f>H3-I3</f>
        <v>0.5</v>
      </c>
      <c r="T3" s="51">
        <f>J3-K3</f>
        <v>0.25</v>
      </c>
      <c r="U3" s="55">
        <f>L3-M3</f>
        <v>-0.25</v>
      </c>
    </row>
    <row r="4" spans="1:28" s="6" customFormat="1" ht="30" customHeight="1" x14ac:dyDescent="0.2">
      <c r="A4" s="12" t="s">
        <v>41</v>
      </c>
      <c r="B4" s="7">
        <v>1</v>
      </c>
      <c r="C4" s="48">
        <v>0.75</v>
      </c>
      <c r="D4" s="49"/>
      <c r="E4" s="50"/>
      <c r="F4" s="47">
        <v>0</v>
      </c>
      <c r="G4" s="48">
        <v>0</v>
      </c>
      <c r="H4" s="47">
        <v>0</v>
      </c>
      <c r="I4" s="48">
        <v>0.25</v>
      </c>
      <c r="J4" s="47">
        <v>1</v>
      </c>
      <c r="K4" s="48">
        <v>1</v>
      </c>
      <c r="L4" s="47">
        <v>1</v>
      </c>
      <c r="M4" s="8">
        <v>0.75</v>
      </c>
      <c r="O4" s="12" t="s">
        <v>41</v>
      </c>
      <c r="P4" s="48">
        <f t="shared" ref="P4:P8" si="0">B4-C4</f>
        <v>0.25</v>
      </c>
      <c r="Q4" s="52"/>
      <c r="R4" s="51">
        <f t="shared" ref="R4:R7" si="1">F4-G4</f>
        <v>0</v>
      </c>
      <c r="S4" s="51">
        <f t="shared" ref="S4:S8" si="2">H4-I4</f>
        <v>-0.25</v>
      </c>
      <c r="T4" s="51">
        <f t="shared" ref="T4:T8" si="3">J4-K4</f>
        <v>0</v>
      </c>
      <c r="U4" s="55">
        <f t="shared" ref="U4:U7" si="4">L4-M4</f>
        <v>0.25</v>
      </c>
    </row>
    <row r="5" spans="1:28" s="6" customFormat="1" ht="30" customHeight="1" x14ac:dyDescent="0.2">
      <c r="A5" s="12" t="s">
        <v>42</v>
      </c>
      <c r="B5" s="7">
        <v>1</v>
      </c>
      <c r="C5" s="48">
        <v>0.5</v>
      </c>
      <c r="D5" s="47">
        <v>1</v>
      </c>
      <c r="E5" s="48">
        <v>0.75</v>
      </c>
      <c r="F5" s="49"/>
      <c r="G5" s="50"/>
      <c r="H5" s="47">
        <v>0</v>
      </c>
      <c r="I5" s="48">
        <v>0.25</v>
      </c>
      <c r="J5" s="47">
        <v>1</v>
      </c>
      <c r="K5" s="48">
        <v>0.5</v>
      </c>
      <c r="L5" s="47">
        <v>1</v>
      </c>
      <c r="M5" s="8">
        <v>0.5</v>
      </c>
      <c r="O5" s="12" t="s">
        <v>42</v>
      </c>
      <c r="P5" s="48">
        <f t="shared" si="0"/>
        <v>0.5</v>
      </c>
      <c r="Q5" s="51">
        <f t="shared" ref="Q5:Q8" si="5">D5-E5</f>
        <v>0.25</v>
      </c>
      <c r="R5" s="52"/>
      <c r="S5" s="51">
        <f t="shared" si="2"/>
        <v>-0.25</v>
      </c>
      <c r="T5" s="51">
        <f t="shared" si="3"/>
        <v>0.5</v>
      </c>
      <c r="U5" s="55">
        <f t="shared" si="4"/>
        <v>0.5</v>
      </c>
    </row>
    <row r="6" spans="1:28" s="6" customFormat="1" ht="30" customHeight="1" x14ac:dyDescent="0.2">
      <c r="A6" s="12" t="s">
        <v>43</v>
      </c>
      <c r="B6" s="7">
        <v>0</v>
      </c>
      <c r="C6" s="48">
        <v>0.25</v>
      </c>
      <c r="D6" s="47">
        <v>1</v>
      </c>
      <c r="E6" s="48">
        <v>0.75</v>
      </c>
      <c r="F6" s="47">
        <v>1</v>
      </c>
      <c r="G6" s="48">
        <v>1</v>
      </c>
      <c r="H6" s="49"/>
      <c r="I6" s="50"/>
      <c r="J6" s="47">
        <v>0</v>
      </c>
      <c r="K6" s="48">
        <v>0.25</v>
      </c>
      <c r="L6" s="47">
        <v>1</v>
      </c>
      <c r="M6" s="8">
        <v>0.75</v>
      </c>
      <c r="O6" s="12" t="s">
        <v>43</v>
      </c>
      <c r="P6" s="48">
        <f t="shared" si="0"/>
        <v>-0.25</v>
      </c>
      <c r="Q6" s="51">
        <f t="shared" si="5"/>
        <v>0.25</v>
      </c>
      <c r="R6" s="51">
        <f t="shared" si="1"/>
        <v>0</v>
      </c>
      <c r="S6" s="52"/>
      <c r="T6" s="51">
        <f t="shared" si="3"/>
        <v>-0.25</v>
      </c>
      <c r="U6" s="55">
        <f t="shared" si="4"/>
        <v>0.25</v>
      </c>
    </row>
    <row r="7" spans="1:28" s="6" customFormat="1" ht="30" customHeight="1" x14ac:dyDescent="0.2">
      <c r="A7" s="12" t="s">
        <v>44</v>
      </c>
      <c r="B7" s="7">
        <v>0</v>
      </c>
      <c r="C7" s="48">
        <v>0.25</v>
      </c>
      <c r="D7" s="47">
        <v>1</v>
      </c>
      <c r="E7" s="48">
        <v>1</v>
      </c>
      <c r="F7" s="47">
        <v>1</v>
      </c>
      <c r="G7" s="48">
        <v>0.5</v>
      </c>
      <c r="H7" s="47">
        <v>1</v>
      </c>
      <c r="I7" s="48">
        <v>0.75</v>
      </c>
      <c r="J7" s="49"/>
      <c r="K7" s="50"/>
      <c r="L7" s="47">
        <v>1</v>
      </c>
      <c r="M7" s="8">
        <v>0.75</v>
      </c>
      <c r="O7" s="12" t="s">
        <v>44</v>
      </c>
      <c r="P7" s="48">
        <f t="shared" si="0"/>
        <v>-0.25</v>
      </c>
      <c r="Q7" s="51">
        <f t="shared" si="5"/>
        <v>0</v>
      </c>
      <c r="R7" s="51">
        <f t="shared" si="1"/>
        <v>0.5</v>
      </c>
      <c r="S7" s="51">
        <f t="shared" si="2"/>
        <v>0.25</v>
      </c>
      <c r="T7" s="52"/>
      <c r="U7" s="55">
        <f t="shared" si="4"/>
        <v>0.25</v>
      </c>
    </row>
    <row r="8" spans="1:28" s="6" customFormat="1" ht="30" customHeight="1" thickBot="1" x14ac:dyDescent="0.25">
      <c r="A8" s="13" t="s">
        <v>45</v>
      </c>
      <c r="B8" s="7">
        <v>1</v>
      </c>
      <c r="C8" s="48">
        <v>0.75</v>
      </c>
      <c r="D8" s="47">
        <v>0</v>
      </c>
      <c r="E8" s="48">
        <v>0</v>
      </c>
      <c r="F8" s="47">
        <v>0</v>
      </c>
      <c r="G8" s="48">
        <v>0.25</v>
      </c>
      <c r="H8" s="47">
        <v>0</v>
      </c>
      <c r="I8" s="48">
        <v>0.25</v>
      </c>
      <c r="J8" s="47">
        <v>1</v>
      </c>
      <c r="K8" s="48">
        <v>0.75</v>
      </c>
      <c r="L8" s="49"/>
      <c r="M8" s="19"/>
      <c r="O8" s="13" t="s">
        <v>45</v>
      </c>
      <c r="P8" s="83">
        <f t="shared" si="0"/>
        <v>0.25</v>
      </c>
      <c r="Q8" s="84">
        <f t="shared" si="5"/>
        <v>0</v>
      </c>
      <c r="R8" s="84">
        <f>F8-G8</f>
        <v>-0.25</v>
      </c>
      <c r="S8" s="84">
        <f t="shared" si="2"/>
        <v>-0.25</v>
      </c>
      <c r="T8" s="84">
        <f t="shared" si="3"/>
        <v>0.25</v>
      </c>
      <c r="U8" s="85"/>
    </row>
    <row r="9" spans="1:28" s="6" customFormat="1" ht="30" customHeight="1" thickBot="1" x14ac:dyDescent="0.25">
      <c r="A9" s="11" t="s">
        <v>47</v>
      </c>
      <c r="B9" s="26">
        <f>SUM(B3:B8)</f>
        <v>3</v>
      </c>
      <c r="C9" s="54">
        <f t="shared" ref="C9:L9" si="6">SUM(C3:C8)</f>
        <v>2.5</v>
      </c>
      <c r="D9" s="53">
        <f t="shared" si="6"/>
        <v>3</v>
      </c>
      <c r="E9" s="54">
        <f t="shared" si="6"/>
        <v>2.75</v>
      </c>
      <c r="F9" s="53">
        <f t="shared" si="6"/>
        <v>2</v>
      </c>
      <c r="G9" s="26">
        <f t="shared" si="6"/>
        <v>2</v>
      </c>
      <c r="H9" s="53">
        <f t="shared" si="6"/>
        <v>2</v>
      </c>
      <c r="I9" s="54">
        <f t="shared" si="6"/>
        <v>2</v>
      </c>
      <c r="J9" s="26">
        <f t="shared" si="6"/>
        <v>4</v>
      </c>
      <c r="K9" s="26">
        <f t="shared" si="6"/>
        <v>3.25</v>
      </c>
      <c r="L9" s="53">
        <f t="shared" si="6"/>
        <v>4</v>
      </c>
      <c r="M9" s="27">
        <f>SUM(M3:M8)</f>
        <v>3</v>
      </c>
      <c r="O9" s="20"/>
      <c r="P9" s="82"/>
      <c r="Q9" s="82"/>
      <c r="R9" s="82"/>
      <c r="S9" s="82"/>
      <c r="T9" s="82"/>
      <c r="U9" s="82"/>
    </row>
    <row r="11" spans="1:28" ht="17" thickBot="1" x14ac:dyDescent="0.25"/>
    <row r="12" spans="1:28" ht="22" thickBot="1" x14ac:dyDescent="0.25">
      <c r="A12" s="102" t="s">
        <v>110</v>
      </c>
      <c r="B12" s="103"/>
      <c r="C12" s="103"/>
      <c r="D12" s="103"/>
      <c r="E12" s="104"/>
      <c r="F12" s="102" t="s">
        <v>80</v>
      </c>
      <c r="G12" s="103"/>
      <c r="H12" s="103"/>
      <c r="I12" s="103"/>
      <c r="J12" s="103"/>
      <c r="K12" s="103"/>
      <c r="L12" s="103"/>
      <c r="M12" s="104"/>
      <c r="O12" s="120" t="s">
        <v>79</v>
      </c>
      <c r="P12" s="121"/>
      <c r="Q12" s="121"/>
      <c r="R12" s="121"/>
      <c r="S12" s="121"/>
      <c r="T12" s="121"/>
      <c r="U12" s="122"/>
      <c r="V12" s="25"/>
      <c r="W12" s="25"/>
    </row>
    <row r="13" spans="1:28" ht="20" thickBot="1" x14ac:dyDescent="0.25">
      <c r="A13" s="162" t="s">
        <v>76</v>
      </c>
      <c r="B13" s="138"/>
      <c r="C13" s="117" t="s">
        <v>77</v>
      </c>
      <c r="D13" s="118"/>
      <c r="E13" s="119"/>
      <c r="F13" s="112" t="s">
        <v>78</v>
      </c>
      <c r="G13" s="113"/>
      <c r="H13" s="86" t="s">
        <v>111</v>
      </c>
      <c r="I13" s="87" t="s">
        <v>39</v>
      </c>
      <c r="J13" s="112" t="s">
        <v>112</v>
      </c>
      <c r="K13" s="113"/>
      <c r="L13" s="86" t="s">
        <v>111</v>
      </c>
      <c r="M13" s="87" t="s">
        <v>39</v>
      </c>
      <c r="N13" s="28"/>
      <c r="O13" s="40" t="s">
        <v>49</v>
      </c>
      <c r="P13" s="145" t="s">
        <v>50</v>
      </c>
      <c r="Q13" s="145"/>
      <c r="R13" s="22" t="s">
        <v>51</v>
      </c>
      <c r="S13" s="145" t="s">
        <v>52</v>
      </c>
      <c r="T13" s="145"/>
      <c r="U13" s="146"/>
      <c r="V13" s="36"/>
      <c r="W13" s="25"/>
    </row>
    <row r="14" spans="1:28" ht="16" customHeight="1" x14ac:dyDescent="0.2">
      <c r="A14" s="79" t="s">
        <v>67</v>
      </c>
      <c r="B14" s="8">
        <v>0</v>
      </c>
      <c r="C14" s="73" t="s">
        <v>68</v>
      </c>
      <c r="D14" s="46"/>
      <c r="E14" s="68">
        <v>0</v>
      </c>
      <c r="F14" s="73" t="s">
        <v>42</v>
      </c>
      <c r="G14" s="74"/>
      <c r="H14" s="74">
        <f>$F$9</f>
        <v>2</v>
      </c>
      <c r="I14" s="74">
        <f>$G$9</f>
        <v>2</v>
      </c>
      <c r="J14" s="73" t="s">
        <v>42</v>
      </c>
      <c r="K14" s="74"/>
      <c r="L14" s="74">
        <f>$F$9</f>
        <v>2</v>
      </c>
      <c r="M14" s="68">
        <f>$G$9</f>
        <v>2</v>
      </c>
      <c r="O14" s="171" t="s">
        <v>53</v>
      </c>
      <c r="P14" s="172" t="s">
        <v>54</v>
      </c>
      <c r="Q14" s="172"/>
      <c r="R14" s="57">
        <f>$B$14-E14</f>
        <v>0</v>
      </c>
      <c r="S14" s="149" t="s">
        <v>55</v>
      </c>
      <c r="T14" s="149"/>
      <c r="U14" s="150"/>
      <c r="V14" s="35"/>
      <c r="W14" s="25"/>
    </row>
    <row r="15" spans="1:28" ht="16" customHeight="1" thickBot="1" x14ac:dyDescent="0.25">
      <c r="A15" s="80" t="s">
        <v>69</v>
      </c>
      <c r="B15" s="10">
        <v>1</v>
      </c>
      <c r="C15" s="75" t="s">
        <v>70</v>
      </c>
      <c r="D15" s="37"/>
      <c r="E15" s="70">
        <v>0.25</v>
      </c>
      <c r="F15" s="75" t="s">
        <v>43</v>
      </c>
      <c r="G15" s="76"/>
      <c r="H15" s="76">
        <f>$H$9</f>
        <v>2</v>
      </c>
      <c r="I15" s="76">
        <f>$I$9</f>
        <v>2</v>
      </c>
      <c r="J15" s="75" t="s">
        <v>43</v>
      </c>
      <c r="K15" s="76"/>
      <c r="L15" s="76">
        <f>$H$9</f>
        <v>2</v>
      </c>
      <c r="M15" s="70">
        <f>$I$9</f>
        <v>2</v>
      </c>
      <c r="O15" s="167"/>
      <c r="P15" s="173" t="s">
        <v>56</v>
      </c>
      <c r="Q15" s="173"/>
      <c r="R15" s="58">
        <f>$B$14-E15</f>
        <v>-0.25</v>
      </c>
      <c r="S15" s="147" t="s">
        <v>57</v>
      </c>
      <c r="T15" s="147"/>
      <c r="U15" s="148"/>
      <c r="V15" s="35"/>
      <c r="W15" s="25"/>
    </row>
    <row r="16" spans="1:28" ht="16" customHeight="1" x14ac:dyDescent="0.2">
      <c r="C16" s="79" t="s">
        <v>71</v>
      </c>
      <c r="D16" s="37"/>
      <c r="E16" s="70">
        <v>0.5</v>
      </c>
      <c r="F16" s="75" t="s">
        <v>40</v>
      </c>
      <c r="G16" s="76"/>
      <c r="H16" s="76">
        <f>$B$9</f>
        <v>3</v>
      </c>
      <c r="I16" s="76">
        <f>$C$9</f>
        <v>2.5</v>
      </c>
      <c r="J16" s="75" t="s">
        <v>40</v>
      </c>
      <c r="K16" s="76"/>
      <c r="L16" s="76">
        <f>$B$9</f>
        <v>3</v>
      </c>
      <c r="M16" s="70">
        <f>$C$9</f>
        <v>2.5</v>
      </c>
      <c r="O16" s="167"/>
      <c r="P16" s="173" t="s">
        <v>58</v>
      </c>
      <c r="Q16" s="173"/>
      <c r="R16" s="59">
        <f>$B$14-E16</f>
        <v>-0.5</v>
      </c>
      <c r="S16" s="147" t="s">
        <v>59</v>
      </c>
      <c r="T16" s="147"/>
      <c r="U16" s="148"/>
      <c r="V16" s="35"/>
      <c r="W16" s="25"/>
    </row>
    <row r="17" spans="1:23" ht="16" customHeight="1" x14ac:dyDescent="0.2">
      <c r="C17" s="75" t="s">
        <v>72</v>
      </c>
      <c r="D17" s="37"/>
      <c r="E17" s="70">
        <v>0.75</v>
      </c>
      <c r="F17" s="75" t="s">
        <v>41</v>
      </c>
      <c r="G17" s="76"/>
      <c r="H17" s="76">
        <f>$D$9</f>
        <v>3</v>
      </c>
      <c r="I17" s="76">
        <f>$E$9</f>
        <v>2.75</v>
      </c>
      <c r="J17" s="75" t="s">
        <v>41</v>
      </c>
      <c r="K17" s="76"/>
      <c r="L17" s="76">
        <f>$D$9</f>
        <v>3</v>
      </c>
      <c r="M17" s="70">
        <f>$E$9</f>
        <v>2.75</v>
      </c>
      <c r="O17" s="167"/>
      <c r="P17" s="173" t="s">
        <v>60</v>
      </c>
      <c r="Q17" s="173"/>
      <c r="R17" s="60">
        <f>$B$14-E17</f>
        <v>-0.75</v>
      </c>
      <c r="S17" s="147" t="s">
        <v>61</v>
      </c>
      <c r="T17" s="147"/>
      <c r="U17" s="148"/>
      <c r="V17" s="35"/>
      <c r="W17" s="25"/>
    </row>
    <row r="18" spans="1:23" ht="16" customHeight="1" thickBot="1" x14ac:dyDescent="0.25">
      <c r="C18" s="77" t="s">
        <v>73</v>
      </c>
      <c r="D18" s="45"/>
      <c r="E18" s="72">
        <v>1</v>
      </c>
      <c r="F18" s="75" t="s">
        <v>45</v>
      </c>
      <c r="G18" s="76"/>
      <c r="H18" s="76">
        <f>$L$9</f>
        <v>4</v>
      </c>
      <c r="I18" s="76">
        <f>$M$9</f>
        <v>3</v>
      </c>
      <c r="J18" s="75" t="s">
        <v>45</v>
      </c>
      <c r="K18" s="76"/>
      <c r="L18" s="76">
        <f>$L$9</f>
        <v>4</v>
      </c>
      <c r="M18" s="70">
        <f>$M$9</f>
        <v>3</v>
      </c>
      <c r="O18" s="168"/>
      <c r="P18" s="165" t="s">
        <v>62</v>
      </c>
      <c r="Q18" s="165"/>
      <c r="R18" s="61">
        <f>$B$14-E18</f>
        <v>-1</v>
      </c>
      <c r="S18" s="160" t="s">
        <v>61</v>
      </c>
      <c r="T18" s="160"/>
      <c r="U18" s="161"/>
      <c r="V18" s="35"/>
      <c r="W18" s="25"/>
    </row>
    <row r="19" spans="1:23" ht="16" customHeight="1" thickBot="1" x14ac:dyDescent="0.25">
      <c r="F19" s="77" t="s">
        <v>44</v>
      </c>
      <c r="G19" s="78"/>
      <c r="H19" s="78">
        <f>$J$9</f>
        <v>4</v>
      </c>
      <c r="I19" s="78">
        <f>$K$9</f>
        <v>3.25</v>
      </c>
      <c r="J19" s="77" t="s">
        <v>44</v>
      </c>
      <c r="K19" s="78"/>
      <c r="L19" s="78">
        <f>$J$9</f>
        <v>4</v>
      </c>
      <c r="M19" s="72">
        <f>$K$9</f>
        <v>3.25</v>
      </c>
      <c r="O19" s="166" t="s">
        <v>63</v>
      </c>
      <c r="P19" s="169" t="s">
        <v>54</v>
      </c>
      <c r="Q19" s="169"/>
      <c r="R19" s="41">
        <f>$B$15-E14</f>
        <v>1</v>
      </c>
      <c r="S19" s="157" t="s">
        <v>64</v>
      </c>
      <c r="T19" s="158"/>
      <c r="U19" s="159"/>
      <c r="V19" s="35"/>
      <c r="W19" s="25"/>
    </row>
    <row r="20" spans="1:23" x14ac:dyDescent="0.2">
      <c r="O20" s="167"/>
      <c r="P20" s="170" t="s">
        <v>56</v>
      </c>
      <c r="Q20" s="170"/>
      <c r="R20" s="42">
        <f>$B$15-E15</f>
        <v>0.75</v>
      </c>
      <c r="S20" s="154" t="s">
        <v>64</v>
      </c>
      <c r="T20" s="155"/>
      <c r="U20" s="156"/>
      <c r="V20" s="35"/>
      <c r="W20" s="25"/>
    </row>
    <row r="21" spans="1:23" ht="16" customHeight="1" x14ac:dyDescent="0.2">
      <c r="A21" s="115" t="s">
        <v>115</v>
      </c>
      <c r="B21" s="115"/>
      <c r="C21" s="115"/>
      <c r="D21" s="115"/>
      <c r="E21" s="115"/>
      <c r="F21" s="115"/>
      <c r="H21" s="116" t="s">
        <v>119</v>
      </c>
      <c r="I21" s="116"/>
      <c r="J21" s="116"/>
      <c r="K21" s="116"/>
      <c r="L21" s="116"/>
      <c r="M21" s="116"/>
      <c r="O21" s="167"/>
      <c r="P21" s="163" t="s">
        <v>58</v>
      </c>
      <c r="Q21" s="163"/>
      <c r="R21" s="42">
        <f>$B$15-E16</f>
        <v>0.5</v>
      </c>
      <c r="S21" s="154" t="s">
        <v>65</v>
      </c>
      <c r="T21" s="155"/>
      <c r="U21" s="156"/>
      <c r="V21" s="35"/>
      <c r="W21" s="25"/>
    </row>
    <row r="22" spans="1:23" x14ac:dyDescent="0.2">
      <c r="A22" s="115" t="s">
        <v>113</v>
      </c>
      <c r="B22" s="115"/>
      <c r="C22" s="115"/>
      <c r="D22" s="115"/>
      <c r="E22" s="115"/>
      <c r="F22" s="115"/>
      <c r="H22" s="116"/>
      <c r="I22" s="116"/>
      <c r="J22" s="116"/>
      <c r="K22" s="116"/>
      <c r="L22" s="116"/>
      <c r="M22" s="116"/>
      <c r="O22" s="167"/>
      <c r="P22" s="163" t="s">
        <v>60</v>
      </c>
      <c r="Q22" s="163"/>
      <c r="R22" s="42">
        <f>$B$15-E17</f>
        <v>0.25</v>
      </c>
      <c r="S22" s="154" t="s">
        <v>66</v>
      </c>
      <c r="T22" s="155"/>
      <c r="U22" s="156"/>
      <c r="V22" s="35"/>
      <c r="W22" s="25"/>
    </row>
    <row r="23" spans="1:23" ht="17" thickBot="1" x14ac:dyDescent="0.25">
      <c r="A23" s="115" t="s">
        <v>114</v>
      </c>
      <c r="B23" s="115"/>
      <c r="C23" s="115"/>
      <c r="D23" s="115"/>
      <c r="E23" s="115"/>
      <c r="F23" s="115"/>
      <c r="H23" s="114" t="s">
        <v>101</v>
      </c>
      <c r="I23" s="114"/>
      <c r="J23" s="114"/>
      <c r="K23" s="114"/>
      <c r="L23" s="114"/>
      <c r="M23" s="114"/>
      <c r="O23" s="168"/>
      <c r="P23" s="164" t="s">
        <v>62</v>
      </c>
      <c r="Q23" s="164"/>
      <c r="R23" s="43">
        <f>$B$15-E18</f>
        <v>0</v>
      </c>
      <c r="S23" s="151" t="s">
        <v>55</v>
      </c>
      <c r="T23" s="152"/>
      <c r="U23" s="153"/>
      <c r="V23" s="35"/>
      <c r="W23" s="25"/>
    </row>
    <row r="24" spans="1:23" x14ac:dyDescent="0.2">
      <c r="F24" s="32"/>
      <c r="L24" s="81"/>
      <c r="M24" s="81"/>
      <c r="O24" s="74"/>
      <c r="P24" s="74"/>
      <c r="Q24" s="74"/>
      <c r="R24" s="74"/>
      <c r="S24" s="74"/>
      <c r="T24" s="74"/>
      <c r="U24" s="74"/>
      <c r="V24" s="35"/>
      <c r="W24" s="25"/>
    </row>
    <row r="25" spans="1:23" ht="17" thickBot="1" x14ac:dyDescent="0.25"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22" thickBot="1" x14ac:dyDescent="0.25">
      <c r="A26" s="102" t="s">
        <v>74</v>
      </c>
      <c r="B26" s="103"/>
      <c r="C26" s="103"/>
      <c r="D26" s="103"/>
      <c r="E26" s="104"/>
      <c r="F26" s="62"/>
      <c r="H26" s="102" t="s">
        <v>93</v>
      </c>
      <c r="I26" s="103"/>
      <c r="J26" s="103"/>
      <c r="K26" s="103"/>
      <c r="L26" s="103"/>
      <c r="M26" s="104"/>
      <c r="O26" s="102" t="s">
        <v>87</v>
      </c>
      <c r="P26" s="103"/>
      <c r="Q26" s="104"/>
      <c r="R26" s="25"/>
      <c r="S26" s="120" t="s">
        <v>95</v>
      </c>
      <c r="T26" s="121"/>
      <c r="U26" s="122"/>
      <c r="V26" s="25"/>
      <c r="W26" s="25"/>
    </row>
    <row r="27" spans="1:23" ht="20" thickBot="1" x14ac:dyDescent="0.25">
      <c r="A27" s="44" t="s">
        <v>81</v>
      </c>
      <c r="B27" s="113" t="s">
        <v>82</v>
      </c>
      <c r="C27" s="113"/>
      <c r="D27" s="113"/>
      <c r="E27" s="139"/>
      <c r="F27" s="64"/>
      <c r="H27" s="112" t="s">
        <v>88</v>
      </c>
      <c r="I27" s="113"/>
      <c r="J27" s="113"/>
      <c r="K27" s="113"/>
      <c r="L27" s="137" t="s">
        <v>89</v>
      </c>
      <c r="M27" s="138"/>
      <c r="O27" s="9" t="s">
        <v>81</v>
      </c>
      <c r="P27" s="118" t="s">
        <v>51</v>
      </c>
      <c r="Q27" s="119"/>
      <c r="R27" s="25"/>
      <c r="S27" s="117" t="s">
        <v>81</v>
      </c>
      <c r="T27" s="118"/>
      <c r="U27" s="66" t="s">
        <v>51</v>
      </c>
      <c r="V27" s="25"/>
      <c r="W27" s="25"/>
    </row>
    <row r="28" spans="1:23" ht="19" x14ac:dyDescent="0.2">
      <c r="A28" s="21" t="s">
        <v>85</v>
      </c>
      <c r="B28" s="142" t="s">
        <v>86</v>
      </c>
      <c r="C28" s="143"/>
      <c r="D28" s="143"/>
      <c r="E28" s="144"/>
      <c r="F28" s="64"/>
      <c r="H28" s="125" t="s">
        <v>75</v>
      </c>
      <c r="I28" s="126"/>
      <c r="J28" s="126"/>
      <c r="K28" s="126"/>
      <c r="L28" s="67">
        <v>92</v>
      </c>
      <c r="M28" s="68">
        <v>100</v>
      </c>
      <c r="O28" s="23" t="s">
        <v>85</v>
      </c>
      <c r="P28" s="133">
        <f>A2</f>
        <v>6</v>
      </c>
      <c r="Q28" s="134"/>
      <c r="R28" s="25"/>
      <c r="S28" s="123" t="s">
        <v>96</v>
      </c>
      <c r="T28" s="124"/>
      <c r="U28" s="65" t="str">
        <f>IF(AND(F14=J14,F15=J15,F16=J16,F17=J17,F18=J18,F19=J19),"true","false")</f>
        <v>true</v>
      </c>
      <c r="V28" s="25"/>
      <c r="W28" s="25"/>
    </row>
    <row r="29" spans="1:23" ht="17" thickBot="1" x14ac:dyDescent="0.25">
      <c r="A29" s="17" t="s">
        <v>83</v>
      </c>
      <c r="B29" s="140" t="s">
        <v>84</v>
      </c>
      <c r="C29" s="128"/>
      <c r="D29" s="128"/>
      <c r="E29" s="141"/>
      <c r="F29" s="63"/>
      <c r="H29" s="125" t="s">
        <v>91</v>
      </c>
      <c r="I29" s="126"/>
      <c r="J29" s="126"/>
      <c r="K29" s="126"/>
      <c r="L29" s="69">
        <v>84</v>
      </c>
      <c r="M29" s="70">
        <v>91</v>
      </c>
      <c r="O29" s="21" t="s">
        <v>83</v>
      </c>
      <c r="P29" s="135">
        <f>SUMIF(P3:U8,"&lt;0")</f>
        <v>-2.5</v>
      </c>
      <c r="Q29" s="136"/>
      <c r="S29" s="125" t="s">
        <v>97</v>
      </c>
      <c r="T29" s="126"/>
      <c r="U29" s="38">
        <f>COUNTIFS(B4,0,D3,0)+COUNTIFS(B5,0,F3,0)+COUNTIFS(B6,0,H3,0)+COUNTIFS(B7,0,J3,0)+COUNTIFS(B8,0,L3,0)+COUNTIFS(D5,0,F4,0)+COUNTIFS(D6,0,H4,0)+COUNTIFS(D7,0,J4,0)+COUNTIFS(D8,0,L4,0)+COUNTIFS(F6,0,H5,0)+COUNTIFS(F7,0,J5,0)+COUNTIFS(F8,0,L5,0)+COUNTIFS(H7,0,J6,0)+COUNTIFS(H8,0,L6,0)+COUNTIFS(J8,0,L7,0)</f>
        <v>0</v>
      </c>
    </row>
    <row r="30" spans="1:23" x14ac:dyDescent="0.2">
      <c r="H30" s="125" t="s">
        <v>90</v>
      </c>
      <c r="I30" s="126"/>
      <c r="J30" s="126"/>
      <c r="K30" s="126"/>
      <c r="L30" s="69">
        <v>76</v>
      </c>
      <c r="M30" s="70">
        <v>83</v>
      </c>
      <c r="O30" s="21" t="s">
        <v>87</v>
      </c>
      <c r="P30" s="131">
        <f>ROUND(((P28*(P28-1))+P29)/((P28*(P28-1)))*100,0)</f>
        <v>92</v>
      </c>
      <c r="Q30" s="132"/>
      <c r="S30" s="125" t="s">
        <v>100</v>
      </c>
      <c r="T30" s="126"/>
      <c r="U30" s="38">
        <f>COUNTIF(P3:U8,-0.5)+COUNTIF(P3:U8,-0.75)+COUNTIF(P3:U8,-1)</f>
        <v>0</v>
      </c>
    </row>
    <row r="31" spans="1:23" ht="17" thickBot="1" x14ac:dyDescent="0.25">
      <c r="H31" s="127" t="s">
        <v>92</v>
      </c>
      <c r="I31" s="128"/>
      <c r="J31" s="128"/>
      <c r="K31" s="128"/>
      <c r="L31" s="71">
        <v>0</v>
      </c>
      <c r="M31" s="72">
        <v>75</v>
      </c>
      <c r="O31" s="17" t="s">
        <v>99</v>
      </c>
      <c r="P31" s="129" t="str">
        <f>IF(P30&gt;=L28,H28,IF(P30&gt;=L29,H29,(IF(P30&gt;=L30,H30,(IF(P30&gt;=L31,H31,-1))))))</f>
        <v>Balanced</v>
      </c>
      <c r="Q31" s="130"/>
      <c r="S31" s="127" t="s">
        <v>98</v>
      </c>
      <c r="T31" s="128"/>
      <c r="U31" s="39">
        <f>SUMPRODUCT(COUNTIFS(B3:B8,1,C3:C8,{0,0.25}))+SUMPRODUCT(COUNTIFS(D3:D8,1,E3:E8,{0,0.25}))+SUMPRODUCT(COUNTIFS(F3:F8,1,G3:G8,{0,0.25}))+SUMPRODUCT(COUNTIFS(H3:H8,1,I3:I8,{0,0.25}))+SUMPRODUCT(COUNTIFS(J3:J8,1,K3:K8,{0,0.25}))+SUMPRODUCT(COUNTIFS(L3:L8,1,M3:M8,{0,0.25}))</f>
        <v>0</v>
      </c>
    </row>
    <row r="42" spans="2:16" x14ac:dyDescent="0.2">
      <c r="B42" s="33"/>
      <c r="C42" s="30"/>
      <c r="D42" s="30"/>
      <c r="E42" s="30"/>
    </row>
    <row r="43" spans="2:16" x14ac:dyDescent="0.2">
      <c r="B43" s="29"/>
      <c r="C43" s="29"/>
      <c r="D43" s="29"/>
      <c r="E43" s="29"/>
      <c r="F43" s="30"/>
      <c r="G43" s="30"/>
      <c r="H43" s="30"/>
      <c r="I43" s="30"/>
      <c r="J43" s="30"/>
      <c r="K43" s="30"/>
      <c r="L43" s="30"/>
      <c r="M43" s="30"/>
      <c r="N43" s="30"/>
    </row>
    <row r="44" spans="2:16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2:16" x14ac:dyDescent="0.2">
      <c r="B45" s="31"/>
      <c r="C45" s="30"/>
      <c r="D45" s="30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4"/>
    </row>
    <row r="46" spans="2:16" x14ac:dyDescent="0.2"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16" x14ac:dyDescent="0.2"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2:16" x14ac:dyDescent="0.2"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 x14ac:dyDescent="0.2"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 x14ac:dyDescent="0.2"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 x14ac:dyDescent="0.2"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">
      <c r="F52" s="30"/>
      <c r="G52" s="30"/>
      <c r="H52" s="30"/>
      <c r="I52" s="30"/>
      <c r="J52" s="30"/>
      <c r="K52" s="30"/>
      <c r="L52" s="30"/>
      <c r="M52" s="30"/>
      <c r="N52" s="30"/>
    </row>
  </sheetData>
  <sortState ref="J14:M19">
    <sortCondition ref="M14:M19"/>
    <sortCondition ref="L14:L19"/>
    <sortCondition ref="J14:J19"/>
  </sortState>
  <mergeCells count="67">
    <mergeCell ref="A1:M1"/>
    <mergeCell ref="O1:U1"/>
    <mergeCell ref="B2:C2"/>
    <mergeCell ref="D2:E2"/>
    <mergeCell ref="F2:G2"/>
    <mergeCell ref="H2:I2"/>
    <mergeCell ref="J2:K2"/>
    <mergeCell ref="L2:M2"/>
    <mergeCell ref="A12:E12"/>
    <mergeCell ref="F12:M12"/>
    <mergeCell ref="O12:U12"/>
    <mergeCell ref="A13:B13"/>
    <mergeCell ref="C13:E13"/>
    <mergeCell ref="F13:G13"/>
    <mergeCell ref="J13:K13"/>
    <mergeCell ref="P13:Q13"/>
    <mergeCell ref="S13:U13"/>
    <mergeCell ref="S18:U18"/>
    <mergeCell ref="O19:O23"/>
    <mergeCell ref="P19:Q19"/>
    <mergeCell ref="S19:U19"/>
    <mergeCell ref="P20:Q20"/>
    <mergeCell ref="S20:U20"/>
    <mergeCell ref="O14:O18"/>
    <mergeCell ref="P14:Q14"/>
    <mergeCell ref="S14:U14"/>
    <mergeCell ref="P15:Q15"/>
    <mergeCell ref="S15:U15"/>
    <mergeCell ref="P16:Q16"/>
    <mergeCell ref="S16:U16"/>
    <mergeCell ref="P17:Q17"/>
    <mergeCell ref="S17:U17"/>
    <mergeCell ref="P18:Q18"/>
    <mergeCell ref="A21:F21"/>
    <mergeCell ref="P21:Q21"/>
    <mergeCell ref="S21:U21"/>
    <mergeCell ref="A22:F22"/>
    <mergeCell ref="P22:Q22"/>
    <mergeCell ref="S22:U22"/>
    <mergeCell ref="B28:E28"/>
    <mergeCell ref="H28:K28"/>
    <mergeCell ref="P28:Q28"/>
    <mergeCell ref="S28:T28"/>
    <mergeCell ref="A23:F23"/>
    <mergeCell ref="P23:Q23"/>
    <mergeCell ref="S23:U23"/>
    <mergeCell ref="A26:E26"/>
    <mergeCell ref="H26:M26"/>
    <mergeCell ref="O26:Q26"/>
    <mergeCell ref="S26:U26"/>
    <mergeCell ref="B27:E27"/>
    <mergeCell ref="H27:K27"/>
    <mergeCell ref="L27:M27"/>
    <mergeCell ref="P27:Q27"/>
    <mergeCell ref="S27:T27"/>
    <mergeCell ref="B29:E29"/>
    <mergeCell ref="H29:K29"/>
    <mergeCell ref="P29:Q29"/>
    <mergeCell ref="S29:T29"/>
    <mergeCell ref="H30:K30"/>
    <mergeCell ref="P30:Q30"/>
    <mergeCell ref="S30:T30"/>
    <mergeCell ref="H31:K31"/>
    <mergeCell ref="P31:Q31"/>
    <mergeCell ref="S31:T31"/>
    <mergeCell ref="H21:M22"/>
    <mergeCell ref="H23:M23"/>
  </mergeCells>
  <conditionalFormatting sqref="P3:U8">
    <cfRule type="cellIs" dxfId="3" priority="1" operator="equal">
      <formula>-1</formula>
    </cfRule>
    <cfRule type="cellIs" dxfId="2" priority="2" operator="equal">
      <formula>-0.75</formula>
    </cfRule>
    <cfRule type="cellIs" dxfId="1" priority="3" operator="equal">
      <formula>-0.5</formula>
    </cfRule>
    <cfRule type="cellIs" dxfId="0" priority="4" operator="equal">
      <formula>-0.25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</vt:lpstr>
      <vt:lpstr>Test_1</vt:lpstr>
      <vt:lpstr>Test_2</vt:lpstr>
      <vt:lpstr>Test_3</vt:lpstr>
      <vt:lpstr>Test_4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Wright</dc:creator>
  <cp:lastModifiedBy>Madison Wright</cp:lastModifiedBy>
  <dcterms:created xsi:type="dcterms:W3CDTF">2019-01-26T20:27:58Z</dcterms:created>
  <dcterms:modified xsi:type="dcterms:W3CDTF">2019-02-04T20:39:09Z</dcterms:modified>
</cp:coreProperties>
</file>