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o\Team Files\Domo\Projects\UnityTools\Assets\Editor\ExcelConverter\SampleFiles\"/>
    </mc:Choice>
  </mc:AlternateContent>
  <xr:revisionPtr revIDLastSave="0" documentId="13_ncr:1_{5588F37D-EE09-4DEA-B21B-186120C5FAB5}" xr6:coauthVersionLast="33" xr6:coauthVersionMax="33" xr10:uidLastSave="{00000000-0000-0000-0000-000000000000}"/>
  <bookViews>
    <workbookView xWindow="0" yWindow="0" windowWidth="14220" windowHeight="8554" activeTab="4" xr2:uid="{00000000-000D-0000-FFFF-FFFF00000000}"/>
  </bookViews>
  <sheets>
    <sheet name="Event" sheetId="1" r:id="rId1"/>
    <sheet name="condition" sheetId="7" r:id="rId2"/>
    <sheet name="#cond_type" sheetId="5" r:id="rId3"/>
    <sheet name="effect" sheetId="6" r:id="rId4"/>
    <sheet name="Exam" sheetId="2" r:id="rId5"/>
    <sheet name="Example3" sheetId="4" r:id="rId6"/>
    <sheet name="#這張會略過" sheetId="3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7" l="1"/>
  <c r="F78" i="7"/>
  <c r="D78" i="7"/>
  <c r="H77" i="7"/>
  <c r="F77" i="7"/>
  <c r="D77" i="7"/>
  <c r="H76" i="7"/>
  <c r="F76" i="7"/>
  <c r="D76" i="7"/>
  <c r="H75" i="7"/>
  <c r="F75" i="7"/>
  <c r="D75" i="7"/>
  <c r="H74" i="7"/>
  <c r="F74" i="7"/>
  <c r="D74" i="7"/>
  <c r="H73" i="7"/>
  <c r="F73" i="7"/>
  <c r="D73" i="7"/>
  <c r="H72" i="7"/>
  <c r="F72" i="7"/>
  <c r="D72" i="7"/>
  <c r="H71" i="7"/>
  <c r="F71" i="7"/>
  <c r="D71" i="7"/>
  <c r="H70" i="7"/>
  <c r="F70" i="7"/>
  <c r="D70" i="7"/>
  <c r="H69" i="7"/>
  <c r="F69" i="7"/>
  <c r="D69" i="7"/>
  <c r="H68" i="7"/>
  <c r="F68" i="7"/>
  <c r="D68" i="7"/>
  <c r="H67" i="7"/>
  <c r="F67" i="7"/>
  <c r="D67" i="7"/>
  <c r="H66" i="7"/>
  <c r="F66" i="7"/>
  <c r="D66" i="7"/>
  <c r="H65" i="7"/>
  <c r="F65" i="7"/>
  <c r="D65" i="7"/>
  <c r="H63" i="7"/>
  <c r="F63" i="7"/>
  <c r="D63" i="7"/>
  <c r="H62" i="7"/>
  <c r="F62" i="7"/>
  <c r="D62" i="7"/>
  <c r="H61" i="7"/>
  <c r="F61" i="7"/>
  <c r="D61" i="7"/>
  <c r="H60" i="7"/>
  <c r="F60" i="7"/>
  <c r="D60" i="7"/>
  <c r="H59" i="7"/>
  <c r="F59" i="7"/>
  <c r="D59" i="7"/>
  <c r="H58" i="7"/>
  <c r="F58" i="7"/>
  <c r="D58" i="7"/>
  <c r="H57" i="7"/>
  <c r="F57" i="7"/>
  <c r="D57" i="7"/>
  <c r="H56" i="7"/>
  <c r="F56" i="7"/>
  <c r="D56" i="7"/>
  <c r="H55" i="7"/>
  <c r="F55" i="7"/>
  <c r="D55" i="7"/>
  <c r="H54" i="7"/>
  <c r="F54" i="7"/>
  <c r="D54" i="7"/>
  <c r="H53" i="7"/>
  <c r="F53" i="7"/>
  <c r="D53" i="7"/>
  <c r="H52" i="7"/>
  <c r="F52" i="7"/>
  <c r="D52" i="7"/>
  <c r="H51" i="7"/>
  <c r="F51" i="7"/>
  <c r="D51" i="7"/>
  <c r="H50" i="7"/>
  <c r="F50" i="7"/>
  <c r="D50" i="7"/>
  <c r="H49" i="7"/>
  <c r="F49" i="7"/>
  <c r="D49" i="7"/>
  <c r="H48" i="7"/>
  <c r="F48" i="7"/>
  <c r="D48" i="7"/>
  <c r="H47" i="7"/>
  <c r="F47" i="7"/>
  <c r="D47" i="7"/>
  <c r="H46" i="7"/>
  <c r="F46" i="7"/>
  <c r="D46" i="7"/>
  <c r="H45" i="7"/>
  <c r="F45" i="7"/>
  <c r="D45" i="7"/>
  <c r="H44" i="7"/>
  <c r="F44" i="7"/>
  <c r="D44" i="7"/>
  <c r="H43" i="7"/>
  <c r="F43" i="7"/>
  <c r="D43" i="7"/>
  <c r="H42" i="7"/>
  <c r="F42" i="7"/>
  <c r="D42" i="7"/>
  <c r="H41" i="7"/>
  <c r="F41" i="7"/>
  <c r="D41" i="7"/>
  <c r="H40" i="7"/>
  <c r="F40" i="7"/>
  <c r="D40" i="7"/>
  <c r="H39" i="7"/>
  <c r="F39" i="7"/>
  <c r="D39" i="7"/>
  <c r="H38" i="7"/>
  <c r="F38" i="7"/>
  <c r="D38" i="7"/>
  <c r="H37" i="7"/>
  <c r="F37" i="7"/>
  <c r="D37" i="7"/>
  <c r="H36" i="7"/>
  <c r="F36" i="7"/>
  <c r="D36" i="7"/>
  <c r="H35" i="7"/>
  <c r="F35" i="7"/>
  <c r="D35" i="7"/>
  <c r="H34" i="7"/>
  <c r="F34" i="7"/>
  <c r="D34" i="7"/>
  <c r="H33" i="7"/>
  <c r="F33" i="7"/>
  <c r="D33" i="7"/>
  <c r="H32" i="7"/>
  <c r="F32" i="7"/>
  <c r="D32" i="7"/>
  <c r="H31" i="7"/>
  <c r="F31" i="7"/>
  <c r="D31" i="7"/>
  <c r="H30" i="7"/>
  <c r="F30" i="7"/>
  <c r="D30" i="7"/>
  <c r="H29" i="7"/>
  <c r="F29" i="7"/>
  <c r="D29" i="7"/>
  <c r="H27" i="7"/>
  <c r="F27" i="7"/>
  <c r="D27" i="7"/>
  <c r="B27" i="7" s="1"/>
  <c r="H26" i="7"/>
  <c r="F26" i="7"/>
  <c r="D26" i="7"/>
  <c r="B26" i="7" s="1"/>
  <c r="H25" i="7"/>
  <c r="F25" i="7"/>
  <c r="D25" i="7"/>
  <c r="B25" i="7" s="1"/>
  <c r="H24" i="7"/>
  <c r="F24" i="7"/>
  <c r="D24" i="7"/>
  <c r="B24" i="7" s="1"/>
  <c r="H23" i="7"/>
  <c r="F23" i="7"/>
  <c r="D23" i="7"/>
  <c r="B23" i="7" s="1"/>
  <c r="H22" i="7"/>
  <c r="F22" i="7"/>
  <c r="D22" i="7"/>
  <c r="B22" i="7" s="1"/>
  <c r="H21" i="7"/>
  <c r="F21" i="7"/>
  <c r="D21" i="7"/>
  <c r="B21" i="7" s="1"/>
  <c r="H20" i="7"/>
  <c r="F20" i="7"/>
  <c r="D20" i="7"/>
  <c r="B20" i="7" s="1"/>
  <c r="H19" i="7"/>
  <c r="F19" i="7"/>
  <c r="D19" i="7"/>
  <c r="B19" i="7" s="1"/>
  <c r="H18" i="7"/>
  <c r="F18" i="7"/>
  <c r="D18" i="7"/>
  <c r="B18" i="7" s="1"/>
  <c r="H17" i="7"/>
  <c r="F17" i="7"/>
  <c r="D17" i="7"/>
  <c r="B17" i="7" s="1"/>
  <c r="H16" i="7"/>
  <c r="F16" i="7"/>
  <c r="D16" i="7"/>
  <c r="B16" i="7" s="1"/>
  <c r="H15" i="7"/>
  <c r="F15" i="7"/>
  <c r="D15" i="7"/>
  <c r="B15" i="7" s="1"/>
  <c r="H14" i="7"/>
  <c r="F14" i="7"/>
  <c r="D14" i="7"/>
  <c r="B14" i="7" s="1"/>
  <c r="H13" i="7"/>
  <c r="F13" i="7"/>
  <c r="D13" i="7"/>
  <c r="B13" i="7" s="1"/>
  <c r="H12" i="7"/>
  <c r="F12" i="7"/>
  <c r="D12" i="7"/>
  <c r="B12" i="7" s="1"/>
  <c r="H11" i="7"/>
  <c r="F11" i="7"/>
  <c r="D11" i="7"/>
  <c r="B11" i="7" s="1"/>
  <c r="H10" i="7"/>
  <c r="F10" i="7"/>
  <c r="D10" i="7"/>
  <c r="B10" i="7" s="1"/>
  <c r="H9" i="7"/>
  <c r="F9" i="7"/>
  <c r="D9" i="7"/>
  <c r="B9" i="7" s="1"/>
  <c r="H8" i="7"/>
  <c r="F8" i="7"/>
  <c r="D8" i="7"/>
  <c r="B8" i="7" s="1"/>
  <c r="H7" i="7"/>
  <c r="F7" i="7"/>
  <c r="D7" i="7"/>
  <c r="B7" i="7" s="1"/>
  <c r="O78" i="1" l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9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7" i="1"/>
</calcChain>
</file>

<file path=xl/sharedStrings.xml><?xml version="1.0" encoding="utf-8"?>
<sst xmlns="http://schemas.openxmlformats.org/spreadsheetml/2006/main" count="1156" uniqueCount="392">
  <si>
    <t>Type</t>
    <phoneticPr fontId="4" type="noConversion"/>
  </si>
  <si>
    <t>VarName</t>
    <phoneticPr fontId="4" type="noConversion"/>
  </si>
  <si>
    <t>ClassName</t>
    <phoneticPr fontId="4" type="noConversion"/>
  </si>
  <si>
    <t>ExampleClass</t>
    <phoneticPr fontId="4" type="noConversion"/>
  </si>
  <si>
    <t>Int32</t>
  </si>
  <si>
    <t>Boolean</t>
    <phoneticPr fontId="4" type="noConversion"/>
  </si>
  <si>
    <t>Byte</t>
    <phoneticPr fontId="4" type="noConversion"/>
  </si>
  <si>
    <t>SByte</t>
    <phoneticPr fontId="4" type="noConversion"/>
  </si>
  <si>
    <t>Char</t>
    <phoneticPr fontId="4" type="noConversion"/>
  </si>
  <si>
    <t>Decimal</t>
    <phoneticPr fontId="4" type="noConversion"/>
  </si>
  <si>
    <t>Double</t>
    <phoneticPr fontId="4" type="noConversion"/>
  </si>
  <si>
    <t>Single</t>
  </si>
  <si>
    <t>UInt32</t>
  </si>
  <si>
    <t>Int64</t>
  </si>
  <si>
    <t>UInt64</t>
  </si>
  <si>
    <t>Int16</t>
  </si>
  <si>
    <t>UInt16</t>
  </si>
  <si>
    <t>String</t>
  </si>
  <si>
    <t>0</t>
  </si>
  <si>
    <t>0</t>
    <phoneticPr fontId="4" type="noConversion"/>
  </si>
  <si>
    <t>TRUE</t>
    <phoneticPr fontId="4" type="noConversion"/>
  </si>
  <si>
    <t>FALSE</t>
    <phoneticPr fontId="4" type="noConversion"/>
  </si>
  <si>
    <t>boolVar</t>
    <phoneticPr fontId="4" type="noConversion"/>
  </si>
  <si>
    <t>byteVar</t>
    <phoneticPr fontId="4" type="noConversion"/>
  </si>
  <si>
    <t>sbyteVar</t>
    <phoneticPr fontId="4" type="noConversion"/>
  </si>
  <si>
    <t>charVar</t>
    <phoneticPr fontId="4" type="noConversion"/>
  </si>
  <si>
    <t>decVar</t>
    <phoneticPr fontId="4" type="noConversion"/>
  </si>
  <si>
    <t>doubleVar</t>
    <phoneticPr fontId="4" type="noConversion"/>
  </si>
  <si>
    <t>floatVar</t>
    <phoneticPr fontId="4" type="noConversion"/>
  </si>
  <si>
    <t>intVar</t>
    <phoneticPr fontId="4" type="noConversion"/>
  </si>
  <si>
    <t>uintVar</t>
    <phoneticPr fontId="4" type="noConversion"/>
  </si>
  <si>
    <t>longVar</t>
    <phoneticPr fontId="4" type="noConversion"/>
  </si>
  <si>
    <t>ulongVar</t>
    <phoneticPr fontId="4" type="noConversion"/>
  </si>
  <si>
    <t>shortVar</t>
    <phoneticPr fontId="4" type="noConversion"/>
  </si>
  <si>
    <t>ushortVar</t>
    <phoneticPr fontId="4" type="noConversion"/>
  </si>
  <si>
    <t>justString</t>
    <phoneticPr fontId="4" type="noConversion"/>
  </si>
  <si>
    <t>255</t>
    <phoneticPr fontId="4" type="noConversion"/>
  </si>
  <si>
    <t>128</t>
    <phoneticPr fontId="4" type="noConversion"/>
  </si>
  <si>
    <t>-128</t>
    <phoneticPr fontId="4" type="noConversion"/>
  </si>
  <si>
    <t>127</t>
    <phoneticPr fontId="4" type="noConversion"/>
  </si>
  <si>
    <t>Min</t>
    <phoneticPr fontId="4" type="noConversion"/>
  </si>
  <si>
    <t>Max</t>
    <phoneticPr fontId="4" type="noConversion"/>
  </si>
  <si>
    <t>9527</t>
    <phoneticPr fontId="4" type="noConversion"/>
  </si>
  <si>
    <t>X</t>
    <phoneticPr fontId="4" type="noConversion"/>
  </si>
  <si>
    <t>-79228162514264337593543950335</t>
  </si>
  <si>
    <t>79228162514264337593543950335</t>
  </si>
  <si>
    <t>-3.402823e38</t>
  </si>
  <si>
    <t>3.402823e38</t>
  </si>
  <si>
    <t>anyWord</t>
    <phoneticPr fontId="4" type="noConversion"/>
  </si>
  <si>
    <t xml:space="preserve">yo </t>
    <phoneticPr fontId="4" type="noConversion"/>
  </si>
  <si>
    <t>Hi</t>
    <phoneticPr fontId="4" type="noConversion"/>
  </si>
  <si>
    <t>3.14</t>
    <phoneticPr fontId="4" type="noConversion"/>
  </si>
  <si>
    <t>30</t>
    <phoneticPr fontId="4" type="noConversion"/>
  </si>
  <si>
    <t>-30</t>
    <phoneticPr fontId="4" type="noConversion"/>
  </si>
  <si>
    <t>314.38</t>
    <phoneticPr fontId="4" type="noConversion"/>
  </si>
  <si>
    <t>23485.39824</t>
    <phoneticPr fontId="4" type="noConversion"/>
  </si>
  <si>
    <t>487723234</t>
    <phoneticPr fontId="4" type="noConversion"/>
  </si>
  <si>
    <t>23488934</t>
    <phoneticPr fontId="4" type="noConversion"/>
  </si>
  <si>
    <t>453</t>
    <phoneticPr fontId="4" type="noConversion"/>
  </si>
  <si>
    <t>36</t>
    <phoneticPr fontId="4" type="noConversion"/>
  </si>
  <si>
    <t>a</t>
    <phoneticPr fontId="4" type="noConversion"/>
  </si>
  <si>
    <t>6</t>
    <phoneticPr fontId="4" type="noConversion"/>
  </si>
  <si>
    <t>1.7976931348623157e308</t>
    <phoneticPr fontId="4" type="noConversion"/>
  </si>
  <si>
    <t>-1.7976931348623157e308</t>
    <phoneticPr fontId="4" type="noConversion"/>
  </si>
  <si>
    <t>-2147483648</t>
  </si>
  <si>
    <t>2147483647</t>
  </si>
  <si>
    <t>4294967295</t>
    <phoneticPr fontId="4" type="noConversion"/>
  </si>
  <si>
    <t>-9223372036854775808</t>
    <phoneticPr fontId="4" type="noConversion"/>
  </si>
  <si>
    <t>9223372036854775807</t>
    <phoneticPr fontId="4" type="noConversion"/>
  </si>
  <si>
    <t>18446744073709551615</t>
    <phoneticPr fontId="4" type="noConversion"/>
  </si>
  <si>
    <t>-32768</t>
    <phoneticPr fontId="4" type="noConversion"/>
  </si>
  <si>
    <t>32767</t>
    <phoneticPr fontId="4" type="noConversion"/>
  </si>
  <si>
    <t>65535</t>
    <phoneticPr fontId="4" type="noConversion"/>
  </si>
  <si>
    <t>df</t>
    <phoneticPr fontId="4" type="noConversion"/>
  </si>
  <si>
    <t>adsf</t>
    <phoneticPr fontId="4" type="noConversion"/>
  </si>
  <si>
    <t>daf</t>
    <phoneticPr fontId="4" type="noConversion"/>
  </si>
  <si>
    <t>ssdf</t>
    <phoneticPr fontId="4" type="noConversion"/>
  </si>
  <si>
    <t>dfs</t>
    <phoneticPr fontId="4" type="noConversion"/>
  </si>
  <si>
    <t>說明</t>
    <phoneticPr fontId="4" type="noConversion"/>
  </si>
  <si>
    <t>會被拿來產生code的欄位</t>
    <phoneticPr fontId="4" type="noConversion"/>
  </si>
  <si>
    <t>分析必要的關鍵字</t>
    <phoneticPr fontId="4" type="noConversion"/>
  </si>
  <si>
    <t>若Key開頭為#，該列會被跳過</t>
    <phoneticPr fontId="4" type="noConversion"/>
  </si>
  <si>
    <t>不可變動</t>
    <phoneticPr fontId="4" type="noConversion"/>
  </si>
  <si>
    <t>若Type開頭為#或無法分析，該行會被跳過</t>
    <phoneticPr fontId="4" type="noConversion"/>
  </si>
  <si>
    <t>工作表名稱為生成檔案的名稱</t>
    <phoneticPr fontId="4" type="noConversion"/>
  </si>
  <si>
    <t>若工作表名稱開頭為#，該張表會被跳過</t>
    <phoneticPr fontId="4" type="noConversion"/>
  </si>
  <si>
    <t xml:space="preserve">ClassName </t>
    <phoneticPr fontId="4" type="noConversion"/>
  </si>
  <si>
    <t>Type</t>
  </si>
  <si>
    <t>VarName</t>
  </si>
  <si>
    <t>資料型別</t>
    <phoneticPr fontId="4" type="noConversion"/>
  </si>
  <si>
    <t>變數名稱</t>
    <phoneticPr fontId="4" type="noConversion"/>
  </si>
  <si>
    <t>能用的Type名稱為C# build-in types(Object除外)去掉System命型空間</t>
    <phoneticPr fontId="4" type="noConversion"/>
  </si>
  <si>
    <t>Built-In Types Table</t>
  </si>
  <si>
    <t>每筆資料的Key值</t>
    <phoneticPr fontId="4" type="noConversion"/>
  </si>
  <si>
    <t>不能重複，會以string型別儲存</t>
    <phoneticPr fontId="4" type="noConversion"/>
  </si>
  <si>
    <t>#註解行</t>
    <phoneticPr fontId="4" type="noConversion"/>
  </si>
  <si>
    <t>#註解列</t>
    <phoneticPr fontId="4" type="noConversion"/>
  </si>
  <si>
    <t>類別名稱</t>
    <phoneticPr fontId="4" type="noConversion"/>
  </si>
  <si>
    <t>此檔案會產生3份資料檔與2份程式碼</t>
    <phoneticPr fontId="4" type="noConversion"/>
  </si>
  <si>
    <t>ExampleClass2</t>
    <phoneticPr fontId="4" type="noConversion"/>
  </si>
  <si>
    <t>這邊</t>
  </si>
  <si>
    <t>這邊</t>
    <phoneticPr fontId="4" type="noConversion"/>
  </si>
  <si>
    <t>都可以</t>
    <phoneticPr fontId="4" type="noConversion"/>
  </si>
  <si>
    <t>想打什麼</t>
    <phoneticPr fontId="4" type="noConversion"/>
  </si>
  <si>
    <t>打</t>
    <phoneticPr fontId="4" type="noConversion"/>
  </si>
  <si>
    <t>喔</t>
    <phoneticPr fontId="4" type="noConversion"/>
  </si>
  <si>
    <t>dsgf</t>
    <phoneticPr fontId="4" type="noConversion"/>
  </si>
  <si>
    <t>xa</t>
    <phoneticPr fontId="4" type="noConversion"/>
  </si>
  <si>
    <t>8kj7</t>
    <phoneticPr fontId="4" type="noConversion"/>
  </si>
  <si>
    <t>56</t>
    <phoneticPr fontId="4" type="noConversion"/>
  </si>
  <si>
    <t>也是</t>
    <phoneticPr fontId="4" type="noConversion"/>
  </si>
  <si>
    <t>想打</t>
    <phoneticPr fontId="4" type="noConversion"/>
  </si>
  <si>
    <t>什麼</t>
    <phoneticPr fontId="4" type="noConversion"/>
  </si>
  <si>
    <t>喔</t>
    <phoneticPr fontId="4" type="noConversion"/>
  </si>
  <si>
    <t>QQ</t>
    <phoneticPr fontId="4" type="noConversion"/>
  </si>
  <si>
    <t>@@</t>
    <phoneticPr fontId="4" type="noConversion"/>
  </si>
  <si>
    <t>ExampleClass3</t>
    <phoneticPr fontId="4" type="noConversion"/>
  </si>
  <si>
    <t>#</t>
    <phoneticPr fontId="4" type="noConversion"/>
  </si>
  <si>
    <t>名稱</t>
  </si>
  <si>
    <t>說明</t>
  </si>
  <si>
    <t>備註(開發用)</t>
  </si>
  <si>
    <t>#基本策略</t>
    <phoneticPr fontId="4" type="noConversion"/>
  </si>
  <si>
    <t>#欄位名稱</t>
    <phoneticPr fontId="4" type="noConversion"/>
  </si>
  <si>
    <t>iconID</t>
    <phoneticPr fontId="4" type="noConversion"/>
  </si>
  <si>
    <t>門檻ID</t>
    <phoneticPr fontId="4" type="noConversion"/>
  </si>
  <si>
    <t>condID</t>
    <phoneticPr fontId="4" type="noConversion"/>
  </si>
  <si>
    <t>值1</t>
    <phoneticPr fontId="4" type="noConversion"/>
  </si>
  <si>
    <t>值2</t>
    <phoneticPr fontId="4" type="noConversion"/>
  </si>
  <si>
    <t>價格</t>
    <phoneticPr fontId="4" type="noConversion"/>
  </si>
  <si>
    <t>cost</t>
    <phoneticPr fontId="4" type="noConversion"/>
  </si>
  <si>
    <t>result</t>
    <phoneticPr fontId="4" type="noConversion"/>
  </si>
  <si>
    <t>推進度</t>
    <phoneticPr fontId="4" type="noConversion"/>
  </si>
  <si>
    <t>chara</t>
    <phoneticPr fontId="4" type="noConversion"/>
  </si>
  <si>
    <t>效果ID</t>
    <phoneticPr fontId="4" type="noConversion"/>
  </si>
  <si>
    <t>還需要文字表&amp;介面位置表&amp;門檻表&amp;效果表</t>
    <phoneticPr fontId="4" type="noConversion"/>
  </si>
  <si>
    <t>effID</t>
    <phoneticPr fontId="4" type="noConversion"/>
  </si>
  <si>
    <t>效果類別</t>
    <phoneticPr fontId="4" type="noConversion"/>
  </si>
  <si>
    <t>戰鬥</t>
    <phoneticPr fontId="4" type="noConversion"/>
  </si>
  <si>
    <t>培育</t>
    <phoneticPr fontId="4" type="noConversion"/>
  </si>
  <si>
    <t>操控</t>
    <phoneticPr fontId="4" type="noConversion"/>
  </si>
  <si>
    <t>任務成就</t>
    <phoneticPr fontId="4" type="noConversion"/>
  </si>
  <si>
    <t>介面</t>
    <phoneticPr fontId="4" type="noConversion"/>
  </si>
  <si>
    <t>探索</t>
    <phoneticPr fontId="4" type="noConversion"/>
  </si>
  <si>
    <t>感受體驗</t>
    <phoneticPr fontId="4" type="noConversion"/>
  </si>
  <si>
    <t>策略動腦</t>
    <phoneticPr fontId="4" type="noConversion"/>
  </si>
  <si>
    <t>衝擊</t>
    <phoneticPr fontId="4" type="noConversion"/>
  </si>
  <si>
    <t>難度</t>
    <phoneticPr fontId="4" type="noConversion"/>
  </si>
  <si>
    <t>對戰</t>
    <phoneticPr fontId="4" type="noConversion"/>
  </si>
  <si>
    <t>合作</t>
    <phoneticPr fontId="4" type="noConversion"/>
  </si>
  <si>
    <t>美術規格</t>
    <phoneticPr fontId="4" type="noConversion"/>
  </si>
  <si>
    <t>自由度</t>
    <phoneticPr fontId="4" type="noConversion"/>
  </si>
  <si>
    <t>社群組織</t>
    <phoneticPr fontId="4" type="noConversion"/>
  </si>
  <si>
    <t>知識時事</t>
    <phoneticPr fontId="4" type="noConversion"/>
  </si>
  <si>
    <t>慾望</t>
    <phoneticPr fontId="4" type="noConversion"/>
  </si>
  <si>
    <t>10000</t>
    <phoneticPr fontId="4" type="noConversion"/>
  </si>
  <si>
    <t>10001</t>
    <phoneticPr fontId="4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</si>
  <si>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</si>
  <si>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</si>
  <si>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</si>
  <si>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</si>
  <si>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</si>
  <si>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</si>
  <si>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</si>
  <si>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</si>
  <si>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</si>
  <si>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</si>
  <si>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</si>
  <si>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</si>
  <si>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</si>
  <si>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</si>
  <si>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</si>
  <si>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</si>
  <si>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</si>
  <si>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</si>
  <si>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</si>
  <si>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effID2</t>
    <phoneticPr fontId="4" type="noConversion"/>
  </si>
  <si>
    <t>效果ID2</t>
    <phoneticPr fontId="4" type="noConversion"/>
  </si>
  <si>
    <t>效果類別2</t>
    <phoneticPr fontId="4" type="noConversion"/>
  </si>
  <si>
    <t>bug值</t>
    <phoneticPr fontId="4" type="noConversion"/>
  </si>
  <si>
    <t>bug</t>
    <phoneticPr fontId="4" type="noConversion"/>
  </si>
  <si>
    <t>10100</t>
    <phoneticPr fontId="4" type="noConversion"/>
  </si>
  <si>
    <t>10101</t>
    <phoneticPr fontId="4" type="noConversion"/>
  </si>
  <si>
    <t>#角色樹</t>
    <phoneticPr fontId="4" type="noConversion"/>
  </si>
  <si>
    <t>#玩法樹</t>
    <phoneticPr fontId="4" type="noConversion"/>
  </si>
  <si>
    <t>1</t>
  </si>
  <si>
    <t>1</t>
    <phoneticPr fontId="4" type="noConversion"/>
  </si>
  <si>
    <t>2</t>
    <phoneticPr fontId="4" type="noConversion"/>
  </si>
  <si>
    <t>3</t>
    <phoneticPr fontId="4" type="noConversion"/>
  </si>
  <si>
    <t>4</t>
    <phoneticPr fontId="4" type="noConversion"/>
  </si>
  <si>
    <t>5</t>
  </si>
  <si>
    <t>5</t>
    <phoneticPr fontId="4" type="noConversion"/>
  </si>
  <si>
    <t>6</t>
    <phoneticPr fontId="4" type="noConversion"/>
  </si>
  <si>
    <t>角色</t>
    <phoneticPr fontId="4" type="noConversion"/>
  </si>
  <si>
    <t>#10000~10999</t>
    <phoneticPr fontId="4" type="noConversion"/>
  </si>
  <si>
    <t>#10100~10199</t>
    <phoneticPr fontId="4" type="noConversion"/>
  </si>
  <si>
    <t>#10000~10099</t>
    <phoneticPr fontId="4" type="noConversion"/>
  </si>
  <si>
    <t>10</t>
    <phoneticPr fontId="4" type="noConversion"/>
  </si>
  <si>
    <t>8</t>
    <phoneticPr fontId="4" type="noConversion"/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</si>
  <si>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</si>
  <si>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</si>
  <si>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</si>
  <si>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</si>
  <si>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</si>
  <si>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</si>
  <si>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</si>
  <si>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</si>
  <si>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</si>
  <si>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</si>
  <si>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</si>
  <si>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</si>
  <si>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</si>
  <si>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</si>
  <si>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</si>
  <si>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</si>
  <si>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</si>
  <si>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</si>
  <si>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</si>
  <si>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</si>
  <si>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</si>
  <si>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</si>
  <si>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</si>
  <si>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</si>
  <si>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</si>
  <si>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</si>
  <si>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</si>
  <si>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</si>
  <si>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</si>
  <si>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</si>
  <si>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</si>
  <si>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</si>
  <si>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故事展開</t>
    <phoneticPr fontId="4" type="noConversion"/>
  </si>
  <si>
    <t>年齡性別</t>
    <phoneticPr fontId="4" type="noConversion"/>
  </si>
  <si>
    <t>動物</t>
    <phoneticPr fontId="4" type="noConversion"/>
  </si>
  <si>
    <t>佈置</t>
    <phoneticPr fontId="4" type="noConversion"/>
  </si>
  <si>
    <t>美景</t>
    <phoneticPr fontId="4" type="noConversion"/>
  </si>
  <si>
    <t>身分背景</t>
    <phoneticPr fontId="4" type="noConversion"/>
  </si>
  <si>
    <t>坐騎載具</t>
    <phoneticPr fontId="4" type="noConversion"/>
  </si>
  <si>
    <t>公司團體</t>
    <phoneticPr fontId="4" type="noConversion"/>
  </si>
  <si>
    <t>專屬場地</t>
    <phoneticPr fontId="4" type="noConversion"/>
  </si>
  <si>
    <t>不重角色</t>
    <phoneticPr fontId="4" type="noConversion"/>
  </si>
  <si>
    <t>機器</t>
    <phoneticPr fontId="4" type="noConversion"/>
  </si>
  <si>
    <t>1</t>
    <phoneticPr fontId="4" type="noConversion"/>
  </si>
  <si>
    <t>2</t>
    <phoneticPr fontId="4" type="noConversion"/>
  </si>
  <si>
    <t>2</t>
    <phoneticPr fontId="4" type="noConversion"/>
  </si>
  <si>
    <t>5</t>
    <phoneticPr fontId="4" type="noConversion"/>
  </si>
  <si>
    <t>過場動畫</t>
    <phoneticPr fontId="4" type="noConversion"/>
  </si>
  <si>
    <t>造型打扮</t>
    <phoneticPr fontId="4" type="noConversion"/>
  </si>
  <si>
    <t>採集生產</t>
    <phoneticPr fontId="4" type="noConversion"/>
  </si>
  <si>
    <t>場景互動</t>
    <phoneticPr fontId="4" type="noConversion"/>
  </si>
  <si>
    <t>色調氣氛</t>
    <phoneticPr fontId="4" type="noConversion"/>
  </si>
  <si>
    <t>運動</t>
    <phoneticPr fontId="4" type="noConversion"/>
  </si>
  <si>
    <t>武器裝備</t>
    <phoneticPr fontId="4" type="noConversion"/>
  </si>
  <si>
    <t>物理規則</t>
    <phoneticPr fontId="4" type="noConversion"/>
  </si>
  <si>
    <t>音樂</t>
    <phoneticPr fontId="4" type="noConversion"/>
  </si>
  <si>
    <t>第一人稱</t>
    <phoneticPr fontId="4" type="noConversion"/>
  </si>
  <si>
    <t>改造</t>
    <phoneticPr fontId="4" type="noConversion"/>
  </si>
  <si>
    <t>4</t>
  </si>
  <si>
    <t>4</t>
    <phoneticPr fontId="4" type="noConversion"/>
  </si>
  <si>
    <t>故事結局</t>
    <phoneticPr fontId="4" type="noConversion"/>
  </si>
  <si>
    <t>個性談吐</t>
    <phoneticPr fontId="4" type="noConversion"/>
  </si>
  <si>
    <t>動作</t>
    <phoneticPr fontId="4" type="noConversion"/>
  </si>
  <si>
    <t>公共空間</t>
    <phoneticPr fontId="4" type="noConversion"/>
  </si>
  <si>
    <t>8</t>
  </si>
  <si>
    <t>8</t>
    <phoneticPr fontId="4" type="noConversion"/>
  </si>
  <si>
    <t>8</t>
    <phoneticPr fontId="4" type="noConversion"/>
  </si>
  <si>
    <t>5</t>
    <phoneticPr fontId="4" type="noConversion"/>
  </si>
  <si>
    <t>關係情感</t>
    <phoneticPr fontId="4" type="noConversion"/>
  </si>
  <si>
    <t>技能知識</t>
    <phoneticPr fontId="4" type="noConversion"/>
  </si>
  <si>
    <t>6</t>
  </si>
  <si>
    <t>7</t>
  </si>
  <si>
    <t>10</t>
  </si>
  <si>
    <t>10</t>
    <phoneticPr fontId="4" type="noConversion"/>
  </si>
  <si>
    <t>10</t>
    <phoneticPr fontId="4" type="noConversion"/>
  </si>
  <si>
    <t>10134</t>
  </si>
  <si>
    <t>#製程樹</t>
    <phoneticPr fontId="4" type="noConversion"/>
  </si>
  <si>
    <t>#10200~10299</t>
    <phoneticPr fontId="4" type="noConversion"/>
  </si>
  <si>
    <t>聲望</t>
    <phoneticPr fontId="4" type="noConversion"/>
  </si>
  <si>
    <t>前置(且)</t>
    <phoneticPr fontId="4" type="noConversion"/>
  </si>
  <si>
    <t>前置(或)</t>
    <phoneticPr fontId="4" type="noConversion"/>
  </si>
  <si>
    <t>策略id</t>
    <phoneticPr fontId="4" type="noConversion"/>
  </si>
  <si>
    <t>-</t>
    <phoneticPr fontId="4" type="noConversion"/>
  </si>
  <si>
    <t>已點策略數</t>
    <phoneticPr fontId="4" type="noConversion"/>
  </si>
  <si>
    <t>策略樹id: 0全體, 1遊戲性, 2角色/世界, 3製程</t>
    <phoneticPr fontId="4" type="noConversion"/>
  </si>
  <si>
    <t>曾發生大成功</t>
    <phoneticPr fontId="4" type="noConversion"/>
  </si>
  <si>
    <t>是/否</t>
    <phoneticPr fontId="4" type="noConversion"/>
  </si>
  <si>
    <t>聲望大於</t>
    <phoneticPr fontId="4" type="noConversion"/>
  </si>
  <si>
    <t>錢</t>
    <phoneticPr fontId="4" type="noConversion"/>
  </si>
  <si>
    <t>0否, 1是</t>
    <phoneticPr fontId="4" type="noConversion"/>
  </si>
  <si>
    <t>開發費剩餘小於</t>
    <phoneticPr fontId="4" type="noConversion"/>
  </si>
  <si>
    <t>開發費剩餘大於</t>
    <phoneticPr fontId="4" type="noConversion"/>
  </si>
  <si>
    <t>開發費已花小於</t>
    <phoneticPr fontId="4" type="noConversion"/>
  </si>
  <si>
    <t>開發費已花大於</t>
    <phoneticPr fontId="4" type="noConversion"/>
  </si>
  <si>
    <t>數值小於</t>
    <phoneticPr fontId="4" type="noConversion"/>
  </si>
  <si>
    <t>數值大於</t>
    <phoneticPr fontId="4" type="noConversion"/>
  </si>
  <si>
    <t>0bug, 1角色, 2世界, 3UX, 4程式, 5音樂音效</t>
    <phoneticPr fontId="4" type="noConversion"/>
  </si>
  <si>
    <t>處於fever狀態</t>
    <phoneticPr fontId="4" type="noConversion"/>
  </si>
  <si>
    <t>fever種類</t>
    <phoneticPr fontId="4" type="noConversion"/>
  </si>
  <si>
    <t>*此sheet內容為event表的「門檻」欄位說明</t>
    <phoneticPr fontId="4" type="noConversion"/>
  </si>
  <si>
    <t>參數1</t>
    <phoneticPr fontId="4" type="noConversion"/>
  </si>
  <si>
    <t>參數2</t>
    <phoneticPr fontId="4" type="noConversion"/>
  </si>
  <si>
    <t>9</t>
  </si>
  <si>
    <t>11</t>
  </si>
  <si>
    <t>12</t>
  </si>
  <si>
    <t>13</t>
  </si>
  <si>
    <t>14</t>
  </si>
  <si>
    <t>門檻id</t>
    <phoneticPr fontId="4" type="noConversion"/>
  </si>
  <si>
    <t>策略樹id</t>
    <phoneticPr fontId="4" type="noConversion"/>
  </si>
  <si>
    <t>數量</t>
    <phoneticPr fontId="4" type="noConversion"/>
  </si>
  <si>
    <t>數值種類</t>
    <phoneticPr fontId="4" type="noConversion"/>
  </si>
  <si>
    <t>數值</t>
    <phoneticPr fontId="4" type="noConversion"/>
  </si>
  <si>
    <t>已點策略之最高階層小於</t>
    <phoneticPr fontId="4" type="noConversion"/>
  </si>
  <si>
    <t>已點策略之最高階層大於</t>
    <phoneticPr fontId="4" type="noConversion"/>
  </si>
  <si>
    <t>cArg1</t>
    <phoneticPr fontId="4" type="noConversion"/>
  </si>
  <si>
    <t>cArg2</t>
    <phoneticPr fontId="4" type="noConversion"/>
  </si>
  <si>
    <t>說明</t>
    <phoneticPr fontId="4" type="noConversion"/>
  </si>
  <si>
    <t>-</t>
    <phoneticPr fontId="4" type="noConversion"/>
  </si>
  <si>
    <t>-</t>
    <phoneticPr fontId="4" type="noConversion"/>
  </si>
  <si>
    <t>*此分頁內容為event表的「門檻」欄位說明</t>
    <phoneticPr fontId="4" type="noConversion"/>
  </si>
  <si>
    <t>未點策略(且)</t>
    <phoneticPr fontId="4" type="noConversion"/>
  </si>
  <si>
    <t>未點策略(或)</t>
    <phoneticPr fontId="4" type="noConversion"/>
  </si>
  <si>
    <t>15</t>
  </si>
  <si>
    <t>16</t>
  </si>
  <si>
    <t>自由度II</t>
    <phoneticPr fontId="4" type="noConversion"/>
  </si>
  <si>
    <t>10</t>
    <phoneticPr fontId="4" type="noConversion"/>
  </si>
  <si>
    <t>6</t>
    <phoneticPr fontId="4" type="noConversion"/>
  </si>
  <si>
    <t>7</t>
    <phoneticPr fontId="4" type="noConversion"/>
  </si>
  <si>
    <t>感受體驗II</t>
    <phoneticPr fontId="4" type="noConversion"/>
  </si>
  <si>
    <t>3</t>
    <phoneticPr fontId="4" type="noConversion"/>
  </si>
  <si>
    <t>社群組織II</t>
    <phoneticPr fontId="4" type="noConversion"/>
  </si>
  <si>
    <t>5</t>
    <phoneticPr fontId="4" type="noConversion"/>
  </si>
  <si>
    <t>策略動腦II</t>
    <phoneticPr fontId="4" type="noConversion"/>
  </si>
  <si>
    <t>2</t>
    <phoneticPr fontId="4" type="noConversion"/>
  </si>
  <si>
    <t>信仰魔法</t>
    <phoneticPr fontId="4" type="noConversion"/>
  </si>
  <si>
    <t>故事轉折</t>
    <phoneticPr fontId="4" type="noConversion"/>
  </si>
  <si>
    <t>配音</t>
    <phoneticPr fontId="4" type="noConversion"/>
  </si>
  <si>
    <t>觸摸互動</t>
    <phoneticPr fontId="4" type="noConversion"/>
  </si>
  <si>
    <t>商業人文</t>
    <phoneticPr fontId="4" type="noConversion"/>
  </si>
  <si>
    <t>異世界</t>
    <phoneticPr fontId="4" type="noConversion"/>
  </si>
  <si>
    <t>沙箱</t>
    <phoneticPr fontId="4" type="noConversion"/>
  </si>
  <si>
    <t>8</t>
    <phoneticPr fontId="4" type="noConversion"/>
  </si>
  <si>
    <t>腦力激盪</t>
    <phoneticPr fontId="4" type="noConversion"/>
  </si>
  <si>
    <t>1</t>
    <phoneticPr fontId="4" type="noConversion"/>
  </si>
  <si>
    <t>權責分配</t>
    <phoneticPr fontId="4" type="noConversion"/>
  </si>
  <si>
    <t>規格評估</t>
    <phoneticPr fontId="4" type="noConversion"/>
  </si>
  <si>
    <t>成本估算</t>
    <phoneticPr fontId="4" type="noConversion"/>
  </si>
  <si>
    <t>系統開發</t>
    <phoneticPr fontId="4" type="noConversion"/>
  </si>
  <si>
    <t>教育訓練</t>
    <phoneticPr fontId="4" type="noConversion"/>
  </si>
  <si>
    <t>玩法驗證</t>
    <phoneticPr fontId="4" type="noConversion"/>
  </si>
  <si>
    <t>4</t>
    <phoneticPr fontId="4" type="noConversion"/>
  </si>
  <si>
    <t>獎懲升遷</t>
    <phoneticPr fontId="4" type="noConversion"/>
  </si>
  <si>
    <t>內容量產</t>
    <phoneticPr fontId="4" type="noConversion"/>
  </si>
  <si>
    <t>投資人管理</t>
    <phoneticPr fontId="4" type="noConversion"/>
  </si>
  <si>
    <t>效能調校</t>
    <phoneticPr fontId="4" type="noConversion"/>
  </si>
  <si>
    <t>測試</t>
    <phoneticPr fontId="4" type="noConversion"/>
  </si>
  <si>
    <t>回饋收集</t>
    <phoneticPr fontId="4" type="noConversion"/>
  </si>
  <si>
    <t>品牌形象</t>
    <phoneticPr fontId="4" type="noConversion"/>
  </si>
  <si>
    <t>#開啟條件(flag)</t>
    <phoneticPr fontId="4" type="noConversion"/>
  </si>
  <si>
    <t>#90000~90999</t>
    <phoneticPr fontId="4" type="noConversion"/>
  </si>
  <si>
    <t>#90000~90099</t>
    <phoneticPr fontId="4" type="noConversion"/>
  </si>
  <si>
    <t>#專案外flag</t>
    <phoneticPr fontId="4" type="noConversion"/>
  </si>
  <si>
    <t>90000</t>
    <phoneticPr fontId="4" type="noConversion"/>
  </si>
  <si>
    <t>90001</t>
    <phoneticPr fontId="4" type="noConversion"/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</si>
  <si>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</si>
  <si>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</si>
  <si>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</si>
  <si>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</si>
  <si>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</si>
  <si>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</si>
  <si>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</si>
  <si>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</si>
  <si>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</si>
  <si>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</si>
  <si>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</si>
  <si>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</si>
  <si>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</si>
  <si>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</si>
  <si>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</si>
  <si>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</si>
  <si>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</si>
  <si>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</si>
  <si>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90020</t>
  </si>
  <si>
    <t>type</t>
    <phoneticPr fontId="4" type="noConversion"/>
  </si>
  <si>
    <t>註: 此type一旦開啟就不會再關閉</t>
    <phoneticPr fontId="4" type="noConversion"/>
  </si>
  <si>
    <t>ExamClass</t>
    <phoneticPr fontId="4" type="noConversion"/>
  </si>
  <si>
    <t>Class</t>
    <phoneticPr fontId="4" type="noConversion"/>
  </si>
  <si>
    <t>Name</t>
    <phoneticPr fontId="4" type="noConversion"/>
  </si>
  <si>
    <t>若型別無法分析，該行會被跳過</t>
    <phoneticPr fontId="4" type="noConversion"/>
  </si>
  <si>
    <t>Built-In Types Table</t>
    <phoneticPr fontId="4" type="noConversion"/>
  </si>
  <si>
    <t>能用的型別名稱為.NET Framework Type
(不需要System命名空間、不包含Object型別)</t>
    <phoneticPr fontId="4" type="noConversion"/>
  </si>
  <si>
    <t>欄位名稱</t>
    <phoneticPr fontId="4" type="noConversion"/>
  </si>
  <si>
    <t>VarName</t>
    <phoneticPr fontId="4" type="noConversion"/>
  </si>
  <si>
    <t>Event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</si>
</sst>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sz val="10"/>
      <color rgb="FF3F3F76"/>
      <name val="微軟正黑體"/>
      <family val="2"/>
      <charset val="136"/>
    </font>
    <font>
      <b/>
      <sz val="10"/>
      <color rgb="FF3F3F76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0"/>
      <color theme="10"/>
      <name val="微軟正黑體"/>
      <family val="2"/>
      <charset val="136"/>
    </font>
    <font>
      <b/>
      <sz val="10"/>
      <color rgb="FF3F3F3F"/>
      <name val="微軟正黑體"/>
      <family val="2"/>
      <charset val="136"/>
    </font>
    <font>
      <sz val="11"/>
      <name val="Meiryo UI"/>
      <family val="2"/>
    </font>
    <font>
      <sz val="10"/>
      <color theme="0" tint="-0.249977111117893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B2B2B2"/>
      </right>
      <top style="thin">
        <color theme="0" tint="-0.24994659260841701"/>
      </top>
      <bottom style="thin">
        <color rgb="FFB2B2B2"/>
      </bottom>
      <diagonal/>
    </border>
    <border>
      <left style="thin">
        <color rgb="FFB2B2B2"/>
      </left>
      <right style="thin">
        <color theme="0" tint="-0.24994659260841701"/>
      </right>
      <top style="thin">
        <color theme="0" tint="-0.24994659260841701"/>
      </top>
      <bottom style="thin">
        <color rgb="FFB2B2B2"/>
      </bottom>
      <diagonal/>
    </border>
    <border>
      <left style="thin">
        <color theme="0" tint="-0.24994659260841701"/>
      </left>
      <right style="thin">
        <color rgb="FFB2B2B2"/>
      </right>
      <top style="thin">
        <color rgb="FFB2B2B2"/>
      </top>
      <bottom style="thin">
        <color theme="0" tint="-0.24994659260841701"/>
      </bottom>
      <diagonal/>
    </border>
    <border>
      <left style="thin">
        <color rgb="FFB2B2B2"/>
      </left>
      <right style="thin">
        <color theme="0" tint="-0.24994659260841701"/>
      </right>
      <top style="thin">
        <color rgb="FFB2B2B2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theme="0" tint="-0.24994659260841701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 wrapText="1"/>
    </xf>
    <xf numFmtId="49" fontId="8" fillId="3" borderId="2" xfId="2" applyNumberFormat="1" applyFont="1" applyAlignment="1">
      <alignment horizontal="right" vertical="center"/>
    </xf>
    <xf numFmtId="49" fontId="8" fillId="3" borderId="2" xfId="2" applyNumberFormat="1" applyFont="1" applyAlignment="1">
      <alignment horizontal="right" vertical="center" wrapText="1"/>
    </xf>
    <xf numFmtId="49" fontId="8" fillId="3" borderId="4" xfId="2" applyNumberFormat="1" applyFont="1" applyBorder="1" applyAlignment="1">
      <alignment horizontal="right" vertical="center"/>
    </xf>
    <xf numFmtId="49" fontId="2" fillId="0" borderId="5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horizontal="right" vertical="center"/>
    </xf>
    <xf numFmtId="49" fontId="2" fillId="0" borderId="6" xfId="0" applyNumberFormat="1" applyFont="1" applyBorder="1" applyAlignment="1">
      <alignment horizontal="right" vertical="center"/>
    </xf>
    <xf numFmtId="49" fontId="2" fillId="2" borderId="7" xfId="1" applyNumberFormat="1" applyFont="1" applyBorder="1" applyAlignment="1">
      <alignment vertical="center"/>
    </xf>
    <xf numFmtId="49" fontId="7" fillId="3" borderId="7" xfId="2" applyNumberFormat="1" applyFont="1" applyBorder="1" applyAlignment="1">
      <alignment horizontal="center" vertical="center"/>
    </xf>
    <xf numFmtId="49" fontId="10" fillId="3" borderId="7" xfId="5" applyNumberFormat="1" applyFont="1" applyFill="1" applyBorder="1" applyAlignment="1">
      <alignment horizontal="center" vertical="center"/>
    </xf>
    <xf numFmtId="49" fontId="11" fillId="4" borderId="3" xfId="3" applyNumberFormat="1" applyFont="1" applyAlignment="1">
      <alignment horizontal="right" vertical="center"/>
    </xf>
    <xf numFmtId="49" fontId="11" fillId="4" borderId="3" xfId="3" applyNumberFormat="1" applyFont="1" applyAlignment="1">
      <alignment horizontal="right" vertical="center" wrapText="1"/>
    </xf>
    <xf numFmtId="0" fontId="3" fillId="2" borderId="1" xfId="1" applyFont="1" applyAlignment="1">
      <alignment horizontal="right" vertical="center"/>
    </xf>
    <xf numFmtId="0" fontId="2" fillId="5" borderId="0" xfId="4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2" borderId="1" xfId="1" applyFont="1" applyAlignment="1">
      <alignment horizontal="center" vertical="center"/>
    </xf>
    <xf numFmtId="49" fontId="8" fillId="3" borderId="4" xfId="2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8" fillId="3" borderId="2" xfId="2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8" fillId="3" borderId="0" xfId="2" applyNumberFormat="1" applyFont="1" applyBorder="1" applyAlignment="1">
      <alignment horizontal="center" vertical="center"/>
    </xf>
    <xf numFmtId="49" fontId="12" fillId="0" borderId="0" xfId="0" applyNumberFormat="1" applyFont="1" applyFill="1" applyAlignment="1"/>
    <xf numFmtId="0" fontId="2" fillId="0" borderId="0" xfId="0" applyNumberFormat="1" applyFont="1" applyAlignment="1">
      <alignment horizontal="center" vertical="center"/>
    </xf>
    <xf numFmtId="49" fontId="3" fillId="2" borderId="1" xfId="1" applyNumberFormat="1" applyFont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5" borderId="7" xfId="4" applyNumberFormat="1" applyFont="1" applyBorder="1" applyAlignment="1">
      <alignment horizontal="center" vertical="center"/>
    </xf>
    <xf numFmtId="49" fontId="8" fillId="3" borderId="2" xfId="2" applyNumberFormat="1" applyFont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2" borderId="7" xfId="1" applyNumberFormat="1" applyFont="1" applyBorder="1" applyAlignment="1">
      <alignment horizontal="center" vertical="center"/>
    </xf>
    <xf numFmtId="0" fontId="2" fillId="5" borderId="0" xfId="4" applyFont="1" applyAlignment="1">
      <alignment horizontal="center" vertical="center"/>
    </xf>
    <xf numFmtId="49" fontId="11" fillId="4" borderId="3" xfId="3" applyNumberFormat="1" applyFont="1" applyAlignment="1">
      <alignment horizontal="center" vertical="center"/>
    </xf>
    <xf numFmtId="49" fontId="11" fillId="4" borderId="3" xfId="3" applyNumberFormat="1" applyFont="1" applyAlignment="1">
      <alignment horizontal="center" vertical="center" wrapText="1"/>
    </xf>
    <xf numFmtId="0" fontId="3" fillId="6" borderId="1" xfId="1" applyFont="1" applyFill="1" applyAlignment="1">
      <alignment horizontal="center" vertical="center"/>
    </xf>
    <xf numFmtId="49" fontId="8" fillId="6" borderId="2" xfId="2" applyNumberFormat="1" applyFont="1" applyFill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2" borderId="10" xfId="1" applyNumberFormat="1" applyFont="1" applyBorder="1" applyAlignment="1">
      <alignment horizontal="center" vertical="center"/>
    </xf>
    <xf numFmtId="49" fontId="2" fillId="2" borderId="11" xfId="1" applyNumberFormat="1" applyFont="1" applyBorder="1" applyAlignment="1">
      <alignment horizontal="center" vertical="center"/>
    </xf>
    <xf numFmtId="49" fontId="2" fillId="2" borderId="12" xfId="1" applyNumberFormat="1" applyFont="1" applyBorder="1" applyAlignment="1">
      <alignment horizontal="center" vertical="center"/>
    </xf>
    <xf numFmtId="49" fontId="2" fillId="2" borderId="13" xfId="1" applyNumberFormat="1" applyFont="1" applyBorder="1" applyAlignment="1">
      <alignment horizontal="center" vertical="center"/>
    </xf>
    <xf numFmtId="49" fontId="7" fillId="3" borderId="8" xfId="2" applyNumberFormat="1" applyFont="1" applyBorder="1" applyAlignment="1">
      <alignment horizontal="center" vertical="center"/>
    </xf>
    <xf numFmtId="49" fontId="7" fillId="3" borderId="9" xfId="2" applyNumberFormat="1" applyFont="1" applyBorder="1" applyAlignment="1">
      <alignment horizontal="center" vertical="center"/>
    </xf>
    <xf numFmtId="49" fontId="2" fillId="2" borderId="14" xfId="1" applyNumberFormat="1" applyFont="1" applyBorder="1" applyAlignment="1">
      <alignment horizontal="center" vertical="center"/>
    </xf>
    <xf numFmtId="49" fontId="2" fillId="2" borderId="15" xfId="1" applyNumberFormat="1" applyFont="1" applyBorder="1" applyAlignment="1">
      <alignment horizontal="center" vertical="center"/>
    </xf>
    <xf numFmtId="49" fontId="7" fillId="3" borderId="8" xfId="2" applyNumberFormat="1" applyFont="1" applyBorder="1" applyAlignment="1">
      <alignment horizontal="center" vertical="center" wrapText="1"/>
    </xf>
    <xf numFmtId="49" fontId="2" fillId="5" borderId="8" xfId="4" applyNumberFormat="1" applyFont="1" applyBorder="1" applyAlignment="1">
      <alignment horizontal="center" vertical="center"/>
    </xf>
    <xf numFmtId="49" fontId="2" fillId="5" borderId="9" xfId="4" applyNumberFormat="1" applyFont="1" applyBorder="1" applyAlignment="1">
      <alignment horizontal="center" vertical="center"/>
    </xf>
    <xf numFmtId="49" fontId="2" fillId="5" borderId="27" xfId="4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5" borderId="10" xfId="4" applyNumberFormat="1" applyFont="1" applyBorder="1" applyAlignment="1">
      <alignment horizontal="center" vertical="center"/>
    </xf>
    <xf numFmtId="49" fontId="2" fillId="5" borderId="25" xfId="4" applyNumberFormat="1" applyFont="1" applyBorder="1" applyAlignment="1">
      <alignment horizontal="center" vertical="center"/>
    </xf>
    <xf numFmtId="49" fontId="2" fillId="5" borderId="11" xfId="4" applyNumberFormat="1" applyFont="1" applyBorder="1" applyAlignment="1">
      <alignment horizontal="center" vertical="center"/>
    </xf>
    <xf numFmtId="49" fontId="2" fillId="5" borderId="12" xfId="4" applyNumberFormat="1" applyFont="1" applyBorder="1" applyAlignment="1">
      <alignment horizontal="center" vertical="center"/>
    </xf>
    <xf numFmtId="49" fontId="2" fillId="5" borderId="26" xfId="4" applyNumberFormat="1" applyFont="1" applyBorder="1" applyAlignment="1">
      <alignment horizontal="center" vertical="center"/>
    </xf>
    <xf numFmtId="49" fontId="2" fillId="5" borderId="13" xfId="4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5" borderId="14" xfId="4" applyNumberFormat="1" applyFont="1" applyBorder="1" applyAlignment="1">
      <alignment horizontal="center" vertical="center"/>
    </xf>
    <xf numFmtId="49" fontId="2" fillId="5" borderId="24" xfId="4" applyNumberFormat="1" applyFont="1" applyBorder="1" applyAlignment="1">
      <alignment horizontal="center" vertical="center"/>
    </xf>
    <xf numFmtId="49" fontId="2" fillId="5" borderId="15" xfId="4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5" borderId="16" xfId="4" applyNumberFormat="1" applyFont="1" applyBorder="1" applyAlignment="1">
      <alignment horizontal="center" vertical="center"/>
    </xf>
    <xf numFmtId="49" fontId="2" fillId="5" borderId="17" xfId="4" applyNumberFormat="1" applyFont="1" applyBorder="1" applyAlignment="1">
      <alignment horizontal="center" vertical="center"/>
    </xf>
    <xf numFmtId="49" fontId="2" fillId="5" borderId="18" xfId="4" applyNumberFormat="1" applyFont="1" applyBorder="1" applyAlignment="1">
      <alignment horizontal="center" vertical="center"/>
    </xf>
    <xf numFmtId="49" fontId="2" fillId="5" borderId="19" xfId="4" applyNumberFormat="1" applyFont="1" applyBorder="1" applyAlignment="1">
      <alignment horizontal="center" vertical="center"/>
    </xf>
    <xf numFmtId="49" fontId="2" fillId="5" borderId="0" xfId="4" applyNumberFormat="1" applyFont="1" applyBorder="1" applyAlignment="1">
      <alignment horizontal="center" vertical="center"/>
    </xf>
    <xf numFmtId="49" fontId="2" fillId="5" borderId="20" xfId="4" applyNumberFormat="1" applyFont="1" applyBorder="1" applyAlignment="1">
      <alignment horizontal="center" vertical="center"/>
    </xf>
    <xf numFmtId="49" fontId="2" fillId="5" borderId="21" xfId="4" applyNumberFormat="1" applyFont="1" applyBorder="1" applyAlignment="1">
      <alignment horizontal="center" vertical="center"/>
    </xf>
    <xf numFmtId="49" fontId="2" fillId="5" borderId="22" xfId="4" applyNumberFormat="1" applyFont="1" applyBorder="1" applyAlignment="1">
      <alignment horizontal="center" vertical="center"/>
    </xf>
    <xf numFmtId="49" fontId="2" fillId="5" borderId="23" xfId="4" applyNumberFormat="1" applyFont="1" applyBorder="1" applyAlignment="1">
      <alignment horizontal="center" vertical="center"/>
    </xf>
  </cellXfs>
  <cellStyles count="6">
    <cellStyle name="20% - 輔色1" xfId="4" builtinId="30"/>
    <cellStyle name="一般" xfId="0" builtinId="0"/>
    <cellStyle name="備註" xfId="1" builtinId="10"/>
    <cellStyle name="超連結" xfId="5" builtinId="8"/>
    <cellStyle name="輸入" xfId="2" builtinId="20"/>
    <cellStyle name="輸出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sdn.microsoft.com/en-us/library/ya5y69ds(v=vs.90).asp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sdn.microsoft.com/en-us/library/ya5y69ds(v=vs.90).asp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msdn.microsoft.com/en-us/library/ya5y69ds(v=vs.90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W78"/>
  <sheetViews>
    <sheetView workbookViewId="0">
      <selection activeCell="B2" sqref="B2"/>
    </sheetView>
  </sheetViews>
  <sheetFormatPr defaultColWidth="9" defaultRowHeight="12.9" x14ac:dyDescent="0.45"/>
  <cols>
    <col min="1" max="1" width="10.921875" style="26" bestFit="1" customWidth="1"/>
    <col min="2" max="3" width="15.07421875" style="21" bestFit="1" customWidth="1"/>
    <col min="4" max="4" width="12.4609375" style="21" customWidth="1"/>
    <col min="5" max="5" width="7" style="21" bestFit="1" customWidth="1"/>
    <col min="6" max="6" width="5.921875" style="21" bestFit="1" customWidth="1"/>
    <col min="7" max="7" width="6.69140625" style="21" bestFit="1" customWidth="1"/>
    <col min="8" max="8" width="6.61328125" style="21" bestFit="1" customWidth="1"/>
    <col min="9" max="9" width="6.07421875" style="21" bestFit="1" customWidth="1"/>
    <col min="10" max="10" width="7.61328125" style="21" bestFit="1" customWidth="1"/>
    <col min="11" max="11" width="8.53515625" style="21" bestFit="1" customWidth="1"/>
    <col min="12" max="12" width="6.4609375" style="21" bestFit="1" customWidth="1"/>
    <col min="13" max="13" width="4.921875" style="21" bestFit="1" customWidth="1"/>
    <col min="14" max="14" width="6.4609375" style="21" bestFit="1" customWidth="1"/>
    <col min="15" max="15" width="4.921875" style="21" bestFit="1" customWidth="1"/>
    <col min="16" max="16" width="6.84375" style="21" bestFit="1" customWidth="1"/>
    <col min="17" max="17" width="8.53515625" style="21" bestFit="1" customWidth="1"/>
    <col min="18" max="19" width="4.15234375" style="21" bestFit="1" customWidth="1"/>
    <col min="20" max="20" width="7.921875" style="21" bestFit="1" customWidth="1"/>
    <col min="21" max="21" width="9.61328125" style="21" bestFit="1" customWidth="1"/>
    <col min="22" max="23" width="4.15234375" style="21" bestFit="1" customWidth="1"/>
    <col min="24" max="16384" width="9" style="21"/>
  </cols>
  <sheetData>
    <row r="1" spans="1:23" x14ac:dyDescent="0.45">
      <c r="A1" s="19" t="s">
        <v>384</v>
      </c>
      <c r="B1" s="20" t="s">
        <v>391</v>
      </c>
      <c r="C1" s="28"/>
      <c r="D1" s="27" t="s">
        <v>134</v>
      </c>
    </row>
    <row r="2" spans="1:23" s="23" customFormat="1" x14ac:dyDescent="0.45">
      <c r="A2" s="19" t="s">
        <v>0</v>
      </c>
      <c r="B2" s="22" t="s">
        <v>117</v>
      </c>
      <c r="C2" s="22" t="s">
        <v>117</v>
      </c>
      <c r="D2" s="22" t="s">
        <v>117</v>
      </c>
      <c r="E2" s="22" t="s">
        <v>4</v>
      </c>
      <c r="F2" s="22" t="s">
        <v>4</v>
      </c>
      <c r="G2" s="22" t="s">
        <v>4</v>
      </c>
      <c r="H2" s="22" t="s">
        <v>4</v>
      </c>
      <c r="I2" s="22" t="s">
        <v>4</v>
      </c>
      <c r="J2" s="22" t="s">
        <v>4</v>
      </c>
      <c r="K2" s="22" t="s">
        <v>117</v>
      </c>
      <c r="L2" s="22" t="s">
        <v>4</v>
      </c>
      <c r="M2" s="22" t="s">
        <v>117</v>
      </c>
      <c r="N2" s="22" t="s">
        <v>4</v>
      </c>
      <c r="O2" s="22" t="s">
        <v>117</v>
      </c>
      <c r="P2" s="22" t="s">
        <v>4</v>
      </c>
      <c r="Q2" s="22" t="s">
        <v>117</v>
      </c>
      <c r="R2" s="22" t="s">
        <v>117</v>
      </c>
      <c r="S2" s="22" t="s">
        <v>117</v>
      </c>
      <c r="T2" s="22" t="s">
        <v>4</v>
      </c>
      <c r="U2" s="22" t="s">
        <v>117</v>
      </c>
      <c r="V2" s="22" t="s">
        <v>117</v>
      </c>
      <c r="W2" s="22" t="s">
        <v>117</v>
      </c>
    </row>
    <row r="3" spans="1:23" s="23" customFormat="1" x14ac:dyDescent="0.45">
      <c r="A3" s="19" t="s">
        <v>385</v>
      </c>
      <c r="B3" s="22" t="s">
        <v>117</v>
      </c>
      <c r="C3" s="22" t="s">
        <v>117</v>
      </c>
      <c r="D3" s="22" t="s">
        <v>117</v>
      </c>
      <c r="E3" s="22" t="s">
        <v>123</v>
      </c>
      <c r="F3" s="22" t="s">
        <v>129</v>
      </c>
      <c r="G3" s="22" t="s">
        <v>130</v>
      </c>
      <c r="H3" s="22" t="s">
        <v>179</v>
      </c>
      <c r="I3" s="22" t="s">
        <v>132</v>
      </c>
      <c r="J3" s="22" t="s">
        <v>125</v>
      </c>
      <c r="K3" s="22" t="s">
        <v>117</v>
      </c>
      <c r="L3" s="22" t="s">
        <v>312</v>
      </c>
      <c r="M3" s="22" t="s">
        <v>117</v>
      </c>
      <c r="N3" s="22" t="s">
        <v>313</v>
      </c>
      <c r="O3" s="22" t="s">
        <v>117</v>
      </c>
      <c r="P3" s="22" t="s">
        <v>135</v>
      </c>
      <c r="Q3" s="22" t="s">
        <v>117</v>
      </c>
      <c r="R3" s="22" t="s">
        <v>117</v>
      </c>
      <c r="S3" s="22" t="s">
        <v>117</v>
      </c>
      <c r="T3" s="22" t="s">
        <v>175</v>
      </c>
      <c r="U3" s="22" t="s">
        <v>117</v>
      </c>
      <c r="V3" s="22" t="s">
        <v>117</v>
      </c>
      <c r="W3" s="22" t="s">
        <v>117</v>
      </c>
    </row>
    <row r="4" spans="1:23" s="23" customFormat="1" x14ac:dyDescent="0.45">
      <c r="A4" s="51" t="s">
        <v>122</v>
      </c>
      <c r="B4" s="52" t="s">
        <v>118</v>
      </c>
      <c r="C4" s="52" t="s">
        <v>119</v>
      </c>
      <c r="D4" s="52" t="s">
        <v>120</v>
      </c>
      <c r="E4" s="52" t="s">
        <v>123</v>
      </c>
      <c r="F4" s="52" t="s">
        <v>128</v>
      </c>
      <c r="G4" s="52" t="s">
        <v>131</v>
      </c>
      <c r="H4" s="52" t="s">
        <v>178</v>
      </c>
      <c r="I4" s="52" t="s">
        <v>192</v>
      </c>
      <c r="J4" s="52" t="s">
        <v>124</v>
      </c>
      <c r="K4" s="52" t="s">
        <v>314</v>
      </c>
      <c r="L4" s="52" t="s">
        <v>126</v>
      </c>
      <c r="M4" s="52" t="s">
        <v>314</v>
      </c>
      <c r="N4" s="52" t="s">
        <v>127</v>
      </c>
      <c r="O4" s="52" t="s">
        <v>314</v>
      </c>
      <c r="P4" s="52" t="s">
        <v>133</v>
      </c>
      <c r="Q4" s="52" t="s">
        <v>136</v>
      </c>
      <c r="R4" s="52" t="s">
        <v>126</v>
      </c>
      <c r="S4" s="52" t="s">
        <v>127</v>
      </c>
      <c r="T4" s="52" t="s">
        <v>176</v>
      </c>
      <c r="U4" s="52" t="s">
        <v>177</v>
      </c>
      <c r="V4" s="52" t="s">
        <v>126</v>
      </c>
      <c r="W4" s="52" t="s">
        <v>127</v>
      </c>
    </row>
    <row r="5" spans="1:23" x14ac:dyDescent="0.45">
      <c r="A5" s="51" t="s">
        <v>121</v>
      </c>
      <c r="B5" s="51" t="s">
        <v>193</v>
      </c>
    </row>
    <row r="6" spans="1:23" x14ac:dyDescent="0.45">
      <c r="A6" s="51" t="s">
        <v>183</v>
      </c>
      <c r="B6" s="51" t="s">
        <v>195</v>
      </c>
    </row>
    <row r="7" spans="1:23" x14ac:dyDescent="0.45">
      <c r="A7" s="21" t="s">
        <v>154</v>
      </c>
      <c r="B7" s="21" t="s">
        <v>137</v>
      </c>
      <c r="H7" s="21" t="s">
        <v>190</v>
      </c>
      <c r="I7" s="21" t="s">
        <v>185</v>
      </c>
      <c r="J7" s="21" t="s">
        <v>184</v>
      </c>
      <c r="K7" s="30" t="str">
        <f>VLOOKUP(J7,'#cond_type'!A:D,2,FALSE)</f>
        <v>聲望大於</v>
      </c>
      <c r="L7" s="21" t="s">
        <v>185</v>
      </c>
      <c r="M7" s="30" t="str">
        <f>VLOOKUP(J7,'#cond_type'!A:D,3,FALSE)</f>
        <v>聲望</v>
      </c>
      <c r="O7" s="30" t="str">
        <f>VLOOKUP(J7,'#cond_type'!A:D,4,FALSE)</f>
        <v>-</v>
      </c>
    </row>
    <row r="8" spans="1:23" x14ac:dyDescent="0.45">
      <c r="A8" s="24" t="s">
        <v>155</v>
      </c>
      <c r="B8" s="25" t="s">
        <v>138</v>
      </c>
      <c r="C8" s="25"/>
      <c r="H8" s="21" t="s">
        <v>190</v>
      </c>
      <c r="I8" s="21" t="s">
        <v>186</v>
      </c>
      <c r="J8" s="21" t="s">
        <v>184</v>
      </c>
      <c r="K8" s="30" t="str">
        <f>VLOOKUP(J8,'#cond_type'!A:D,2,FALSE)</f>
        <v>聲望大於</v>
      </c>
      <c r="L8" s="21" t="s">
        <v>185</v>
      </c>
      <c r="M8" s="30" t="str">
        <f>VLOOKUP(J8,'#cond_type'!A:D,3,FALSE)</f>
        <v>聲望</v>
      </c>
      <c r="O8" s="30" t="str">
        <f>VLOOKUP(J8,'#cond_type'!A:D,4,FALSE)</f>
        <v>-</v>
      </c>
    </row>
    <row r="9" spans="1:23" x14ac:dyDescent="0.45">
      <c r="A9" s="21" t="s">
        <v>156</v>
      </c>
      <c r="B9" s="25" t="s">
        <v>139</v>
      </c>
      <c r="C9" s="25"/>
      <c r="H9" s="21" t="s">
        <v>190</v>
      </c>
      <c r="I9" s="21" t="s">
        <v>187</v>
      </c>
      <c r="J9" s="21" t="s">
        <v>184</v>
      </c>
      <c r="K9" s="30" t="str">
        <f>VLOOKUP(J9,'#cond_type'!A:D,2,FALSE)</f>
        <v>聲望大於</v>
      </c>
      <c r="L9" s="21" t="s">
        <v>186</v>
      </c>
      <c r="M9" s="30" t="str">
        <f>VLOOKUP(J9,'#cond_type'!A:D,3,FALSE)</f>
        <v>聲望</v>
      </c>
      <c r="O9" s="30" t="str">
        <f>VLOOKUP(J9,'#cond_type'!A:D,4,FALSE)</f>
        <v>-</v>
      </c>
    </row>
    <row r="10" spans="1:23" x14ac:dyDescent="0.45">
      <c r="A10" s="24" t="s">
        <v>157</v>
      </c>
      <c r="B10" s="25" t="s">
        <v>140</v>
      </c>
      <c r="C10" s="25"/>
      <c r="H10" s="21" t="s">
        <v>190</v>
      </c>
      <c r="I10" s="21" t="s">
        <v>186</v>
      </c>
      <c r="J10" s="21" t="s">
        <v>184</v>
      </c>
      <c r="K10" s="30" t="str">
        <f>VLOOKUP(J10,'#cond_type'!A:D,2,FALSE)</f>
        <v>聲望大於</v>
      </c>
      <c r="L10" s="21" t="s">
        <v>186</v>
      </c>
      <c r="M10" s="30" t="str">
        <f>VLOOKUP(J10,'#cond_type'!A:D,3,FALSE)</f>
        <v>聲望</v>
      </c>
      <c r="O10" s="30" t="str">
        <f>VLOOKUP(J10,'#cond_type'!A:D,4,FALSE)</f>
        <v>-</v>
      </c>
    </row>
    <row r="11" spans="1:23" x14ac:dyDescent="0.45">
      <c r="A11" s="21" t="s">
        <v>158</v>
      </c>
      <c r="B11" s="25" t="s">
        <v>141</v>
      </c>
      <c r="C11" s="25"/>
      <c r="H11" s="21" t="s">
        <v>190</v>
      </c>
      <c r="I11" s="21" t="s">
        <v>188</v>
      </c>
      <c r="J11" s="21" t="s">
        <v>184</v>
      </c>
      <c r="K11" s="30" t="str">
        <f>VLOOKUP(J11,'#cond_type'!A:D,2,FALSE)</f>
        <v>聲望大於</v>
      </c>
      <c r="L11" s="21" t="s">
        <v>186</v>
      </c>
      <c r="M11" s="30" t="str">
        <f>VLOOKUP(J11,'#cond_type'!A:D,3,FALSE)</f>
        <v>聲望</v>
      </c>
      <c r="O11" s="30" t="str">
        <f>VLOOKUP(J11,'#cond_type'!A:D,4,FALSE)</f>
        <v>-</v>
      </c>
    </row>
    <row r="12" spans="1:23" x14ac:dyDescent="0.45">
      <c r="A12" s="24" t="s">
        <v>159</v>
      </c>
      <c r="B12" s="25" t="s">
        <v>142</v>
      </c>
      <c r="C12" s="25"/>
      <c r="H12" s="21" t="s">
        <v>190</v>
      </c>
      <c r="I12" s="21" t="s">
        <v>191</v>
      </c>
      <c r="J12" s="21" t="s">
        <v>184</v>
      </c>
      <c r="K12" s="30" t="str">
        <f>VLOOKUP(J12,'#cond_type'!A:D,2,FALSE)</f>
        <v>聲望大於</v>
      </c>
      <c r="L12" s="21" t="s">
        <v>186</v>
      </c>
      <c r="M12" s="30" t="str">
        <f>VLOOKUP(J12,'#cond_type'!A:D,3,FALSE)</f>
        <v>聲望</v>
      </c>
      <c r="O12" s="30" t="str">
        <f>VLOOKUP(J12,'#cond_type'!A:D,4,FALSE)</f>
        <v>-</v>
      </c>
    </row>
    <row r="13" spans="1:23" x14ac:dyDescent="0.45">
      <c r="A13" s="21" t="s">
        <v>160</v>
      </c>
      <c r="B13" s="25" t="s">
        <v>143</v>
      </c>
      <c r="C13" s="25"/>
      <c r="H13" s="21" t="s">
        <v>197</v>
      </c>
      <c r="I13" s="21" t="s">
        <v>61</v>
      </c>
      <c r="J13" s="21" t="s">
        <v>184</v>
      </c>
      <c r="K13" s="30" t="str">
        <f>VLOOKUP(J13,'#cond_type'!A:D,2,FALSE)</f>
        <v>聲望大於</v>
      </c>
      <c r="L13" s="21" t="s">
        <v>187</v>
      </c>
      <c r="M13" s="30" t="str">
        <f>VLOOKUP(J13,'#cond_type'!A:D,3,FALSE)</f>
        <v>聲望</v>
      </c>
      <c r="O13" s="30" t="str">
        <f>VLOOKUP(J13,'#cond_type'!A:D,4,FALSE)</f>
        <v>-</v>
      </c>
    </row>
    <row r="14" spans="1:23" x14ac:dyDescent="0.45">
      <c r="A14" s="24" t="s">
        <v>161</v>
      </c>
      <c r="B14" s="25" t="s">
        <v>144</v>
      </c>
      <c r="C14" s="25"/>
      <c r="H14" s="21" t="s">
        <v>197</v>
      </c>
      <c r="I14" s="21" t="s">
        <v>188</v>
      </c>
      <c r="J14" s="21" t="s">
        <v>184</v>
      </c>
      <c r="K14" s="30" t="str">
        <f>VLOOKUP(J14,'#cond_type'!A:D,2,FALSE)</f>
        <v>聲望大於</v>
      </c>
      <c r="L14" s="21" t="s">
        <v>187</v>
      </c>
      <c r="M14" s="30" t="str">
        <f>VLOOKUP(J14,'#cond_type'!A:D,3,FALSE)</f>
        <v>聲望</v>
      </c>
      <c r="O14" s="30" t="str">
        <f>VLOOKUP(J14,'#cond_type'!A:D,4,FALSE)</f>
        <v>-</v>
      </c>
    </row>
    <row r="15" spans="1:23" x14ac:dyDescent="0.45">
      <c r="A15" s="21" t="s">
        <v>162</v>
      </c>
      <c r="B15" s="25" t="s">
        <v>145</v>
      </c>
      <c r="C15" s="25"/>
      <c r="H15" s="21" t="s">
        <v>197</v>
      </c>
      <c r="I15" s="21" t="s">
        <v>190</v>
      </c>
      <c r="J15" s="21" t="s">
        <v>184</v>
      </c>
      <c r="K15" s="30" t="str">
        <f>VLOOKUP(J15,'#cond_type'!A:D,2,FALSE)</f>
        <v>聲望大於</v>
      </c>
      <c r="L15" s="21" t="s">
        <v>187</v>
      </c>
      <c r="M15" s="30" t="str">
        <f>VLOOKUP(J15,'#cond_type'!A:D,3,FALSE)</f>
        <v>聲望</v>
      </c>
      <c r="O15" s="30" t="str">
        <f>VLOOKUP(J15,'#cond_type'!A:D,4,FALSE)</f>
        <v>-</v>
      </c>
    </row>
    <row r="16" spans="1:23" x14ac:dyDescent="0.45">
      <c r="A16" s="24" t="s">
        <v>163</v>
      </c>
      <c r="B16" s="21" t="s">
        <v>146</v>
      </c>
      <c r="H16" s="21" t="s">
        <v>197</v>
      </c>
      <c r="I16" s="21" t="s">
        <v>190</v>
      </c>
      <c r="J16" s="21" t="s">
        <v>184</v>
      </c>
      <c r="K16" s="30" t="str">
        <f>VLOOKUP(J16,'#cond_type'!A:D,2,FALSE)</f>
        <v>聲望大於</v>
      </c>
      <c r="L16" s="21" t="s">
        <v>188</v>
      </c>
      <c r="M16" s="30" t="str">
        <f>VLOOKUP(J16,'#cond_type'!A:D,3,FALSE)</f>
        <v>聲望</v>
      </c>
      <c r="O16" s="30" t="str">
        <f>VLOOKUP(J16,'#cond_type'!A:D,4,FALSE)</f>
        <v>-</v>
      </c>
    </row>
    <row r="17" spans="1:15" x14ac:dyDescent="0.45">
      <c r="A17" s="21" t="s">
        <v>164</v>
      </c>
      <c r="B17" s="21" t="s">
        <v>147</v>
      </c>
      <c r="H17" s="21" t="s">
        <v>197</v>
      </c>
      <c r="I17" s="21" t="s">
        <v>185</v>
      </c>
      <c r="J17" s="21" t="s">
        <v>184</v>
      </c>
      <c r="K17" s="30" t="str">
        <f>VLOOKUP(J17,'#cond_type'!A:D,2,FALSE)</f>
        <v>聲望大於</v>
      </c>
      <c r="L17" s="21" t="s">
        <v>190</v>
      </c>
      <c r="M17" s="30" t="str">
        <f>VLOOKUP(J17,'#cond_type'!A:D,3,FALSE)</f>
        <v>聲望</v>
      </c>
      <c r="O17" s="30" t="str">
        <f>VLOOKUP(J17,'#cond_type'!A:D,4,FALSE)</f>
        <v>-</v>
      </c>
    </row>
    <row r="18" spans="1:15" x14ac:dyDescent="0.45">
      <c r="A18" s="24" t="s">
        <v>165</v>
      </c>
      <c r="B18" s="21" t="s">
        <v>148</v>
      </c>
      <c r="H18" s="21" t="s">
        <v>197</v>
      </c>
      <c r="I18" s="21" t="s">
        <v>61</v>
      </c>
      <c r="J18" s="21" t="s">
        <v>184</v>
      </c>
      <c r="K18" s="30" t="str">
        <f>VLOOKUP(J18,'#cond_type'!A:D,2,FALSE)</f>
        <v>聲望大於</v>
      </c>
      <c r="L18" s="21" t="s">
        <v>190</v>
      </c>
      <c r="M18" s="30" t="str">
        <f>VLOOKUP(J18,'#cond_type'!A:D,3,FALSE)</f>
        <v>聲望</v>
      </c>
      <c r="O18" s="30" t="str">
        <f>VLOOKUP(J18,'#cond_type'!A:D,4,FALSE)</f>
        <v>-</v>
      </c>
    </row>
    <row r="19" spans="1:15" x14ac:dyDescent="0.45">
      <c r="A19" s="21" t="s">
        <v>166</v>
      </c>
      <c r="B19" s="21" t="s">
        <v>149</v>
      </c>
      <c r="H19" s="21" t="s">
        <v>197</v>
      </c>
      <c r="I19" s="21" t="s">
        <v>185</v>
      </c>
      <c r="J19" s="21" t="s">
        <v>184</v>
      </c>
      <c r="K19" s="30" t="str">
        <f>VLOOKUP(J19,'#cond_type'!A:D,2,FALSE)</f>
        <v>聲望大於</v>
      </c>
      <c r="L19" s="21" t="s">
        <v>190</v>
      </c>
      <c r="M19" s="30" t="str">
        <f>VLOOKUP(J19,'#cond_type'!A:D,3,FALSE)</f>
        <v>聲望</v>
      </c>
      <c r="O19" s="30" t="str">
        <f>VLOOKUP(J19,'#cond_type'!A:D,4,FALSE)</f>
        <v>-</v>
      </c>
    </row>
    <row r="20" spans="1:15" x14ac:dyDescent="0.45">
      <c r="A20" s="24" t="s">
        <v>167</v>
      </c>
      <c r="B20" s="21" t="s">
        <v>150</v>
      </c>
      <c r="H20" s="21" t="s">
        <v>196</v>
      </c>
      <c r="I20" s="21" t="s">
        <v>185</v>
      </c>
      <c r="J20" s="21" t="s">
        <v>184</v>
      </c>
      <c r="K20" s="30" t="str">
        <f>VLOOKUP(J20,'#cond_type'!A:D,2,FALSE)</f>
        <v>聲望大於</v>
      </c>
      <c r="L20" s="21" t="s">
        <v>191</v>
      </c>
      <c r="M20" s="30" t="str">
        <f>VLOOKUP(J20,'#cond_type'!A:D,3,FALSE)</f>
        <v>聲望</v>
      </c>
      <c r="O20" s="30" t="str">
        <f>VLOOKUP(J20,'#cond_type'!A:D,4,FALSE)</f>
        <v>-</v>
      </c>
    </row>
    <row r="21" spans="1:15" x14ac:dyDescent="0.45">
      <c r="A21" s="21" t="s">
        <v>168</v>
      </c>
      <c r="B21" s="21" t="s">
        <v>151</v>
      </c>
      <c r="H21" s="21" t="s">
        <v>196</v>
      </c>
      <c r="I21" s="21" t="s">
        <v>187</v>
      </c>
      <c r="J21" s="21" t="s">
        <v>184</v>
      </c>
      <c r="K21" s="30" t="str">
        <f>VLOOKUP(J21,'#cond_type'!A:D,2,FALSE)</f>
        <v>聲望大於</v>
      </c>
      <c r="L21" s="21" t="s">
        <v>191</v>
      </c>
      <c r="M21" s="30" t="str">
        <f>VLOOKUP(J21,'#cond_type'!A:D,3,FALSE)</f>
        <v>聲望</v>
      </c>
      <c r="O21" s="30" t="str">
        <f>VLOOKUP(J21,'#cond_type'!A:D,4,FALSE)</f>
        <v>-</v>
      </c>
    </row>
    <row r="22" spans="1:15" x14ac:dyDescent="0.45">
      <c r="A22" s="24" t="s">
        <v>169</v>
      </c>
      <c r="B22" s="21" t="s">
        <v>152</v>
      </c>
      <c r="H22" s="21" t="s">
        <v>196</v>
      </c>
      <c r="I22" s="21" t="s">
        <v>188</v>
      </c>
      <c r="J22" s="21" t="s">
        <v>184</v>
      </c>
      <c r="K22" s="30" t="str">
        <f>VLOOKUP(J22,'#cond_type'!A:D,2,FALSE)</f>
        <v>聲望大於</v>
      </c>
      <c r="L22" s="21" t="s">
        <v>191</v>
      </c>
      <c r="M22" s="30" t="str">
        <f>VLOOKUP(J22,'#cond_type'!A:D,3,FALSE)</f>
        <v>聲望</v>
      </c>
      <c r="O22" s="30" t="str">
        <f>VLOOKUP(J22,'#cond_type'!A:D,4,FALSE)</f>
        <v>-</v>
      </c>
    </row>
    <row r="23" spans="1:15" x14ac:dyDescent="0.45">
      <c r="A23" s="21" t="s">
        <v>170</v>
      </c>
      <c r="B23" s="21" t="s">
        <v>153</v>
      </c>
      <c r="H23" s="21" t="s">
        <v>196</v>
      </c>
      <c r="I23" s="21" t="s">
        <v>186</v>
      </c>
      <c r="J23" s="21" t="s">
        <v>184</v>
      </c>
      <c r="K23" s="30" t="str">
        <f>VLOOKUP(J23,'#cond_type'!A:D,2,FALSE)</f>
        <v>聲望大於</v>
      </c>
      <c r="L23" s="21" t="s">
        <v>61</v>
      </c>
      <c r="M23" s="30" t="str">
        <f>VLOOKUP(J23,'#cond_type'!A:D,3,FALSE)</f>
        <v>聲望</v>
      </c>
      <c r="O23" s="30" t="str">
        <f>VLOOKUP(J23,'#cond_type'!A:D,4,FALSE)</f>
        <v>-</v>
      </c>
    </row>
    <row r="24" spans="1:15" s="33" customFormat="1" x14ac:dyDescent="0.45">
      <c r="A24" s="32" t="s">
        <v>171</v>
      </c>
      <c r="B24" s="33" t="s">
        <v>322</v>
      </c>
      <c r="H24" s="33" t="s">
        <v>323</v>
      </c>
      <c r="I24" s="33" t="s">
        <v>324</v>
      </c>
      <c r="J24" s="33" t="s">
        <v>184</v>
      </c>
      <c r="K24" s="34" t="str">
        <f>VLOOKUP(J24,'#cond_type'!A:D,2,FALSE)</f>
        <v>聲望大於</v>
      </c>
      <c r="L24" s="33" t="s">
        <v>325</v>
      </c>
      <c r="M24" s="34" t="str">
        <f>VLOOKUP(J24,'#cond_type'!A:D,3,FALSE)</f>
        <v>聲望</v>
      </c>
      <c r="O24" s="34" t="str">
        <f>VLOOKUP(J24,'#cond_type'!A:D,4,FALSE)</f>
        <v>-</v>
      </c>
    </row>
    <row r="25" spans="1:15" s="33" customFormat="1" x14ac:dyDescent="0.45">
      <c r="A25" s="33" t="s">
        <v>172</v>
      </c>
      <c r="B25" s="35" t="s">
        <v>326</v>
      </c>
      <c r="H25" s="33" t="s">
        <v>323</v>
      </c>
      <c r="I25" s="33" t="s">
        <v>327</v>
      </c>
      <c r="J25" s="33" t="s">
        <v>184</v>
      </c>
      <c r="K25" s="34" t="str">
        <f>VLOOKUP(J25,'#cond_type'!A:D,2,FALSE)</f>
        <v>聲望大於</v>
      </c>
      <c r="L25" s="33" t="s">
        <v>325</v>
      </c>
      <c r="M25" s="34" t="str">
        <f>VLOOKUP(J25,'#cond_type'!A:D,3,FALSE)</f>
        <v>聲望</v>
      </c>
      <c r="O25" s="34" t="str">
        <f>VLOOKUP(J25,'#cond_type'!A:D,4,FALSE)</f>
        <v>-</v>
      </c>
    </row>
    <row r="26" spans="1:15" s="33" customFormat="1" x14ac:dyDescent="0.45">
      <c r="A26" s="32" t="s">
        <v>173</v>
      </c>
      <c r="B26" s="33" t="s">
        <v>328</v>
      </c>
      <c r="H26" s="33" t="s">
        <v>323</v>
      </c>
      <c r="I26" s="33" t="s">
        <v>329</v>
      </c>
      <c r="J26" s="33" t="s">
        <v>184</v>
      </c>
      <c r="K26" s="34" t="str">
        <f>VLOOKUP(J26,'#cond_type'!A:D,2,FALSE)</f>
        <v>聲望大於</v>
      </c>
      <c r="L26" s="33" t="s">
        <v>325</v>
      </c>
      <c r="M26" s="34" t="str">
        <f>VLOOKUP(J26,'#cond_type'!A:D,3,FALSE)</f>
        <v>聲望</v>
      </c>
      <c r="O26" s="34" t="str">
        <f>VLOOKUP(J26,'#cond_type'!A:D,4,FALSE)</f>
        <v>-</v>
      </c>
    </row>
    <row r="27" spans="1:15" s="33" customFormat="1" x14ac:dyDescent="0.45">
      <c r="A27" s="33" t="s">
        <v>174</v>
      </c>
      <c r="B27" s="35" t="s">
        <v>330</v>
      </c>
      <c r="H27" s="33" t="s">
        <v>323</v>
      </c>
      <c r="I27" s="33" t="s">
        <v>331</v>
      </c>
      <c r="J27" s="33" t="s">
        <v>184</v>
      </c>
      <c r="K27" s="34" t="str">
        <f>VLOOKUP(J27,'#cond_type'!A:D,2,FALSE)</f>
        <v>聲望大於</v>
      </c>
      <c r="L27" s="33" t="s">
        <v>325</v>
      </c>
      <c r="M27" s="34" t="str">
        <f>VLOOKUP(J27,'#cond_type'!A:D,3,FALSE)</f>
        <v>聲望</v>
      </c>
      <c r="O27" s="34" t="str">
        <f>VLOOKUP(J27,'#cond_type'!A:D,4,FALSE)</f>
        <v>-</v>
      </c>
    </row>
    <row r="28" spans="1:15" x14ac:dyDescent="0.45">
      <c r="A28" s="51" t="s">
        <v>182</v>
      </c>
      <c r="B28" s="51" t="s">
        <v>194</v>
      </c>
    </row>
    <row r="29" spans="1:15" x14ac:dyDescent="0.45">
      <c r="A29" s="24" t="s">
        <v>180</v>
      </c>
      <c r="B29" s="21" t="s">
        <v>230</v>
      </c>
      <c r="H29" s="21" t="s">
        <v>190</v>
      </c>
      <c r="J29" s="21" t="s">
        <v>185</v>
      </c>
      <c r="K29" s="30" t="str">
        <f>VLOOKUP(J29,'#cond_type'!A:D,2,FALSE)</f>
        <v>聲望大於</v>
      </c>
      <c r="L29" s="21" t="s">
        <v>241</v>
      </c>
      <c r="M29" s="30" t="str">
        <f>VLOOKUP(J29,'#cond_type'!A:D,3,FALSE)</f>
        <v>聲望</v>
      </c>
      <c r="O29" s="30" t="str">
        <f>VLOOKUP(J29,'#cond_type'!A:D,4,FALSE)</f>
        <v>-</v>
      </c>
    </row>
    <row r="30" spans="1:15" x14ac:dyDescent="0.45">
      <c r="A30" s="21" t="s">
        <v>181</v>
      </c>
      <c r="B30" s="21" t="s">
        <v>231</v>
      </c>
      <c r="H30" s="21" t="s">
        <v>244</v>
      </c>
      <c r="J30" s="21" t="s">
        <v>185</v>
      </c>
      <c r="K30" s="30" t="str">
        <f>VLOOKUP(J30,'#cond_type'!A:D,2,FALSE)</f>
        <v>聲望大於</v>
      </c>
      <c r="L30" s="21" t="s">
        <v>185</v>
      </c>
      <c r="M30" s="30" t="str">
        <f>VLOOKUP(J30,'#cond_type'!A:D,3,FALSE)</f>
        <v>聲望</v>
      </c>
      <c r="O30" s="30" t="str">
        <f>VLOOKUP(J30,'#cond_type'!A:D,4,FALSE)</f>
        <v>-</v>
      </c>
    </row>
    <row r="31" spans="1:15" x14ac:dyDescent="0.45">
      <c r="A31" s="24" t="s">
        <v>198</v>
      </c>
      <c r="B31" s="21" t="s">
        <v>232</v>
      </c>
      <c r="H31" s="21" t="s">
        <v>189</v>
      </c>
      <c r="J31" s="21" t="s">
        <v>184</v>
      </c>
      <c r="K31" s="30" t="str">
        <f>VLOOKUP(J31,'#cond_type'!A:D,2,FALSE)</f>
        <v>聲望大於</v>
      </c>
      <c r="L31" s="21" t="s">
        <v>241</v>
      </c>
      <c r="M31" s="30" t="str">
        <f>VLOOKUP(J31,'#cond_type'!A:D,3,FALSE)</f>
        <v>聲望</v>
      </c>
      <c r="O31" s="30" t="str">
        <f>VLOOKUP(J31,'#cond_type'!A:D,4,FALSE)</f>
        <v>-</v>
      </c>
    </row>
    <row r="32" spans="1:15" x14ac:dyDescent="0.45">
      <c r="A32" s="21" t="s">
        <v>199</v>
      </c>
      <c r="B32" s="21" t="s">
        <v>233</v>
      </c>
      <c r="H32" s="21" t="s">
        <v>189</v>
      </c>
      <c r="J32" s="21" t="s">
        <v>184</v>
      </c>
      <c r="K32" s="30" t="str">
        <f>VLOOKUP(J32,'#cond_type'!A:D,2,FALSE)</f>
        <v>聲望大於</v>
      </c>
      <c r="L32" s="21" t="s">
        <v>185</v>
      </c>
      <c r="M32" s="30" t="str">
        <f>VLOOKUP(J32,'#cond_type'!A:D,3,FALSE)</f>
        <v>聲望</v>
      </c>
      <c r="O32" s="30" t="str">
        <f>VLOOKUP(J32,'#cond_type'!A:D,4,FALSE)</f>
        <v>-</v>
      </c>
    </row>
    <row r="33" spans="1:15" x14ac:dyDescent="0.45">
      <c r="A33" s="24" t="s">
        <v>200</v>
      </c>
      <c r="B33" s="21" t="s">
        <v>234</v>
      </c>
      <c r="H33" s="21" t="s">
        <v>189</v>
      </c>
      <c r="J33" s="21" t="s">
        <v>184</v>
      </c>
      <c r="K33" s="30" t="str">
        <f>VLOOKUP(J33,'#cond_type'!A:D,2,FALSE)</f>
        <v>聲望大於</v>
      </c>
      <c r="L33" s="21" t="s">
        <v>241</v>
      </c>
      <c r="M33" s="30" t="str">
        <f>VLOOKUP(J33,'#cond_type'!A:D,3,FALSE)</f>
        <v>聲望</v>
      </c>
      <c r="O33" s="30" t="str">
        <f>VLOOKUP(J33,'#cond_type'!A:D,4,FALSE)</f>
        <v>-</v>
      </c>
    </row>
    <row r="34" spans="1:15" x14ac:dyDescent="0.45">
      <c r="A34" s="21" t="s">
        <v>201</v>
      </c>
      <c r="B34" s="21" t="s">
        <v>235</v>
      </c>
      <c r="H34" s="21" t="s">
        <v>189</v>
      </c>
      <c r="J34" s="21" t="s">
        <v>184</v>
      </c>
      <c r="K34" s="30" t="str">
        <f>VLOOKUP(J34,'#cond_type'!A:D,2,FALSE)</f>
        <v>聲望大於</v>
      </c>
      <c r="L34" s="21" t="s">
        <v>242</v>
      </c>
      <c r="M34" s="30" t="str">
        <f>VLOOKUP(J34,'#cond_type'!A:D,3,FALSE)</f>
        <v>聲望</v>
      </c>
      <c r="O34" s="30" t="str">
        <f>VLOOKUP(J34,'#cond_type'!A:D,4,FALSE)</f>
        <v>-</v>
      </c>
    </row>
    <row r="35" spans="1:15" x14ac:dyDescent="0.45">
      <c r="A35" s="24" t="s">
        <v>202</v>
      </c>
      <c r="B35" s="21" t="s">
        <v>236</v>
      </c>
      <c r="H35" s="21" t="s">
        <v>189</v>
      </c>
      <c r="J35" s="21" t="s">
        <v>184</v>
      </c>
      <c r="K35" s="30" t="str">
        <f>VLOOKUP(J35,'#cond_type'!A:D,2,FALSE)</f>
        <v>聲望大於</v>
      </c>
      <c r="L35" s="21" t="s">
        <v>243</v>
      </c>
      <c r="M35" s="30" t="str">
        <f>VLOOKUP(J35,'#cond_type'!A:D,3,FALSE)</f>
        <v>聲望</v>
      </c>
      <c r="O35" s="30" t="str">
        <f>VLOOKUP(J35,'#cond_type'!A:D,4,FALSE)</f>
        <v>-</v>
      </c>
    </row>
    <row r="36" spans="1:15" x14ac:dyDescent="0.45">
      <c r="A36" s="21" t="s">
        <v>203</v>
      </c>
      <c r="B36" s="21" t="s">
        <v>237</v>
      </c>
      <c r="H36" s="21" t="s">
        <v>189</v>
      </c>
      <c r="J36" s="21" t="s">
        <v>184</v>
      </c>
      <c r="K36" s="30" t="str">
        <f>VLOOKUP(J36,'#cond_type'!A:D,2,FALSE)</f>
        <v>聲望大於</v>
      </c>
      <c r="L36" s="21" t="s">
        <v>186</v>
      </c>
      <c r="M36" s="30" t="str">
        <f>VLOOKUP(J36,'#cond_type'!A:D,3,FALSE)</f>
        <v>聲望</v>
      </c>
      <c r="O36" s="30" t="str">
        <f>VLOOKUP(J36,'#cond_type'!A:D,4,FALSE)</f>
        <v>-</v>
      </c>
    </row>
    <row r="37" spans="1:15" x14ac:dyDescent="0.45">
      <c r="A37" s="24" t="s">
        <v>204</v>
      </c>
      <c r="B37" s="21" t="s">
        <v>238</v>
      </c>
      <c r="H37" s="21" t="s">
        <v>189</v>
      </c>
      <c r="J37" s="21" t="s">
        <v>184</v>
      </c>
      <c r="K37" s="30" t="str">
        <f>VLOOKUP(J37,'#cond_type'!A:D,2,FALSE)</f>
        <v>聲望大於</v>
      </c>
      <c r="L37" s="21" t="s">
        <v>243</v>
      </c>
      <c r="M37" s="30" t="str">
        <f>VLOOKUP(J37,'#cond_type'!A:D,3,FALSE)</f>
        <v>聲望</v>
      </c>
      <c r="O37" s="30" t="str">
        <f>VLOOKUP(J37,'#cond_type'!A:D,4,FALSE)</f>
        <v>-</v>
      </c>
    </row>
    <row r="38" spans="1:15" x14ac:dyDescent="0.45">
      <c r="A38" s="21" t="s">
        <v>205</v>
      </c>
      <c r="B38" s="21" t="s">
        <v>239</v>
      </c>
      <c r="H38" s="21" t="s">
        <v>189</v>
      </c>
      <c r="J38" s="21" t="s">
        <v>184</v>
      </c>
      <c r="K38" s="30" t="str">
        <f>VLOOKUP(J38,'#cond_type'!A:D,2,FALSE)</f>
        <v>聲望大於</v>
      </c>
      <c r="L38" s="21" t="s">
        <v>243</v>
      </c>
      <c r="M38" s="30" t="str">
        <f>VLOOKUP(J38,'#cond_type'!A:D,3,FALSE)</f>
        <v>聲望</v>
      </c>
      <c r="O38" s="30" t="str">
        <f>VLOOKUP(J38,'#cond_type'!A:D,4,FALSE)</f>
        <v>-</v>
      </c>
    </row>
    <row r="39" spans="1:15" x14ac:dyDescent="0.45">
      <c r="A39" s="24" t="s">
        <v>206</v>
      </c>
      <c r="B39" s="21" t="s">
        <v>240</v>
      </c>
      <c r="H39" s="21" t="s">
        <v>189</v>
      </c>
      <c r="J39" s="21" t="s">
        <v>184</v>
      </c>
      <c r="K39" s="30" t="str">
        <f>VLOOKUP(J39,'#cond_type'!A:D,2,FALSE)</f>
        <v>聲望大於</v>
      </c>
      <c r="L39" s="21" t="s">
        <v>243</v>
      </c>
      <c r="M39" s="30" t="str">
        <f>VLOOKUP(J39,'#cond_type'!A:D,3,FALSE)</f>
        <v>聲望</v>
      </c>
      <c r="O39" s="30" t="str">
        <f>VLOOKUP(J39,'#cond_type'!A:D,4,FALSE)</f>
        <v>-</v>
      </c>
    </row>
    <row r="40" spans="1:15" x14ac:dyDescent="0.45">
      <c r="A40" s="21" t="s">
        <v>207</v>
      </c>
      <c r="B40" s="21" t="s">
        <v>245</v>
      </c>
      <c r="H40" s="21" t="s">
        <v>263</v>
      </c>
      <c r="J40" s="21" t="s">
        <v>184</v>
      </c>
      <c r="K40" s="30" t="str">
        <f>VLOOKUP(J40,'#cond_type'!A:D,2,FALSE)</f>
        <v>聲望大於</v>
      </c>
      <c r="L40" s="21" t="s">
        <v>187</v>
      </c>
      <c r="M40" s="30" t="str">
        <f>VLOOKUP(J40,'#cond_type'!A:D,3,FALSE)</f>
        <v>聲望</v>
      </c>
      <c r="O40" s="30" t="str">
        <f>VLOOKUP(J40,'#cond_type'!A:D,4,FALSE)</f>
        <v>-</v>
      </c>
    </row>
    <row r="41" spans="1:15" x14ac:dyDescent="0.45">
      <c r="A41" s="24" t="s">
        <v>208</v>
      </c>
      <c r="B41" s="21" t="s">
        <v>246</v>
      </c>
      <c r="H41" s="21" t="s">
        <v>264</v>
      </c>
      <c r="J41" s="21" t="s">
        <v>184</v>
      </c>
      <c r="K41" s="30" t="str">
        <f>VLOOKUP(J41,'#cond_type'!A:D,2,FALSE)</f>
        <v>聲望大於</v>
      </c>
      <c r="L41" s="21" t="s">
        <v>187</v>
      </c>
      <c r="M41" s="30" t="str">
        <f>VLOOKUP(J41,'#cond_type'!A:D,3,FALSE)</f>
        <v>聲望</v>
      </c>
      <c r="O41" s="30" t="str">
        <f>VLOOKUP(J41,'#cond_type'!A:D,4,FALSE)</f>
        <v>-</v>
      </c>
    </row>
    <row r="42" spans="1:15" x14ac:dyDescent="0.45">
      <c r="A42" s="21" t="s">
        <v>209</v>
      </c>
      <c r="B42" s="21" t="s">
        <v>247</v>
      </c>
      <c r="H42" s="21" t="s">
        <v>262</v>
      </c>
      <c r="J42" s="21" t="s">
        <v>184</v>
      </c>
      <c r="K42" s="30" t="str">
        <f>VLOOKUP(J42,'#cond_type'!A:D,2,FALSE)</f>
        <v>聲望大於</v>
      </c>
      <c r="L42" s="21" t="s">
        <v>187</v>
      </c>
      <c r="M42" s="30" t="str">
        <f>VLOOKUP(J42,'#cond_type'!A:D,3,FALSE)</f>
        <v>聲望</v>
      </c>
      <c r="O42" s="30" t="str">
        <f>VLOOKUP(J42,'#cond_type'!A:D,4,FALSE)</f>
        <v>-</v>
      </c>
    </row>
    <row r="43" spans="1:15" x14ac:dyDescent="0.45">
      <c r="A43" s="24" t="s">
        <v>210</v>
      </c>
      <c r="B43" s="21" t="s">
        <v>248</v>
      </c>
      <c r="H43" s="21" t="s">
        <v>262</v>
      </c>
      <c r="J43" s="21" t="s">
        <v>184</v>
      </c>
      <c r="K43" s="30" t="str">
        <f>VLOOKUP(J43,'#cond_type'!A:D,2,FALSE)</f>
        <v>聲望大於</v>
      </c>
      <c r="L43" s="21" t="s">
        <v>187</v>
      </c>
      <c r="M43" s="30" t="str">
        <f>VLOOKUP(J43,'#cond_type'!A:D,3,FALSE)</f>
        <v>聲望</v>
      </c>
      <c r="O43" s="30" t="str">
        <f>VLOOKUP(J43,'#cond_type'!A:D,4,FALSE)</f>
        <v>-</v>
      </c>
    </row>
    <row r="44" spans="1:15" x14ac:dyDescent="0.45">
      <c r="A44" s="21" t="s">
        <v>211</v>
      </c>
      <c r="B44" s="21" t="s">
        <v>249</v>
      </c>
      <c r="H44" s="21" t="s">
        <v>262</v>
      </c>
      <c r="J44" s="21" t="s">
        <v>184</v>
      </c>
      <c r="K44" s="30" t="str">
        <f>VLOOKUP(J44,'#cond_type'!A:D,2,FALSE)</f>
        <v>聲望大於</v>
      </c>
      <c r="L44" s="21" t="s">
        <v>187</v>
      </c>
      <c r="M44" s="30" t="str">
        <f>VLOOKUP(J44,'#cond_type'!A:D,3,FALSE)</f>
        <v>聲望</v>
      </c>
      <c r="O44" s="30" t="str">
        <f>VLOOKUP(J44,'#cond_type'!A:D,4,FALSE)</f>
        <v>-</v>
      </c>
    </row>
    <row r="45" spans="1:15" x14ac:dyDescent="0.45">
      <c r="A45" s="24" t="s">
        <v>212</v>
      </c>
      <c r="B45" s="21" t="s">
        <v>250</v>
      </c>
      <c r="H45" s="21" t="s">
        <v>262</v>
      </c>
      <c r="J45" s="21" t="s">
        <v>184</v>
      </c>
      <c r="K45" s="30" t="str">
        <f>VLOOKUP(J45,'#cond_type'!A:D,2,FALSE)</f>
        <v>聲望大於</v>
      </c>
      <c r="L45" s="21" t="s">
        <v>187</v>
      </c>
      <c r="M45" s="30" t="str">
        <f>VLOOKUP(J45,'#cond_type'!A:D,3,FALSE)</f>
        <v>聲望</v>
      </c>
      <c r="O45" s="30" t="str">
        <f>VLOOKUP(J45,'#cond_type'!A:D,4,FALSE)</f>
        <v>-</v>
      </c>
    </row>
    <row r="46" spans="1:15" x14ac:dyDescent="0.45">
      <c r="A46" s="21" t="s">
        <v>213</v>
      </c>
      <c r="B46" s="21" t="s">
        <v>251</v>
      </c>
      <c r="H46" s="21" t="s">
        <v>262</v>
      </c>
      <c r="J46" s="21" t="s">
        <v>184</v>
      </c>
      <c r="K46" s="30" t="str">
        <f>VLOOKUP(J46,'#cond_type'!A:D,2,FALSE)</f>
        <v>聲望大於</v>
      </c>
      <c r="L46" s="21" t="s">
        <v>188</v>
      </c>
      <c r="M46" s="30" t="str">
        <f>VLOOKUP(J46,'#cond_type'!A:D,3,FALSE)</f>
        <v>聲望</v>
      </c>
      <c r="O46" s="30" t="str">
        <f>VLOOKUP(J46,'#cond_type'!A:D,4,FALSE)</f>
        <v>-</v>
      </c>
    </row>
    <row r="47" spans="1:15" x14ac:dyDescent="0.45">
      <c r="A47" s="24" t="s">
        <v>214</v>
      </c>
      <c r="B47" s="21" t="s">
        <v>252</v>
      </c>
      <c r="H47" s="21" t="s">
        <v>262</v>
      </c>
      <c r="J47" s="21" t="s">
        <v>184</v>
      </c>
      <c r="K47" s="30" t="str">
        <f>VLOOKUP(J47,'#cond_type'!A:D,2,FALSE)</f>
        <v>聲望大於</v>
      </c>
      <c r="L47" s="21" t="s">
        <v>188</v>
      </c>
      <c r="M47" s="30" t="str">
        <f>VLOOKUP(J47,'#cond_type'!A:D,3,FALSE)</f>
        <v>聲望</v>
      </c>
      <c r="O47" s="30" t="str">
        <f>VLOOKUP(J47,'#cond_type'!A:D,4,FALSE)</f>
        <v>-</v>
      </c>
    </row>
    <row r="48" spans="1:15" x14ac:dyDescent="0.45">
      <c r="A48" s="21" t="s">
        <v>215</v>
      </c>
      <c r="B48" s="21" t="s">
        <v>253</v>
      </c>
      <c r="H48" s="21" t="s">
        <v>262</v>
      </c>
      <c r="J48" s="21" t="s">
        <v>184</v>
      </c>
      <c r="K48" s="30" t="str">
        <f>VLOOKUP(J48,'#cond_type'!A:D,2,FALSE)</f>
        <v>聲望大於</v>
      </c>
      <c r="L48" s="21" t="s">
        <v>257</v>
      </c>
      <c r="M48" s="30" t="str">
        <f>VLOOKUP(J48,'#cond_type'!A:D,3,FALSE)</f>
        <v>聲望</v>
      </c>
      <c r="O48" s="30" t="str">
        <f>VLOOKUP(J48,'#cond_type'!A:D,4,FALSE)</f>
        <v>-</v>
      </c>
    </row>
    <row r="49" spans="1:15" x14ac:dyDescent="0.45">
      <c r="A49" s="24" t="s">
        <v>216</v>
      </c>
      <c r="B49" s="21" t="s">
        <v>254</v>
      </c>
      <c r="H49" s="21" t="s">
        <v>262</v>
      </c>
      <c r="J49" s="21" t="s">
        <v>184</v>
      </c>
      <c r="K49" s="30" t="str">
        <f>VLOOKUP(J49,'#cond_type'!A:D,2,FALSE)</f>
        <v>聲望大於</v>
      </c>
      <c r="L49" s="21" t="s">
        <v>188</v>
      </c>
      <c r="M49" s="30" t="str">
        <f>VLOOKUP(J49,'#cond_type'!A:D,3,FALSE)</f>
        <v>聲望</v>
      </c>
      <c r="O49" s="30" t="str">
        <f>VLOOKUP(J49,'#cond_type'!A:D,4,FALSE)</f>
        <v>-</v>
      </c>
    </row>
    <row r="50" spans="1:15" x14ac:dyDescent="0.45">
      <c r="A50" s="21" t="s">
        <v>217</v>
      </c>
      <c r="B50" s="21" t="s">
        <v>255</v>
      </c>
      <c r="H50" s="21" t="s">
        <v>262</v>
      </c>
      <c r="J50" s="21" t="s">
        <v>184</v>
      </c>
      <c r="K50" s="30" t="str">
        <f>VLOOKUP(J50,'#cond_type'!A:D,2,FALSE)</f>
        <v>聲望大於</v>
      </c>
      <c r="L50" s="21" t="s">
        <v>188</v>
      </c>
      <c r="M50" s="30" t="str">
        <f>VLOOKUP(J50,'#cond_type'!A:D,3,FALSE)</f>
        <v>聲望</v>
      </c>
      <c r="O50" s="30" t="str">
        <f>VLOOKUP(J50,'#cond_type'!A:D,4,FALSE)</f>
        <v>-</v>
      </c>
    </row>
    <row r="51" spans="1:15" x14ac:dyDescent="0.45">
      <c r="A51" s="24" t="s">
        <v>218</v>
      </c>
      <c r="B51" s="21" t="s">
        <v>258</v>
      </c>
      <c r="H51" s="21" t="s">
        <v>262</v>
      </c>
      <c r="J51" s="21" t="s">
        <v>184</v>
      </c>
      <c r="K51" s="30" t="str">
        <f>VLOOKUP(J51,'#cond_type'!A:D,2,FALSE)</f>
        <v>聲望大於</v>
      </c>
      <c r="L51" s="21" t="s">
        <v>190</v>
      </c>
      <c r="M51" s="30" t="str">
        <f>VLOOKUP(J51,'#cond_type'!A:D,3,FALSE)</f>
        <v>聲望</v>
      </c>
      <c r="O51" s="30" t="str">
        <f>VLOOKUP(J51,'#cond_type'!A:D,4,FALSE)</f>
        <v>-</v>
      </c>
    </row>
    <row r="52" spans="1:15" x14ac:dyDescent="0.45">
      <c r="A52" s="21" t="s">
        <v>219</v>
      </c>
      <c r="B52" s="21" t="s">
        <v>259</v>
      </c>
      <c r="H52" s="21" t="s">
        <v>262</v>
      </c>
      <c r="J52" s="21" t="s">
        <v>184</v>
      </c>
      <c r="K52" s="30" t="str">
        <f>VLOOKUP(J52,'#cond_type'!A:D,2,FALSE)</f>
        <v>聲望大於</v>
      </c>
      <c r="L52" s="21" t="s">
        <v>265</v>
      </c>
      <c r="M52" s="30" t="str">
        <f>VLOOKUP(J52,'#cond_type'!A:D,3,FALSE)</f>
        <v>聲望</v>
      </c>
      <c r="O52" s="30" t="str">
        <f>VLOOKUP(J52,'#cond_type'!A:D,4,FALSE)</f>
        <v>-</v>
      </c>
    </row>
    <row r="53" spans="1:15" x14ac:dyDescent="0.45">
      <c r="A53" s="24" t="s">
        <v>220</v>
      </c>
      <c r="B53" s="21" t="s">
        <v>260</v>
      </c>
      <c r="H53" s="21" t="s">
        <v>262</v>
      </c>
      <c r="J53" s="21" t="s">
        <v>184</v>
      </c>
      <c r="K53" s="30" t="str">
        <f>VLOOKUP(J53,'#cond_type'!A:D,2,FALSE)</f>
        <v>聲望大於</v>
      </c>
      <c r="L53" s="21" t="s">
        <v>265</v>
      </c>
      <c r="M53" s="30" t="str">
        <f>VLOOKUP(J53,'#cond_type'!A:D,3,FALSE)</f>
        <v>聲望</v>
      </c>
      <c r="O53" s="30" t="str">
        <f>VLOOKUP(J53,'#cond_type'!A:D,4,FALSE)</f>
        <v>-</v>
      </c>
    </row>
    <row r="54" spans="1:15" x14ac:dyDescent="0.45">
      <c r="A54" s="21" t="s">
        <v>221</v>
      </c>
      <c r="B54" s="21" t="s">
        <v>261</v>
      </c>
      <c r="H54" s="21" t="s">
        <v>262</v>
      </c>
      <c r="J54" s="21" t="s">
        <v>184</v>
      </c>
      <c r="K54" s="30" t="str">
        <f>VLOOKUP(J54,'#cond_type'!A:D,2,FALSE)</f>
        <v>聲望大於</v>
      </c>
      <c r="L54" s="21" t="s">
        <v>265</v>
      </c>
      <c r="M54" s="30" t="str">
        <f>VLOOKUP(J54,'#cond_type'!A:D,3,FALSE)</f>
        <v>聲望</v>
      </c>
      <c r="O54" s="30" t="str">
        <f>VLOOKUP(J54,'#cond_type'!A:D,4,FALSE)</f>
        <v>-</v>
      </c>
    </row>
    <row r="55" spans="1:15" x14ac:dyDescent="0.45">
      <c r="A55" s="24" t="s">
        <v>222</v>
      </c>
      <c r="B55" s="21" t="s">
        <v>266</v>
      </c>
      <c r="H55" s="21" t="s">
        <v>271</v>
      </c>
      <c r="J55" s="21" t="s">
        <v>184</v>
      </c>
      <c r="K55" s="30" t="str">
        <f>VLOOKUP(J55,'#cond_type'!A:D,2,FALSE)</f>
        <v>聲望大於</v>
      </c>
      <c r="L55" s="21" t="s">
        <v>61</v>
      </c>
      <c r="M55" s="30" t="str">
        <f>VLOOKUP(J55,'#cond_type'!A:D,3,FALSE)</f>
        <v>聲望</v>
      </c>
      <c r="O55" s="30" t="str">
        <f>VLOOKUP(J55,'#cond_type'!A:D,4,FALSE)</f>
        <v>-</v>
      </c>
    </row>
    <row r="56" spans="1:15" x14ac:dyDescent="0.45">
      <c r="A56" s="21" t="s">
        <v>223</v>
      </c>
      <c r="B56" s="21" t="s">
        <v>267</v>
      </c>
      <c r="H56" s="21" t="s">
        <v>272</v>
      </c>
      <c r="J56" s="21" t="s">
        <v>184</v>
      </c>
      <c r="K56" s="30" t="str">
        <f>VLOOKUP(J56,'#cond_type'!A:D,2,FALSE)</f>
        <v>聲望大於</v>
      </c>
      <c r="L56" s="21" t="s">
        <v>61</v>
      </c>
      <c r="M56" s="30" t="str">
        <f>VLOOKUP(J56,'#cond_type'!A:D,3,FALSE)</f>
        <v>聲望</v>
      </c>
      <c r="O56" s="30" t="str">
        <f>VLOOKUP(J56,'#cond_type'!A:D,4,FALSE)</f>
        <v>-</v>
      </c>
    </row>
    <row r="57" spans="1:15" s="33" customFormat="1" x14ac:dyDescent="0.45">
      <c r="A57" s="32" t="s">
        <v>224</v>
      </c>
      <c r="B57" s="33" t="s">
        <v>332</v>
      </c>
      <c r="H57" s="33" t="s">
        <v>323</v>
      </c>
      <c r="J57" s="33" t="s">
        <v>184</v>
      </c>
      <c r="K57" s="34" t="str">
        <f>VLOOKUP(J57,'#cond_type'!A:D,2,FALSE)</f>
        <v>聲望大於</v>
      </c>
      <c r="L57" s="33" t="s">
        <v>324</v>
      </c>
      <c r="M57" s="34" t="str">
        <f>VLOOKUP(J57,'#cond_type'!A:D,3,FALSE)</f>
        <v>聲望</v>
      </c>
      <c r="O57" s="34" t="str">
        <f>VLOOKUP(J57,'#cond_type'!A:D,4,FALSE)</f>
        <v>-</v>
      </c>
    </row>
    <row r="58" spans="1:15" s="33" customFormat="1" x14ac:dyDescent="0.45">
      <c r="A58" s="33" t="s">
        <v>225</v>
      </c>
      <c r="B58" s="33" t="s">
        <v>333</v>
      </c>
      <c r="H58" s="33" t="s">
        <v>323</v>
      </c>
      <c r="J58" s="33" t="s">
        <v>184</v>
      </c>
      <c r="K58" s="34" t="str">
        <f>VLOOKUP(J58,'#cond_type'!A:D,2,FALSE)</f>
        <v>聲望大於</v>
      </c>
      <c r="L58" s="33" t="s">
        <v>325</v>
      </c>
      <c r="M58" s="34" t="str">
        <f>VLOOKUP(J58,'#cond_type'!A:D,3,FALSE)</f>
        <v>聲望</v>
      </c>
      <c r="O58" s="34" t="str">
        <f>VLOOKUP(J58,'#cond_type'!A:D,4,FALSE)</f>
        <v>-</v>
      </c>
    </row>
    <row r="59" spans="1:15" s="33" customFormat="1" x14ac:dyDescent="0.45">
      <c r="A59" s="32" t="s">
        <v>226</v>
      </c>
      <c r="B59" s="33" t="s">
        <v>334</v>
      </c>
      <c r="H59" s="33" t="s">
        <v>323</v>
      </c>
      <c r="J59" s="33" t="s">
        <v>184</v>
      </c>
      <c r="K59" s="34" t="str">
        <f>VLOOKUP(J59,'#cond_type'!A:D,2,FALSE)</f>
        <v>聲望大於</v>
      </c>
      <c r="L59" s="33" t="s">
        <v>325</v>
      </c>
      <c r="M59" s="34" t="str">
        <f>VLOOKUP(J59,'#cond_type'!A:D,3,FALSE)</f>
        <v>聲望</v>
      </c>
      <c r="O59" s="34" t="str">
        <f>VLOOKUP(J59,'#cond_type'!A:D,4,FALSE)</f>
        <v>-</v>
      </c>
    </row>
    <row r="60" spans="1:15" s="33" customFormat="1" x14ac:dyDescent="0.45">
      <c r="A60" s="33" t="s">
        <v>227</v>
      </c>
      <c r="B60" s="33" t="s">
        <v>335</v>
      </c>
      <c r="H60" s="33" t="s">
        <v>323</v>
      </c>
      <c r="J60" s="33" t="s">
        <v>184</v>
      </c>
      <c r="K60" s="34" t="str">
        <f>VLOOKUP(J60,'#cond_type'!A:D,2,FALSE)</f>
        <v>聲望大於</v>
      </c>
      <c r="L60" s="33" t="s">
        <v>325</v>
      </c>
      <c r="M60" s="34" t="str">
        <f>VLOOKUP(J60,'#cond_type'!A:D,3,FALSE)</f>
        <v>聲望</v>
      </c>
      <c r="O60" s="34" t="str">
        <f>VLOOKUP(J60,'#cond_type'!A:D,4,FALSE)</f>
        <v>-</v>
      </c>
    </row>
    <row r="61" spans="1:15" s="33" customFormat="1" x14ac:dyDescent="0.45">
      <c r="A61" s="32" t="s">
        <v>228</v>
      </c>
      <c r="B61" s="33" t="s">
        <v>336</v>
      </c>
      <c r="H61" s="33" t="s">
        <v>323</v>
      </c>
      <c r="J61" s="33" t="s">
        <v>184</v>
      </c>
      <c r="K61" s="34" t="str">
        <f>VLOOKUP(J61,'#cond_type'!A:D,2,FALSE)</f>
        <v>聲望大於</v>
      </c>
      <c r="L61" s="33" t="s">
        <v>325</v>
      </c>
      <c r="M61" s="34" t="str">
        <f>VLOOKUP(J61,'#cond_type'!A:D,3,FALSE)</f>
        <v>聲望</v>
      </c>
      <c r="O61" s="34" t="str">
        <f>VLOOKUP(J61,'#cond_type'!A:D,4,FALSE)</f>
        <v>-</v>
      </c>
    </row>
    <row r="62" spans="1:15" s="33" customFormat="1" x14ac:dyDescent="0.45">
      <c r="A62" s="33" t="s">
        <v>229</v>
      </c>
      <c r="B62" s="33" t="s">
        <v>337</v>
      </c>
      <c r="H62" s="33" t="s">
        <v>323</v>
      </c>
      <c r="J62" s="33" t="s">
        <v>184</v>
      </c>
      <c r="K62" s="34" t="str">
        <f>VLOOKUP(J62,'#cond_type'!A:D,2,FALSE)</f>
        <v>聲望大於</v>
      </c>
      <c r="L62" s="33" t="s">
        <v>325</v>
      </c>
      <c r="M62" s="34" t="str">
        <f>VLOOKUP(J62,'#cond_type'!A:D,3,FALSE)</f>
        <v>聲望</v>
      </c>
      <c r="O62" s="34" t="str">
        <f>VLOOKUP(J62,'#cond_type'!A:D,4,FALSE)</f>
        <v>-</v>
      </c>
    </row>
    <row r="63" spans="1:15" s="33" customFormat="1" x14ac:dyDescent="0.45">
      <c r="A63" s="32" t="s">
        <v>273</v>
      </c>
      <c r="B63" s="33" t="s">
        <v>338</v>
      </c>
      <c r="H63" s="33" t="s">
        <v>323</v>
      </c>
      <c r="J63" s="33" t="s">
        <v>184</v>
      </c>
      <c r="K63" s="34" t="str">
        <f>VLOOKUP(J63,'#cond_type'!A:D,2,FALSE)</f>
        <v>聲望大於</v>
      </c>
      <c r="L63" s="33" t="s">
        <v>339</v>
      </c>
      <c r="M63" s="34" t="str">
        <f>VLOOKUP(J63,'#cond_type'!A:D,3,FALSE)</f>
        <v>聲望</v>
      </c>
      <c r="O63" s="34" t="str">
        <f>VLOOKUP(J63,'#cond_type'!A:D,4,FALSE)</f>
        <v>-</v>
      </c>
    </row>
    <row r="64" spans="1:15" x14ac:dyDescent="0.45">
      <c r="A64" s="51" t="s">
        <v>274</v>
      </c>
      <c r="B64" s="51" t="s">
        <v>275</v>
      </c>
    </row>
    <row r="65" spans="1:15" s="33" customFormat="1" x14ac:dyDescent="0.45">
      <c r="A65" s="36">
        <v>10200</v>
      </c>
      <c r="B65" s="33" t="s">
        <v>340</v>
      </c>
      <c r="H65" s="33" t="s">
        <v>329</v>
      </c>
      <c r="J65" s="33" t="s">
        <v>184</v>
      </c>
      <c r="K65" s="34" t="str">
        <f>VLOOKUP(J65,'#cond_type'!A:D,2,FALSE)</f>
        <v>聲望大於</v>
      </c>
      <c r="L65" s="33" t="s">
        <v>341</v>
      </c>
      <c r="M65" s="34" t="str">
        <f>VLOOKUP(J65,'#cond_type'!A:D,3,FALSE)</f>
        <v>聲望</v>
      </c>
      <c r="O65" s="34" t="str">
        <f>VLOOKUP(J65,'#cond_type'!A:D,4,FALSE)</f>
        <v>-</v>
      </c>
    </row>
    <row r="66" spans="1:15" s="33" customFormat="1" x14ac:dyDescent="0.45">
      <c r="A66" s="36">
        <v>10201</v>
      </c>
      <c r="B66" s="33" t="s">
        <v>342</v>
      </c>
      <c r="H66" s="33" t="s">
        <v>329</v>
      </c>
      <c r="J66" s="33" t="s">
        <v>184</v>
      </c>
      <c r="K66" s="34" t="str">
        <f>VLOOKUP(J66,'#cond_type'!A:D,2,FALSE)</f>
        <v>聲望大於</v>
      </c>
      <c r="L66" s="33" t="s">
        <v>341</v>
      </c>
      <c r="M66" s="34" t="str">
        <f>VLOOKUP(J66,'#cond_type'!A:D,3,FALSE)</f>
        <v>聲望</v>
      </c>
      <c r="O66" s="34" t="str">
        <f>VLOOKUP(J66,'#cond_type'!A:D,4,FALSE)</f>
        <v>-</v>
      </c>
    </row>
    <row r="67" spans="1:15" s="33" customFormat="1" x14ac:dyDescent="0.45">
      <c r="A67" s="36">
        <v>10202</v>
      </c>
      <c r="B67" s="33" t="s">
        <v>343</v>
      </c>
      <c r="H67" s="33" t="s">
        <v>329</v>
      </c>
      <c r="J67" s="33" t="s">
        <v>184</v>
      </c>
      <c r="K67" s="34" t="str">
        <f>VLOOKUP(J67,'#cond_type'!A:D,2,FALSE)</f>
        <v>聲望大於</v>
      </c>
      <c r="L67" s="33" t="s">
        <v>331</v>
      </c>
      <c r="M67" s="34" t="str">
        <f>VLOOKUP(J67,'#cond_type'!A:D,3,FALSE)</f>
        <v>聲望</v>
      </c>
      <c r="O67" s="34" t="str">
        <f>VLOOKUP(J67,'#cond_type'!A:D,4,FALSE)</f>
        <v>-</v>
      </c>
    </row>
    <row r="68" spans="1:15" s="33" customFormat="1" x14ac:dyDescent="0.45">
      <c r="A68" s="36">
        <v>10203</v>
      </c>
      <c r="B68" s="33" t="s">
        <v>344</v>
      </c>
      <c r="H68" s="33" t="s">
        <v>329</v>
      </c>
      <c r="J68" s="33" t="s">
        <v>184</v>
      </c>
      <c r="K68" s="34" t="str">
        <f>VLOOKUP(J68,'#cond_type'!A:D,2,FALSE)</f>
        <v>聲望大於</v>
      </c>
      <c r="L68" s="33" t="s">
        <v>331</v>
      </c>
      <c r="M68" s="34" t="str">
        <f>VLOOKUP(J68,'#cond_type'!A:D,3,FALSE)</f>
        <v>聲望</v>
      </c>
      <c r="O68" s="34" t="str">
        <f>VLOOKUP(J68,'#cond_type'!A:D,4,FALSE)</f>
        <v>-</v>
      </c>
    </row>
    <row r="69" spans="1:15" s="33" customFormat="1" x14ac:dyDescent="0.45">
      <c r="A69" s="36">
        <v>10204</v>
      </c>
      <c r="B69" s="33" t="s">
        <v>345</v>
      </c>
      <c r="H69" s="33" t="s">
        <v>339</v>
      </c>
      <c r="J69" s="33" t="s">
        <v>184</v>
      </c>
      <c r="K69" s="34" t="str">
        <f>VLOOKUP(J69,'#cond_type'!A:D,2,FALSE)</f>
        <v>聲望大於</v>
      </c>
      <c r="L69" s="33" t="s">
        <v>327</v>
      </c>
      <c r="M69" s="34" t="str">
        <f>VLOOKUP(J69,'#cond_type'!A:D,3,FALSE)</f>
        <v>聲望</v>
      </c>
      <c r="O69" s="34" t="str">
        <f>VLOOKUP(J69,'#cond_type'!A:D,4,FALSE)</f>
        <v>-</v>
      </c>
    </row>
    <row r="70" spans="1:15" s="33" customFormat="1" x14ac:dyDescent="0.45">
      <c r="A70" s="36">
        <v>10205</v>
      </c>
      <c r="B70" s="33" t="s">
        <v>346</v>
      </c>
      <c r="H70" s="33" t="s">
        <v>339</v>
      </c>
      <c r="J70" s="33" t="s">
        <v>184</v>
      </c>
      <c r="K70" s="34" t="str">
        <f>VLOOKUP(J70,'#cond_type'!A:D,2,FALSE)</f>
        <v>聲望大於</v>
      </c>
      <c r="L70" s="33" t="s">
        <v>327</v>
      </c>
      <c r="M70" s="34" t="str">
        <f>VLOOKUP(J70,'#cond_type'!A:D,3,FALSE)</f>
        <v>聲望</v>
      </c>
      <c r="O70" s="34" t="str">
        <f>VLOOKUP(J70,'#cond_type'!A:D,4,FALSE)</f>
        <v>-</v>
      </c>
    </row>
    <row r="71" spans="1:15" s="33" customFormat="1" x14ac:dyDescent="0.45">
      <c r="A71" s="36">
        <v>10206</v>
      </c>
      <c r="B71" s="33" t="s">
        <v>347</v>
      </c>
      <c r="H71" s="33" t="s">
        <v>262</v>
      </c>
      <c r="J71" s="33" t="s">
        <v>184</v>
      </c>
      <c r="K71" s="34" t="str">
        <f>VLOOKUP(J71,'#cond_type'!A:D,2,FALSE)</f>
        <v>聲望大於</v>
      </c>
      <c r="L71" s="33" t="s">
        <v>348</v>
      </c>
      <c r="M71" s="34" t="str">
        <f>VLOOKUP(J71,'#cond_type'!A:D,3,FALSE)</f>
        <v>聲望</v>
      </c>
      <c r="O71" s="34" t="str">
        <f>VLOOKUP(J71,'#cond_type'!A:D,4,FALSE)</f>
        <v>-</v>
      </c>
    </row>
    <row r="72" spans="1:15" s="33" customFormat="1" x14ac:dyDescent="0.45">
      <c r="A72" s="36">
        <v>10207</v>
      </c>
      <c r="B72" s="33" t="s">
        <v>349</v>
      </c>
      <c r="H72" s="33" t="s">
        <v>262</v>
      </c>
      <c r="J72" s="33" t="s">
        <v>184</v>
      </c>
      <c r="K72" s="34" t="str">
        <f>VLOOKUP(J72,'#cond_type'!A:D,2,FALSE)</f>
        <v>聲望大於</v>
      </c>
      <c r="L72" s="33" t="s">
        <v>348</v>
      </c>
      <c r="M72" s="34" t="str">
        <f>VLOOKUP(J72,'#cond_type'!A:D,3,FALSE)</f>
        <v>聲望</v>
      </c>
      <c r="O72" s="34" t="str">
        <f>VLOOKUP(J72,'#cond_type'!A:D,4,FALSE)</f>
        <v>-</v>
      </c>
    </row>
    <row r="73" spans="1:15" s="33" customFormat="1" x14ac:dyDescent="0.45">
      <c r="A73" s="36">
        <v>10208</v>
      </c>
      <c r="B73" s="33" t="s">
        <v>350</v>
      </c>
      <c r="H73" s="33" t="s">
        <v>262</v>
      </c>
      <c r="J73" s="33" t="s">
        <v>184</v>
      </c>
      <c r="K73" s="34" t="str">
        <f>VLOOKUP(J73,'#cond_type'!A:D,2,FALSE)</f>
        <v>聲望大於</v>
      </c>
      <c r="L73" s="33" t="s">
        <v>329</v>
      </c>
      <c r="M73" s="34" t="str">
        <f>VLOOKUP(J73,'#cond_type'!A:D,3,FALSE)</f>
        <v>聲望</v>
      </c>
      <c r="O73" s="34" t="str">
        <f>VLOOKUP(J73,'#cond_type'!A:D,4,FALSE)</f>
        <v>-</v>
      </c>
    </row>
    <row r="74" spans="1:15" s="33" customFormat="1" x14ac:dyDescent="0.45">
      <c r="A74" s="36">
        <v>10209</v>
      </c>
      <c r="B74" s="33" t="s">
        <v>351</v>
      </c>
      <c r="H74" s="33" t="s">
        <v>262</v>
      </c>
      <c r="J74" s="33" t="s">
        <v>184</v>
      </c>
      <c r="K74" s="34" t="str">
        <f>VLOOKUP(J74,'#cond_type'!A:D,2,FALSE)</f>
        <v>聲望大於</v>
      </c>
      <c r="L74" s="33" t="s">
        <v>329</v>
      </c>
      <c r="M74" s="34" t="str">
        <f>VLOOKUP(J74,'#cond_type'!A:D,3,FALSE)</f>
        <v>聲望</v>
      </c>
      <c r="O74" s="34" t="str">
        <f>VLOOKUP(J74,'#cond_type'!A:D,4,FALSE)</f>
        <v>-</v>
      </c>
    </row>
    <row r="75" spans="1:15" s="33" customFormat="1" x14ac:dyDescent="0.45">
      <c r="A75" s="36">
        <v>10210</v>
      </c>
      <c r="B75" s="33" t="s">
        <v>352</v>
      </c>
      <c r="H75" s="33" t="s">
        <v>323</v>
      </c>
      <c r="J75" s="33" t="s">
        <v>184</v>
      </c>
      <c r="K75" s="34" t="str">
        <f>VLOOKUP(J75,'#cond_type'!A:D,2,FALSE)</f>
        <v>聲望大於</v>
      </c>
      <c r="L75" s="33" t="s">
        <v>324</v>
      </c>
      <c r="M75" s="34" t="str">
        <f>VLOOKUP(J75,'#cond_type'!A:D,3,FALSE)</f>
        <v>聲望</v>
      </c>
      <c r="O75" s="34" t="str">
        <f>VLOOKUP(J75,'#cond_type'!A:D,4,FALSE)</f>
        <v>-</v>
      </c>
    </row>
    <row r="76" spans="1:15" s="33" customFormat="1" x14ac:dyDescent="0.45">
      <c r="A76" s="36">
        <v>10211</v>
      </c>
      <c r="B76" s="33" t="s">
        <v>353</v>
      </c>
      <c r="H76" s="33" t="s">
        <v>323</v>
      </c>
      <c r="J76" s="33" t="s">
        <v>184</v>
      </c>
      <c r="K76" s="34" t="str">
        <f>VLOOKUP(J76,'#cond_type'!A:D,2,FALSE)</f>
        <v>聲望大於</v>
      </c>
      <c r="L76" s="33" t="s">
        <v>324</v>
      </c>
      <c r="M76" s="34" t="str">
        <f>VLOOKUP(J76,'#cond_type'!A:D,3,FALSE)</f>
        <v>聲望</v>
      </c>
      <c r="O76" s="34" t="str">
        <f>VLOOKUP(J76,'#cond_type'!A:D,4,FALSE)</f>
        <v>-</v>
      </c>
    </row>
    <row r="77" spans="1:15" s="33" customFormat="1" x14ac:dyDescent="0.45">
      <c r="A77" s="36">
        <v>10212</v>
      </c>
      <c r="B77" s="33" t="s">
        <v>354</v>
      </c>
      <c r="H77" s="33" t="s">
        <v>323</v>
      </c>
      <c r="J77" s="33" t="s">
        <v>184</v>
      </c>
      <c r="K77" s="34" t="str">
        <f>VLOOKUP(J77,'#cond_type'!A:D,2,FALSE)</f>
        <v>聲望大於</v>
      </c>
      <c r="L77" s="33" t="s">
        <v>325</v>
      </c>
      <c r="M77" s="34" t="str">
        <f>VLOOKUP(J77,'#cond_type'!A:D,3,FALSE)</f>
        <v>聲望</v>
      </c>
      <c r="O77" s="34" t="str">
        <f>VLOOKUP(J77,'#cond_type'!A:D,4,FALSE)</f>
        <v>-</v>
      </c>
    </row>
    <row r="78" spans="1:15" s="33" customFormat="1" x14ac:dyDescent="0.45">
      <c r="A78" s="36">
        <v>10213</v>
      </c>
      <c r="B78" s="33" t="s">
        <v>355</v>
      </c>
      <c r="H78" s="33" t="s">
        <v>323</v>
      </c>
      <c r="J78" s="33" t="s">
        <v>184</v>
      </c>
      <c r="K78" s="34" t="str">
        <f>VLOOKUP(J78,'#cond_type'!A:D,2,FALSE)</f>
        <v>聲望大於</v>
      </c>
      <c r="L78" s="33" t="s">
        <v>325</v>
      </c>
      <c r="M78" s="34" t="str">
        <f>VLOOKUP(J78,'#cond_type'!A:D,3,FALSE)</f>
        <v>聲望</v>
      </c>
      <c r="O78" s="34" t="str">
        <f>VLOOKUP(J78,'#cond_type'!A:D,4,FALSE)</f>
        <v>-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'#cond_type'!$A$4:$A$19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"/>
  <sheetViews>
    <sheetView workbookViewId="0">
      <pane ySplit="4" topLeftCell="A5" activePane="bottomLeft" state="frozen"/>
      <selection pane="bottomLeft" activeCell="I15" sqref="I15"/>
    </sheetView>
  </sheetViews>
  <sheetFormatPr defaultColWidth="9" defaultRowHeight="12.9" x14ac:dyDescent="0.45"/>
  <cols>
    <col min="1" max="1" width="14.69140625" style="26" bestFit="1" customWidth="1"/>
    <col min="2" max="2" width="15.07421875" style="21" bestFit="1" customWidth="1"/>
    <col min="3" max="3" width="7.61328125" style="21" bestFit="1" customWidth="1"/>
    <col min="4" max="4" width="8.53515625" style="21" bestFit="1" customWidth="1"/>
    <col min="5" max="5" width="6.4609375" style="21" bestFit="1" customWidth="1"/>
    <col min="6" max="6" width="4.921875" style="21" bestFit="1" customWidth="1"/>
    <col min="7" max="7" width="6.4609375" style="21" bestFit="1" customWidth="1"/>
    <col min="8" max="8" width="4.921875" style="21" bestFit="1" customWidth="1"/>
    <col min="9" max="9" width="6.84375" style="21" bestFit="1" customWidth="1"/>
    <col min="10" max="10" width="8.53515625" style="21" bestFit="1" customWidth="1"/>
    <col min="11" max="12" width="4.15234375" style="21" bestFit="1" customWidth="1"/>
    <col min="13" max="13" width="7.921875" style="21" bestFit="1" customWidth="1"/>
    <col min="14" max="14" width="9.61328125" style="21" bestFit="1" customWidth="1"/>
    <col min="15" max="16" width="4.15234375" style="21" bestFit="1" customWidth="1"/>
    <col min="17" max="16384" width="9" style="21"/>
  </cols>
  <sheetData>
    <row r="1" spans="1:16" x14ac:dyDescent="0.45">
      <c r="A1" s="19" t="s">
        <v>2</v>
      </c>
      <c r="B1" s="20" t="s">
        <v>3</v>
      </c>
    </row>
    <row r="2" spans="1:16" s="23" customFormat="1" x14ac:dyDescent="0.45">
      <c r="A2" s="19" t="s">
        <v>0</v>
      </c>
      <c r="B2" s="22" t="s">
        <v>117</v>
      </c>
      <c r="C2" s="22" t="s">
        <v>4</v>
      </c>
      <c r="D2" s="22" t="s">
        <v>117</v>
      </c>
      <c r="E2" s="22" t="s">
        <v>4</v>
      </c>
      <c r="F2" s="22" t="s">
        <v>117</v>
      </c>
      <c r="G2" s="22" t="s">
        <v>4</v>
      </c>
      <c r="H2" s="22" t="s">
        <v>117</v>
      </c>
      <c r="I2" s="22" t="s">
        <v>4</v>
      </c>
      <c r="J2" s="22" t="s">
        <v>117</v>
      </c>
      <c r="K2" s="22" t="s">
        <v>117</v>
      </c>
      <c r="L2" s="22" t="s">
        <v>117</v>
      </c>
      <c r="M2" s="22" t="s">
        <v>4</v>
      </c>
      <c r="N2" s="22" t="s">
        <v>117</v>
      </c>
      <c r="O2" s="22" t="s">
        <v>117</v>
      </c>
      <c r="P2" s="22" t="s">
        <v>117</v>
      </c>
    </row>
    <row r="3" spans="1:16" s="23" customFormat="1" x14ac:dyDescent="0.45">
      <c r="A3" s="19" t="s">
        <v>1</v>
      </c>
      <c r="B3" s="22" t="s">
        <v>117</v>
      </c>
      <c r="C3" s="22" t="s">
        <v>125</v>
      </c>
      <c r="D3" s="22" t="s">
        <v>117</v>
      </c>
      <c r="E3" s="22" t="s">
        <v>312</v>
      </c>
      <c r="F3" s="22" t="s">
        <v>117</v>
      </c>
      <c r="G3" s="22" t="s">
        <v>313</v>
      </c>
      <c r="H3" s="22" t="s">
        <v>117</v>
      </c>
      <c r="I3" s="22" t="s">
        <v>135</v>
      </c>
      <c r="J3" s="22" t="s">
        <v>117</v>
      </c>
      <c r="K3" s="22" t="s">
        <v>117</v>
      </c>
      <c r="L3" s="22" t="s">
        <v>117</v>
      </c>
      <c r="M3" s="22" t="s">
        <v>175</v>
      </c>
      <c r="N3" s="22" t="s">
        <v>117</v>
      </c>
      <c r="O3" s="22" t="s">
        <v>117</v>
      </c>
      <c r="P3" s="22" t="s">
        <v>117</v>
      </c>
    </row>
    <row r="4" spans="1:16" s="23" customFormat="1" x14ac:dyDescent="0.45">
      <c r="A4" s="19" t="s">
        <v>122</v>
      </c>
      <c r="B4" s="22" t="s">
        <v>118</v>
      </c>
      <c r="C4" s="22" t="s">
        <v>124</v>
      </c>
      <c r="D4" s="22" t="s">
        <v>78</v>
      </c>
      <c r="E4" s="22" t="s">
        <v>126</v>
      </c>
      <c r="F4" s="22" t="s">
        <v>78</v>
      </c>
      <c r="G4" s="22" t="s">
        <v>127</v>
      </c>
      <c r="H4" s="22" t="s">
        <v>78</v>
      </c>
      <c r="I4" s="22" t="s">
        <v>133</v>
      </c>
      <c r="J4" s="22" t="s">
        <v>136</v>
      </c>
      <c r="K4" s="22" t="s">
        <v>126</v>
      </c>
      <c r="L4" s="22" t="s">
        <v>127</v>
      </c>
      <c r="M4" s="22" t="s">
        <v>176</v>
      </c>
      <c r="N4" s="22" t="s">
        <v>177</v>
      </c>
      <c r="O4" s="22" t="s">
        <v>126</v>
      </c>
      <c r="P4" s="22" t="s">
        <v>127</v>
      </c>
    </row>
    <row r="5" spans="1:16" x14ac:dyDescent="0.45">
      <c r="A5" s="19" t="s">
        <v>356</v>
      </c>
      <c r="B5" s="19" t="s">
        <v>357</v>
      </c>
    </row>
    <row r="6" spans="1:16" x14ac:dyDescent="0.45">
      <c r="A6" s="19" t="s">
        <v>359</v>
      </c>
      <c r="B6" s="19" t="s">
        <v>358</v>
      </c>
    </row>
    <row r="7" spans="1:16" x14ac:dyDescent="0.45">
      <c r="A7" s="21" t="s">
        <v>360</v>
      </c>
      <c r="B7" s="30" t="str">
        <f>D7&amp;E7</f>
        <v>聲望大於1</v>
      </c>
      <c r="C7" s="21" t="s">
        <v>184</v>
      </c>
      <c r="D7" s="30" t="str">
        <f>VLOOKUP(C7,'#cond_type'!A:D,2,FALSE)</f>
        <v>聲望大於</v>
      </c>
      <c r="E7" s="21" t="s">
        <v>185</v>
      </c>
      <c r="F7" s="30" t="str">
        <f>VLOOKUP(C7,'#cond_type'!A:D,3,FALSE)</f>
        <v>聲望</v>
      </c>
      <c r="H7" s="30" t="str">
        <f>VLOOKUP(C7,'#cond_type'!A:D,4,FALSE)</f>
        <v>-</v>
      </c>
    </row>
    <row r="8" spans="1:16" x14ac:dyDescent="0.45">
      <c r="A8" s="24" t="s">
        <v>361</v>
      </c>
      <c r="B8" s="30" t="str">
        <f t="shared" ref="B8:B27" si="0">D8&amp;E8</f>
        <v>聲望大於1</v>
      </c>
      <c r="C8" s="21" t="s">
        <v>184</v>
      </c>
      <c r="D8" s="30" t="str">
        <f>VLOOKUP(C8,'#cond_type'!A:D,2,FALSE)</f>
        <v>聲望大於</v>
      </c>
      <c r="E8" s="21" t="s">
        <v>185</v>
      </c>
      <c r="F8" s="30" t="str">
        <f>VLOOKUP(C8,'#cond_type'!A:D,3,FALSE)</f>
        <v>聲望</v>
      </c>
      <c r="H8" s="30" t="str">
        <f>VLOOKUP(C8,'#cond_type'!A:D,4,FALSE)</f>
        <v>-</v>
      </c>
    </row>
    <row r="9" spans="1:16" x14ac:dyDescent="0.45">
      <c r="A9" s="21" t="s">
        <v>362</v>
      </c>
      <c r="B9" s="30" t="str">
        <f t="shared" si="0"/>
        <v>聲望大於2</v>
      </c>
      <c r="C9" s="21" t="s">
        <v>184</v>
      </c>
      <c r="D9" s="30" t="str">
        <f>VLOOKUP(C9,'#cond_type'!A:D,2,FALSE)</f>
        <v>聲望大於</v>
      </c>
      <c r="E9" s="21" t="s">
        <v>186</v>
      </c>
      <c r="F9" s="30" t="str">
        <f>VLOOKUP(C9,'#cond_type'!A:D,3,FALSE)</f>
        <v>聲望</v>
      </c>
      <c r="H9" s="30" t="str">
        <f>VLOOKUP(C9,'#cond_type'!A:D,4,FALSE)</f>
        <v>-</v>
      </c>
    </row>
    <row r="10" spans="1:16" x14ac:dyDescent="0.45">
      <c r="A10" s="24" t="s">
        <v>363</v>
      </c>
      <c r="B10" s="30" t="str">
        <f t="shared" si="0"/>
        <v>聲望大於2</v>
      </c>
      <c r="C10" s="21" t="s">
        <v>184</v>
      </c>
      <c r="D10" s="30" t="str">
        <f>VLOOKUP(C10,'#cond_type'!A:D,2,FALSE)</f>
        <v>聲望大於</v>
      </c>
      <c r="E10" s="21" t="s">
        <v>186</v>
      </c>
      <c r="F10" s="30" t="str">
        <f>VLOOKUP(C10,'#cond_type'!A:D,3,FALSE)</f>
        <v>聲望</v>
      </c>
      <c r="H10" s="30" t="str">
        <f>VLOOKUP(C10,'#cond_type'!A:D,4,FALSE)</f>
        <v>-</v>
      </c>
    </row>
    <row r="11" spans="1:16" x14ac:dyDescent="0.45">
      <c r="A11" s="21" t="s">
        <v>364</v>
      </c>
      <c r="B11" s="30" t="str">
        <f t="shared" si="0"/>
        <v>聲望大於2</v>
      </c>
      <c r="C11" s="21" t="s">
        <v>184</v>
      </c>
      <c r="D11" s="30" t="str">
        <f>VLOOKUP(C11,'#cond_type'!A:D,2,FALSE)</f>
        <v>聲望大於</v>
      </c>
      <c r="E11" s="21" t="s">
        <v>186</v>
      </c>
      <c r="F11" s="30" t="str">
        <f>VLOOKUP(C11,'#cond_type'!A:D,3,FALSE)</f>
        <v>聲望</v>
      </c>
      <c r="H11" s="30" t="str">
        <f>VLOOKUP(C11,'#cond_type'!A:D,4,FALSE)</f>
        <v>-</v>
      </c>
    </row>
    <row r="12" spans="1:16" x14ac:dyDescent="0.45">
      <c r="A12" s="24" t="s">
        <v>365</v>
      </c>
      <c r="B12" s="30" t="str">
        <f t="shared" si="0"/>
        <v>聲望大於2</v>
      </c>
      <c r="C12" s="21" t="s">
        <v>184</v>
      </c>
      <c r="D12" s="30" t="str">
        <f>VLOOKUP(C12,'#cond_type'!A:D,2,FALSE)</f>
        <v>聲望大於</v>
      </c>
      <c r="E12" s="21" t="s">
        <v>186</v>
      </c>
      <c r="F12" s="30" t="str">
        <f>VLOOKUP(C12,'#cond_type'!A:D,3,FALSE)</f>
        <v>聲望</v>
      </c>
      <c r="H12" s="30" t="str">
        <f>VLOOKUP(C12,'#cond_type'!A:D,4,FALSE)</f>
        <v>-</v>
      </c>
    </row>
    <row r="13" spans="1:16" x14ac:dyDescent="0.45">
      <c r="A13" s="21" t="s">
        <v>366</v>
      </c>
      <c r="B13" s="30" t="str">
        <f t="shared" si="0"/>
        <v>聲望大於3</v>
      </c>
      <c r="C13" s="21" t="s">
        <v>184</v>
      </c>
      <c r="D13" s="30" t="str">
        <f>VLOOKUP(C13,'#cond_type'!A:D,2,FALSE)</f>
        <v>聲望大於</v>
      </c>
      <c r="E13" s="21" t="s">
        <v>187</v>
      </c>
      <c r="F13" s="30" t="str">
        <f>VLOOKUP(C13,'#cond_type'!A:D,3,FALSE)</f>
        <v>聲望</v>
      </c>
      <c r="H13" s="30" t="str">
        <f>VLOOKUP(C13,'#cond_type'!A:D,4,FALSE)</f>
        <v>-</v>
      </c>
    </row>
    <row r="14" spans="1:16" x14ac:dyDescent="0.45">
      <c r="A14" s="24" t="s">
        <v>367</v>
      </c>
      <c r="B14" s="30" t="str">
        <f t="shared" si="0"/>
        <v>聲望大於3</v>
      </c>
      <c r="C14" s="21" t="s">
        <v>184</v>
      </c>
      <c r="D14" s="30" t="str">
        <f>VLOOKUP(C14,'#cond_type'!A:D,2,FALSE)</f>
        <v>聲望大於</v>
      </c>
      <c r="E14" s="21" t="s">
        <v>187</v>
      </c>
      <c r="F14" s="30" t="str">
        <f>VLOOKUP(C14,'#cond_type'!A:D,3,FALSE)</f>
        <v>聲望</v>
      </c>
      <c r="H14" s="30" t="str">
        <f>VLOOKUP(C14,'#cond_type'!A:D,4,FALSE)</f>
        <v>-</v>
      </c>
    </row>
    <row r="15" spans="1:16" x14ac:dyDescent="0.45">
      <c r="A15" s="21" t="s">
        <v>368</v>
      </c>
      <c r="B15" s="30" t="str">
        <f t="shared" si="0"/>
        <v>聲望大於3</v>
      </c>
      <c r="C15" s="21" t="s">
        <v>184</v>
      </c>
      <c r="D15" s="30" t="str">
        <f>VLOOKUP(C15,'#cond_type'!A:D,2,FALSE)</f>
        <v>聲望大於</v>
      </c>
      <c r="E15" s="21" t="s">
        <v>187</v>
      </c>
      <c r="F15" s="30" t="str">
        <f>VLOOKUP(C15,'#cond_type'!A:D,3,FALSE)</f>
        <v>聲望</v>
      </c>
      <c r="H15" s="30" t="str">
        <f>VLOOKUP(C15,'#cond_type'!A:D,4,FALSE)</f>
        <v>-</v>
      </c>
    </row>
    <row r="16" spans="1:16" x14ac:dyDescent="0.45">
      <c r="A16" s="24" t="s">
        <v>369</v>
      </c>
      <c r="B16" s="30" t="str">
        <f t="shared" si="0"/>
        <v>聲望大於4</v>
      </c>
      <c r="C16" s="21" t="s">
        <v>184</v>
      </c>
      <c r="D16" s="30" t="str">
        <f>VLOOKUP(C16,'#cond_type'!A:D,2,FALSE)</f>
        <v>聲望大於</v>
      </c>
      <c r="E16" s="21" t="s">
        <v>188</v>
      </c>
      <c r="F16" s="30" t="str">
        <f>VLOOKUP(C16,'#cond_type'!A:D,3,FALSE)</f>
        <v>聲望</v>
      </c>
      <c r="H16" s="30" t="str">
        <f>VLOOKUP(C16,'#cond_type'!A:D,4,FALSE)</f>
        <v>-</v>
      </c>
    </row>
    <row r="17" spans="1:8" x14ac:dyDescent="0.45">
      <c r="A17" s="21" t="s">
        <v>370</v>
      </c>
      <c r="B17" s="30" t="str">
        <f t="shared" si="0"/>
        <v>聲望大於5</v>
      </c>
      <c r="C17" s="21" t="s">
        <v>184</v>
      </c>
      <c r="D17" s="30" t="str">
        <f>VLOOKUP(C17,'#cond_type'!A:D,2,FALSE)</f>
        <v>聲望大於</v>
      </c>
      <c r="E17" s="21" t="s">
        <v>190</v>
      </c>
      <c r="F17" s="30" t="str">
        <f>VLOOKUP(C17,'#cond_type'!A:D,3,FALSE)</f>
        <v>聲望</v>
      </c>
      <c r="H17" s="30" t="str">
        <f>VLOOKUP(C17,'#cond_type'!A:D,4,FALSE)</f>
        <v>-</v>
      </c>
    </row>
    <row r="18" spans="1:8" x14ac:dyDescent="0.45">
      <c r="A18" s="24" t="s">
        <v>371</v>
      </c>
      <c r="B18" s="30" t="str">
        <f t="shared" si="0"/>
        <v>聲望大於5</v>
      </c>
      <c r="C18" s="21" t="s">
        <v>184</v>
      </c>
      <c r="D18" s="30" t="str">
        <f>VLOOKUP(C18,'#cond_type'!A:D,2,FALSE)</f>
        <v>聲望大於</v>
      </c>
      <c r="E18" s="21" t="s">
        <v>190</v>
      </c>
      <c r="F18" s="30" t="str">
        <f>VLOOKUP(C18,'#cond_type'!A:D,3,FALSE)</f>
        <v>聲望</v>
      </c>
      <c r="H18" s="30" t="str">
        <f>VLOOKUP(C18,'#cond_type'!A:D,4,FALSE)</f>
        <v>-</v>
      </c>
    </row>
    <row r="19" spans="1:8" x14ac:dyDescent="0.45">
      <c r="A19" s="21" t="s">
        <v>372</v>
      </c>
      <c r="B19" s="30" t="str">
        <f t="shared" si="0"/>
        <v>聲望大於5</v>
      </c>
      <c r="C19" s="21" t="s">
        <v>184</v>
      </c>
      <c r="D19" s="30" t="str">
        <f>VLOOKUP(C19,'#cond_type'!A:D,2,FALSE)</f>
        <v>聲望大於</v>
      </c>
      <c r="E19" s="21" t="s">
        <v>190</v>
      </c>
      <c r="F19" s="30" t="str">
        <f>VLOOKUP(C19,'#cond_type'!A:D,3,FALSE)</f>
        <v>聲望</v>
      </c>
      <c r="H19" s="30" t="str">
        <f>VLOOKUP(C19,'#cond_type'!A:D,4,FALSE)</f>
        <v>-</v>
      </c>
    </row>
    <row r="20" spans="1:8" x14ac:dyDescent="0.45">
      <c r="A20" s="24" t="s">
        <v>373</v>
      </c>
      <c r="B20" s="30" t="str">
        <f t="shared" si="0"/>
        <v>聲望大於6</v>
      </c>
      <c r="C20" s="21" t="s">
        <v>184</v>
      </c>
      <c r="D20" s="30" t="str">
        <f>VLOOKUP(C20,'#cond_type'!A:D,2,FALSE)</f>
        <v>聲望大於</v>
      </c>
      <c r="E20" s="21" t="s">
        <v>191</v>
      </c>
      <c r="F20" s="30" t="str">
        <f>VLOOKUP(C20,'#cond_type'!A:D,3,FALSE)</f>
        <v>聲望</v>
      </c>
      <c r="H20" s="30" t="str">
        <f>VLOOKUP(C20,'#cond_type'!A:D,4,FALSE)</f>
        <v>-</v>
      </c>
    </row>
    <row r="21" spans="1:8" x14ac:dyDescent="0.45">
      <c r="A21" s="21" t="s">
        <v>374</v>
      </c>
      <c r="B21" s="30" t="str">
        <f t="shared" si="0"/>
        <v>聲望大於6</v>
      </c>
      <c r="C21" s="21" t="s">
        <v>184</v>
      </c>
      <c r="D21" s="30" t="str">
        <f>VLOOKUP(C21,'#cond_type'!A:D,2,FALSE)</f>
        <v>聲望大於</v>
      </c>
      <c r="E21" s="21" t="s">
        <v>191</v>
      </c>
      <c r="F21" s="30" t="str">
        <f>VLOOKUP(C21,'#cond_type'!A:D,3,FALSE)</f>
        <v>聲望</v>
      </c>
      <c r="H21" s="30" t="str">
        <f>VLOOKUP(C21,'#cond_type'!A:D,4,FALSE)</f>
        <v>-</v>
      </c>
    </row>
    <row r="22" spans="1:8" x14ac:dyDescent="0.45">
      <c r="A22" s="24" t="s">
        <v>375</v>
      </c>
      <c r="B22" s="30" t="str">
        <f t="shared" si="0"/>
        <v>聲望大於6</v>
      </c>
      <c r="C22" s="21" t="s">
        <v>184</v>
      </c>
      <c r="D22" s="30" t="str">
        <f>VLOOKUP(C22,'#cond_type'!A:D,2,FALSE)</f>
        <v>聲望大於</v>
      </c>
      <c r="E22" s="21" t="s">
        <v>191</v>
      </c>
      <c r="F22" s="30" t="str">
        <f>VLOOKUP(C22,'#cond_type'!A:D,3,FALSE)</f>
        <v>聲望</v>
      </c>
      <c r="H22" s="30" t="str">
        <f>VLOOKUP(C22,'#cond_type'!A:D,4,FALSE)</f>
        <v>-</v>
      </c>
    </row>
    <row r="23" spans="1:8" x14ac:dyDescent="0.45">
      <c r="A23" s="21" t="s">
        <v>376</v>
      </c>
      <c r="B23" s="30" t="str">
        <f t="shared" si="0"/>
        <v>聲望大於6</v>
      </c>
      <c r="C23" s="21" t="s">
        <v>184</v>
      </c>
      <c r="D23" s="30" t="str">
        <f>VLOOKUP(C23,'#cond_type'!A:D,2,FALSE)</f>
        <v>聲望大於</v>
      </c>
      <c r="E23" s="21" t="s">
        <v>61</v>
      </c>
      <c r="F23" s="30" t="str">
        <f>VLOOKUP(C23,'#cond_type'!A:D,3,FALSE)</f>
        <v>聲望</v>
      </c>
      <c r="H23" s="30" t="str">
        <f>VLOOKUP(C23,'#cond_type'!A:D,4,FALSE)</f>
        <v>-</v>
      </c>
    </row>
    <row r="24" spans="1:8" s="33" customFormat="1" x14ac:dyDescent="0.45">
      <c r="A24" s="24" t="s">
        <v>377</v>
      </c>
      <c r="B24" s="30" t="str">
        <f t="shared" si="0"/>
        <v>聲望大於7</v>
      </c>
      <c r="C24" s="33" t="s">
        <v>184</v>
      </c>
      <c r="D24" s="34" t="str">
        <f>VLOOKUP(C24,'#cond_type'!A:D,2,FALSE)</f>
        <v>聲望大於</v>
      </c>
      <c r="E24" s="33" t="s">
        <v>325</v>
      </c>
      <c r="F24" s="34" t="str">
        <f>VLOOKUP(C24,'#cond_type'!A:D,3,FALSE)</f>
        <v>聲望</v>
      </c>
      <c r="H24" s="34" t="str">
        <f>VLOOKUP(C24,'#cond_type'!A:D,4,FALSE)</f>
        <v>-</v>
      </c>
    </row>
    <row r="25" spans="1:8" s="33" customFormat="1" x14ac:dyDescent="0.45">
      <c r="A25" s="21" t="s">
        <v>378</v>
      </c>
      <c r="B25" s="30" t="str">
        <f t="shared" si="0"/>
        <v>聲望大於7</v>
      </c>
      <c r="C25" s="33" t="s">
        <v>184</v>
      </c>
      <c r="D25" s="34" t="str">
        <f>VLOOKUP(C25,'#cond_type'!A:D,2,FALSE)</f>
        <v>聲望大於</v>
      </c>
      <c r="E25" s="33" t="s">
        <v>325</v>
      </c>
      <c r="F25" s="34" t="str">
        <f>VLOOKUP(C25,'#cond_type'!A:D,3,FALSE)</f>
        <v>聲望</v>
      </c>
      <c r="H25" s="34" t="str">
        <f>VLOOKUP(C25,'#cond_type'!A:D,4,FALSE)</f>
        <v>-</v>
      </c>
    </row>
    <row r="26" spans="1:8" s="33" customFormat="1" x14ac:dyDescent="0.45">
      <c r="A26" s="24" t="s">
        <v>379</v>
      </c>
      <c r="B26" s="30" t="str">
        <f t="shared" si="0"/>
        <v>聲望大於7</v>
      </c>
      <c r="C26" s="33" t="s">
        <v>184</v>
      </c>
      <c r="D26" s="34" t="str">
        <f>VLOOKUP(C26,'#cond_type'!A:D,2,FALSE)</f>
        <v>聲望大於</v>
      </c>
      <c r="E26" s="33" t="s">
        <v>325</v>
      </c>
      <c r="F26" s="34" t="str">
        <f>VLOOKUP(C26,'#cond_type'!A:D,3,FALSE)</f>
        <v>聲望</v>
      </c>
      <c r="H26" s="34" t="str">
        <f>VLOOKUP(C26,'#cond_type'!A:D,4,FALSE)</f>
        <v>-</v>
      </c>
    </row>
    <row r="27" spans="1:8" s="33" customFormat="1" x14ac:dyDescent="0.45">
      <c r="A27" s="21" t="s">
        <v>380</v>
      </c>
      <c r="B27" s="30" t="str">
        <f t="shared" si="0"/>
        <v>聲望大於7</v>
      </c>
      <c r="C27" s="33" t="s">
        <v>184</v>
      </c>
      <c r="D27" s="34" t="str">
        <f>VLOOKUP(C27,'#cond_type'!A:D,2,FALSE)</f>
        <v>聲望大於</v>
      </c>
      <c r="E27" s="33" t="s">
        <v>325</v>
      </c>
      <c r="F27" s="34" t="str">
        <f>VLOOKUP(C27,'#cond_type'!A:D,3,FALSE)</f>
        <v>聲望</v>
      </c>
      <c r="H27" s="34" t="str">
        <f>VLOOKUP(C27,'#cond_type'!A:D,4,FALSE)</f>
        <v>-</v>
      </c>
    </row>
    <row r="28" spans="1:8" x14ac:dyDescent="0.45">
      <c r="A28" s="19" t="s">
        <v>182</v>
      </c>
      <c r="B28" s="19" t="s">
        <v>194</v>
      </c>
    </row>
    <row r="29" spans="1:8" x14ac:dyDescent="0.45">
      <c r="A29" s="24" t="s">
        <v>180</v>
      </c>
      <c r="B29" s="21" t="s">
        <v>230</v>
      </c>
      <c r="C29" s="21" t="s">
        <v>185</v>
      </c>
      <c r="D29" s="30" t="str">
        <f>VLOOKUP(C29,'#cond_type'!A:D,2,FALSE)</f>
        <v>聲望大於</v>
      </c>
      <c r="E29" s="21" t="s">
        <v>185</v>
      </c>
      <c r="F29" s="30" t="str">
        <f>VLOOKUP(C29,'#cond_type'!A:D,3,FALSE)</f>
        <v>聲望</v>
      </c>
      <c r="H29" s="30" t="str">
        <f>VLOOKUP(C29,'#cond_type'!A:D,4,FALSE)</f>
        <v>-</v>
      </c>
    </row>
    <row r="30" spans="1:8" x14ac:dyDescent="0.45">
      <c r="A30" s="21" t="s">
        <v>181</v>
      </c>
      <c r="B30" s="21" t="s">
        <v>231</v>
      </c>
      <c r="C30" s="21" t="s">
        <v>185</v>
      </c>
      <c r="D30" s="30" t="str">
        <f>VLOOKUP(C30,'#cond_type'!A:D,2,FALSE)</f>
        <v>聲望大於</v>
      </c>
      <c r="E30" s="21" t="s">
        <v>185</v>
      </c>
      <c r="F30" s="30" t="str">
        <f>VLOOKUP(C30,'#cond_type'!A:D,3,FALSE)</f>
        <v>聲望</v>
      </c>
      <c r="H30" s="30" t="str">
        <f>VLOOKUP(C30,'#cond_type'!A:D,4,FALSE)</f>
        <v>-</v>
      </c>
    </row>
    <row r="31" spans="1:8" x14ac:dyDescent="0.45">
      <c r="A31" s="24" t="s">
        <v>198</v>
      </c>
      <c r="B31" s="21" t="s">
        <v>232</v>
      </c>
      <c r="C31" s="21" t="s">
        <v>184</v>
      </c>
      <c r="D31" s="30" t="str">
        <f>VLOOKUP(C31,'#cond_type'!A:D,2,FALSE)</f>
        <v>聲望大於</v>
      </c>
      <c r="E31" s="21" t="s">
        <v>185</v>
      </c>
      <c r="F31" s="30" t="str">
        <f>VLOOKUP(C31,'#cond_type'!A:D,3,FALSE)</f>
        <v>聲望</v>
      </c>
      <c r="H31" s="30" t="str">
        <f>VLOOKUP(C31,'#cond_type'!A:D,4,FALSE)</f>
        <v>-</v>
      </c>
    </row>
    <row r="32" spans="1:8" x14ac:dyDescent="0.45">
      <c r="A32" s="21" t="s">
        <v>199</v>
      </c>
      <c r="B32" s="21" t="s">
        <v>233</v>
      </c>
      <c r="C32" s="21" t="s">
        <v>184</v>
      </c>
      <c r="D32" s="30" t="str">
        <f>VLOOKUP(C32,'#cond_type'!A:D,2,FALSE)</f>
        <v>聲望大於</v>
      </c>
      <c r="E32" s="21" t="s">
        <v>185</v>
      </c>
      <c r="F32" s="30" t="str">
        <f>VLOOKUP(C32,'#cond_type'!A:D,3,FALSE)</f>
        <v>聲望</v>
      </c>
      <c r="H32" s="30" t="str">
        <f>VLOOKUP(C32,'#cond_type'!A:D,4,FALSE)</f>
        <v>-</v>
      </c>
    </row>
    <row r="33" spans="1:8" x14ac:dyDescent="0.45">
      <c r="A33" s="24" t="s">
        <v>200</v>
      </c>
      <c r="B33" s="21" t="s">
        <v>234</v>
      </c>
      <c r="C33" s="21" t="s">
        <v>184</v>
      </c>
      <c r="D33" s="30" t="str">
        <f>VLOOKUP(C33,'#cond_type'!A:D,2,FALSE)</f>
        <v>聲望大於</v>
      </c>
      <c r="E33" s="21" t="s">
        <v>185</v>
      </c>
      <c r="F33" s="30" t="str">
        <f>VLOOKUP(C33,'#cond_type'!A:D,3,FALSE)</f>
        <v>聲望</v>
      </c>
      <c r="H33" s="30" t="str">
        <f>VLOOKUP(C33,'#cond_type'!A:D,4,FALSE)</f>
        <v>-</v>
      </c>
    </row>
    <row r="34" spans="1:8" x14ac:dyDescent="0.45">
      <c r="A34" s="21" t="s">
        <v>201</v>
      </c>
      <c r="B34" s="21" t="s">
        <v>235</v>
      </c>
      <c r="C34" s="21" t="s">
        <v>184</v>
      </c>
      <c r="D34" s="30" t="str">
        <f>VLOOKUP(C34,'#cond_type'!A:D,2,FALSE)</f>
        <v>聲望大於</v>
      </c>
      <c r="E34" s="21" t="s">
        <v>186</v>
      </c>
      <c r="F34" s="30" t="str">
        <f>VLOOKUP(C34,'#cond_type'!A:D,3,FALSE)</f>
        <v>聲望</v>
      </c>
      <c r="H34" s="30" t="str">
        <f>VLOOKUP(C34,'#cond_type'!A:D,4,FALSE)</f>
        <v>-</v>
      </c>
    </row>
    <row r="35" spans="1:8" x14ac:dyDescent="0.45">
      <c r="A35" s="24" t="s">
        <v>202</v>
      </c>
      <c r="B35" s="21" t="s">
        <v>236</v>
      </c>
      <c r="C35" s="21" t="s">
        <v>184</v>
      </c>
      <c r="D35" s="30" t="str">
        <f>VLOOKUP(C35,'#cond_type'!A:D,2,FALSE)</f>
        <v>聲望大於</v>
      </c>
      <c r="E35" s="21" t="s">
        <v>186</v>
      </c>
      <c r="F35" s="30" t="str">
        <f>VLOOKUP(C35,'#cond_type'!A:D,3,FALSE)</f>
        <v>聲望</v>
      </c>
      <c r="H35" s="30" t="str">
        <f>VLOOKUP(C35,'#cond_type'!A:D,4,FALSE)</f>
        <v>-</v>
      </c>
    </row>
    <row r="36" spans="1:8" x14ac:dyDescent="0.45">
      <c r="A36" s="21" t="s">
        <v>203</v>
      </c>
      <c r="B36" s="21" t="s">
        <v>237</v>
      </c>
      <c r="C36" s="21" t="s">
        <v>184</v>
      </c>
      <c r="D36" s="30" t="str">
        <f>VLOOKUP(C36,'#cond_type'!A:D,2,FALSE)</f>
        <v>聲望大於</v>
      </c>
      <c r="E36" s="21" t="s">
        <v>186</v>
      </c>
      <c r="F36" s="30" t="str">
        <f>VLOOKUP(C36,'#cond_type'!A:D,3,FALSE)</f>
        <v>聲望</v>
      </c>
      <c r="H36" s="30" t="str">
        <f>VLOOKUP(C36,'#cond_type'!A:D,4,FALSE)</f>
        <v>-</v>
      </c>
    </row>
    <row r="37" spans="1:8" x14ac:dyDescent="0.45">
      <c r="A37" s="24" t="s">
        <v>204</v>
      </c>
      <c r="B37" s="21" t="s">
        <v>238</v>
      </c>
      <c r="C37" s="21" t="s">
        <v>184</v>
      </c>
      <c r="D37" s="30" t="str">
        <f>VLOOKUP(C37,'#cond_type'!A:D,2,FALSE)</f>
        <v>聲望大於</v>
      </c>
      <c r="E37" s="21" t="s">
        <v>186</v>
      </c>
      <c r="F37" s="30" t="str">
        <f>VLOOKUP(C37,'#cond_type'!A:D,3,FALSE)</f>
        <v>聲望</v>
      </c>
      <c r="H37" s="30" t="str">
        <f>VLOOKUP(C37,'#cond_type'!A:D,4,FALSE)</f>
        <v>-</v>
      </c>
    </row>
    <row r="38" spans="1:8" x14ac:dyDescent="0.45">
      <c r="A38" s="21" t="s">
        <v>205</v>
      </c>
      <c r="B38" s="21" t="s">
        <v>239</v>
      </c>
      <c r="C38" s="21" t="s">
        <v>184</v>
      </c>
      <c r="D38" s="30" t="str">
        <f>VLOOKUP(C38,'#cond_type'!A:D,2,FALSE)</f>
        <v>聲望大於</v>
      </c>
      <c r="E38" s="21" t="s">
        <v>186</v>
      </c>
      <c r="F38" s="30" t="str">
        <f>VLOOKUP(C38,'#cond_type'!A:D,3,FALSE)</f>
        <v>聲望</v>
      </c>
      <c r="H38" s="30" t="str">
        <f>VLOOKUP(C38,'#cond_type'!A:D,4,FALSE)</f>
        <v>-</v>
      </c>
    </row>
    <row r="39" spans="1:8" x14ac:dyDescent="0.45">
      <c r="A39" s="24" t="s">
        <v>206</v>
      </c>
      <c r="B39" s="21" t="s">
        <v>240</v>
      </c>
      <c r="C39" s="21" t="s">
        <v>184</v>
      </c>
      <c r="D39" s="30" t="str">
        <f>VLOOKUP(C39,'#cond_type'!A:D,2,FALSE)</f>
        <v>聲望大於</v>
      </c>
      <c r="E39" s="21" t="s">
        <v>186</v>
      </c>
      <c r="F39" s="30" t="str">
        <f>VLOOKUP(C39,'#cond_type'!A:D,3,FALSE)</f>
        <v>聲望</v>
      </c>
      <c r="H39" s="30" t="str">
        <f>VLOOKUP(C39,'#cond_type'!A:D,4,FALSE)</f>
        <v>-</v>
      </c>
    </row>
    <row r="40" spans="1:8" x14ac:dyDescent="0.45">
      <c r="A40" s="21" t="s">
        <v>207</v>
      </c>
      <c r="B40" s="21" t="s">
        <v>245</v>
      </c>
      <c r="C40" s="21" t="s">
        <v>184</v>
      </c>
      <c r="D40" s="30" t="str">
        <f>VLOOKUP(C40,'#cond_type'!A:D,2,FALSE)</f>
        <v>聲望大於</v>
      </c>
      <c r="E40" s="21" t="s">
        <v>187</v>
      </c>
      <c r="F40" s="30" t="str">
        <f>VLOOKUP(C40,'#cond_type'!A:D,3,FALSE)</f>
        <v>聲望</v>
      </c>
      <c r="H40" s="30" t="str">
        <f>VLOOKUP(C40,'#cond_type'!A:D,4,FALSE)</f>
        <v>-</v>
      </c>
    </row>
    <row r="41" spans="1:8" x14ac:dyDescent="0.45">
      <c r="A41" s="24" t="s">
        <v>208</v>
      </c>
      <c r="B41" s="21" t="s">
        <v>246</v>
      </c>
      <c r="C41" s="21" t="s">
        <v>184</v>
      </c>
      <c r="D41" s="30" t="str">
        <f>VLOOKUP(C41,'#cond_type'!A:D,2,FALSE)</f>
        <v>聲望大於</v>
      </c>
      <c r="E41" s="21" t="s">
        <v>187</v>
      </c>
      <c r="F41" s="30" t="str">
        <f>VLOOKUP(C41,'#cond_type'!A:D,3,FALSE)</f>
        <v>聲望</v>
      </c>
      <c r="H41" s="30" t="str">
        <f>VLOOKUP(C41,'#cond_type'!A:D,4,FALSE)</f>
        <v>-</v>
      </c>
    </row>
    <row r="42" spans="1:8" x14ac:dyDescent="0.45">
      <c r="A42" s="21" t="s">
        <v>209</v>
      </c>
      <c r="B42" s="21" t="s">
        <v>247</v>
      </c>
      <c r="C42" s="21" t="s">
        <v>184</v>
      </c>
      <c r="D42" s="30" t="str">
        <f>VLOOKUP(C42,'#cond_type'!A:D,2,FALSE)</f>
        <v>聲望大於</v>
      </c>
      <c r="E42" s="21" t="s">
        <v>187</v>
      </c>
      <c r="F42" s="30" t="str">
        <f>VLOOKUP(C42,'#cond_type'!A:D,3,FALSE)</f>
        <v>聲望</v>
      </c>
      <c r="H42" s="30" t="str">
        <f>VLOOKUP(C42,'#cond_type'!A:D,4,FALSE)</f>
        <v>-</v>
      </c>
    </row>
    <row r="43" spans="1:8" x14ac:dyDescent="0.45">
      <c r="A43" s="24" t="s">
        <v>210</v>
      </c>
      <c r="B43" s="21" t="s">
        <v>248</v>
      </c>
      <c r="C43" s="21" t="s">
        <v>184</v>
      </c>
      <c r="D43" s="30" t="str">
        <f>VLOOKUP(C43,'#cond_type'!A:D,2,FALSE)</f>
        <v>聲望大於</v>
      </c>
      <c r="E43" s="21" t="s">
        <v>187</v>
      </c>
      <c r="F43" s="30" t="str">
        <f>VLOOKUP(C43,'#cond_type'!A:D,3,FALSE)</f>
        <v>聲望</v>
      </c>
      <c r="H43" s="30" t="str">
        <f>VLOOKUP(C43,'#cond_type'!A:D,4,FALSE)</f>
        <v>-</v>
      </c>
    </row>
    <row r="44" spans="1:8" x14ac:dyDescent="0.45">
      <c r="A44" s="21" t="s">
        <v>211</v>
      </c>
      <c r="B44" s="21" t="s">
        <v>249</v>
      </c>
      <c r="C44" s="21" t="s">
        <v>184</v>
      </c>
      <c r="D44" s="30" t="str">
        <f>VLOOKUP(C44,'#cond_type'!A:D,2,FALSE)</f>
        <v>聲望大於</v>
      </c>
      <c r="E44" s="21" t="s">
        <v>187</v>
      </c>
      <c r="F44" s="30" t="str">
        <f>VLOOKUP(C44,'#cond_type'!A:D,3,FALSE)</f>
        <v>聲望</v>
      </c>
      <c r="H44" s="30" t="str">
        <f>VLOOKUP(C44,'#cond_type'!A:D,4,FALSE)</f>
        <v>-</v>
      </c>
    </row>
    <row r="45" spans="1:8" x14ac:dyDescent="0.45">
      <c r="A45" s="24" t="s">
        <v>212</v>
      </c>
      <c r="B45" s="21" t="s">
        <v>250</v>
      </c>
      <c r="C45" s="21" t="s">
        <v>184</v>
      </c>
      <c r="D45" s="30" t="str">
        <f>VLOOKUP(C45,'#cond_type'!A:D,2,FALSE)</f>
        <v>聲望大於</v>
      </c>
      <c r="E45" s="21" t="s">
        <v>187</v>
      </c>
      <c r="F45" s="30" t="str">
        <f>VLOOKUP(C45,'#cond_type'!A:D,3,FALSE)</f>
        <v>聲望</v>
      </c>
      <c r="H45" s="30" t="str">
        <f>VLOOKUP(C45,'#cond_type'!A:D,4,FALSE)</f>
        <v>-</v>
      </c>
    </row>
    <row r="46" spans="1:8" x14ac:dyDescent="0.45">
      <c r="A46" s="21" t="s">
        <v>213</v>
      </c>
      <c r="B46" s="21" t="s">
        <v>251</v>
      </c>
      <c r="C46" s="21" t="s">
        <v>184</v>
      </c>
      <c r="D46" s="30" t="str">
        <f>VLOOKUP(C46,'#cond_type'!A:D,2,FALSE)</f>
        <v>聲望大於</v>
      </c>
      <c r="E46" s="21" t="s">
        <v>188</v>
      </c>
      <c r="F46" s="30" t="str">
        <f>VLOOKUP(C46,'#cond_type'!A:D,3,FALSE)</f>
        <v>聲望</v>
      </c>
      <c r="H46" s="30" t="str">
        <f>VLOOKUP(C46,'#cond_type'!A:D,4,FALSE)</f>
        <v>-</v>
      </c>
    </row>
    <row r="47" spans="1:8" x14ac:dyDescent="0.45">
      <c r="A47" s="24" t="s">
        <v>214</v>
      </c>
      <c r="B47" s="21" t="s">
        <v>252</v>
      </c>
      <c r="C47" s="21" t="s">
        <v>184</v>
      </c>
      <c r="D47" s="30" t="str">
        <f>VLOOKUP(C47,'#cond_type'!A:D,2,FALSE)</f>
        <v>聲望大於</v>
      </c>
      <c r="E47" s="21" t="s">
        <v>188</v>
      </c>
      <c r="F47" s="30" t="str">
        <f>VLOOKUP(C47,'#cond_type'!A:D,3,FALSE)</f>
        <v>聲望</v>
      </c>
      <c r="H47" s="30" t="str">
        <f>VLOOKUP(C47,'#cond_type'!A:D,4,FALSE)</f>
        <v>-</v>
      </c>
    </row>
    <row r="48" spans="1:8" x14ac:dyDescent="0.45">
      <c r="A48" s="21" t="s">
        <v>215</v>
      </c>
      <c r="B48" s="21" t="s">
        <v>253</v>
      </c>
      <c r="C48" s="21" t="s">
        <v>184</v>
      </c>
      <c r="D48" s="30" t="str">
        <f>VLOOKUP(C48,'#cond_type'!A:D,2,FALSE)</f>
        <v>聲望大於</v>
      </c>
      <c r="E48" s="21" t="s">
        <v>188</v>
      </c>
      <c r="F48" s="30" t="str">
        <f>VLOOKUP(C48,'#cond_type'!A:D,3,FALSE)</f>
        <v>聲望</v>
      </c>
      <c r="H48" s="30" t="str">
        <f>VLOOKUP(C48,'#cond_type'!A:D,4,FALSE)</f>
        <v>-</v>
      </c>
    </row>
    <row r="49" spans="1:8" x14ac:dyDescent="0.45">
      <c r="A49" s="24" t="s">
        <v>216</v>
      </c>
      <c r="B49" s="21" t="s">
        <v>254</v>
      </c>
      <c r="C49" s="21" t="s">
        <v>184</v>
      </c>
      <c r="D49" s="30" t="str">
        <f>VLOOKUP(C49,'#cond_type'!A:D,2,FALSE)</f>
        <v>聲望大於</v>
      </c>
      <c r="E49" s="21" t="s">
        <v>188</v>
      </c>
      <c r="F49" s="30" t="str">
        <f>VLOOKUP(C49,'#cond_type'!A:D,3,FALSE)</f>
        <v>聲望</v>
      </c>
      <c r="H49" s="30" t="str">
        <f>VLOOKUP(C49,'#cond_type'!A:D,4,FALSE)</f>
        <v>-</v>
      </c>
    </row>
    <row r="50" spans="1:8" x14ac:dyDescent="0.45">
      <c r="A50" s="21" t="s">
        <v>217</v>
      </c>
      <c r="B50" s="21" t="s">
        <v>255</v>
      </c>
      <c r="C50" s="21" t="s">
        <v>184</v>
      </c>
      <c r="D50" s="30" t="str">
        <f>VLOOKUP(C50,'#cond_type'!A:D,2,FALSE)</f>
        <v>聲望大於</v>
      </c>
      <c r="E50" s="21" t="s">
        <v>188</v>
      </c>
      <c r="F50" s="30" t="str">
        <f>VLOOKUP(C50,'#cond_type'!A:D,3,FALSE)</f>
        <v>聲望</v>
      </c>
      <c r="H50" s="30" t="str">
        <f>VLOOKUP(C50,'#cond_type'!A:D,4,FALSE)</f>
        <v>-</v>
      </c>
    </row>
    <row r="51" spans="1:8" x14ac:dyDescent="0.45">
      <c r="A51" s="24" t="s">
        <v>218</v>
      </c>
      <c r="B51" s="21" t="s">
        <v>258</v>
      </c>
      <c r="C51" s="21" t="s">
        <v>184</v>
      </c>
      <c r="D51" s="30" t="str">
        <f>VLOOKUP(C51,'#cond_type'!A:D,2,FALSE)</f>
        <v>聲望大於</v>
      </c>
      <c r="E51" s="21" t="s">
        <v>190</v>
      </c>
      <c r="F51" s="30" t="str">
        <f>VLOOKUP(C51,'#cond_type'!A:D,3,FALSE)</f>
        <v>聲望</v>
      </c>
      <c r="H51" s="30" t="str">
        <f>VLOOKUP(C51,'#cond_type'!A:D,4,FALSE)</f>
        <v>-</v>
      </c>
    </row>
    <row r="52" spans="1:8" x14ac:dyDescent="0.45">
      <c r="A52" s="21" t="s">
        <v>219</v>
      </c>
      <c r="B52" s="21" t="s">
        <v>259</v>
      </c>
      <c r="C52" s="21" t="s">
        <v>184</v>
      </c>
      <c r="D52" s="30" t="str">
        <f>VLOOKUP(C52,'#cond_type'!A:D,2,FALSE)</f>
        <v>聲望大於</v>
      </c>
      <c r="E52" s="21" t="s">
        <v>190</v>
      </c>
      <c r="F52" s="30" t="str">
        <f>VLOOKUP(C52,'#cond_type'!A:D,3,FALSE)</f>
        <v>聲望</v>
      </c>
      <c r="H52" s="30" t="str">
        <f>VLOOKUP(C52,'#cond_type'!A:D,4,FALSE)</f>
        <v>-</v>
      </c>
    </row>
    <row r="53" spans="1:8" x14ac:dyDescent="0.45">
      <c r="A53" s="24" t="s">
        <v>220</v>
      </c>
      <c r="B53" s="21" t="s">
        <v>260</v>
      </c>
      <c r="C53" s="21" t="s">
        <v>184</v>
      </c>
      <c r="D53" s="30" t="str">
        <f>VLOOKUP(C53,'#cond_type'!A:D,2,FALSE)</f>
        <v>聲望大於</v>
      </c>
      <c r="E53" s="21" t="s">
        <v>190</v>
      </c>
      <c r="F53" s="30" t="str">
        <f>VLOOKUP(C53,'#cond_type'!A:D,3,FALSE)</f>
        <v>聲望</v>
      </c>
      <c r="H53" s="30" t="str">
        <f>VLOOKUP(C53,'#cond_type'!A:D,4,FALSE)</f>
        <v>-</v>
      </c>
    </row>
    <row r="54" spans="1:8" x14ac:dyDescent="0.45">
      <c r="A54" s="21" t="s">
        <v>221</v>
      </c>
      <c r="B54" s="21" t="s">
        <v>261</v>
      </c>
      <c r="C54" s="21" t="s">
        <v>184</v>
      </c>
      <c r="D54" s="30" t="str">
        <f>VLOOKUP(C54,'#cond_type'!A:D,2,FALSE)</f>
        <v>聲望大於</v>
      </c>
      <c r="E54" s="21" t="s">
        <v>190</v>
      </c>
      <c r="F54" s="30" t="str">
        <f>VLOOKUP(C54,'#cond_type'!A:D,3,FALSE)</f>
        <v>聲望</v>
      </c>
      <c r="H54" s="30" t="str">
        <f>VLOOKUP(C54,'#cond_type'!A:D,4,FALSE)</f>
        <v>-</v>
      </c>
    </row>
    <row r="55" spans="1:8" x14ac:dyDescent="0.45">
      <c r="A55" s="24" t="s">
        <v>222</v>
      </c>
      <c r="B55" s="21" t="s">
        <v>266</v>
      </c>
      <c r="C55" s="21" t="s">
        <v>184</v>
      </c>
      <c r="D55" s="30" t="str">
        <f>VLOOKUP(C55,'#cond_type'!A:D,2,FALSE)</f>
        <v>聲望大於</v>
      </c>
      <c r="E55" s="21" t="s">
        <v>61</v>
      </c>
      <c r="F55" s="30" t="str">
        <f>VLOOKUP(C55,'#cond_type'!A:D,3,FALSE)</f>
        <v>聲望</v>
      </c>
      <c r="H55" s="30" t="str">
        <f>VLOOKUP(C55,'#cond_type'!A:D,4,FALSE)</f>
        <v>-</v>
      </c>
    </row>
    <row r="56" spans="1:8" x14ac:dyDescent="0.45">
      <c r="A56" s="21" t="s">
        <v>223</v>
      </c>
      <c r="B56" s="21" t="s">
        <v>267</v>
      </c>
      <c r="C56" s="21" t="s">
        <v>184</v>
      </c>
      <c r="D56" s="30" t="str">
        <f>VLOOKUP(C56,'#cond_type'!A:D,2,FALSE)</f>
        <v>聲望大於</v>
      </c>
      <c r="E56" s="21" t="s">
        <v>61</v>
      </c>
      <c r="F56" s="30" t="str">
        <f>VLOOKUP(C56,'#cond_type'!A:D,3,FALSE)</f>
        <v>聲望</v>
      </c>
      <c r="H56" s="30" t="str">
        <f>VLOOKUP(C56,'#cond_type'!A:D,4,FALSE)</f>
        <v>-</v>
      </c>
    </row>
    <row r="57" spans="1:8" s="33" customFormat="1" x14ac:dyDescent="0.45">
      <c r="A57" s="32" t="s">
        <v>224</v>
      </c>
      <c r="B57" s="33" t="s">
        <v>332</v>
      </c>
      <c r="C57" s="33" t="s">
        <v>184</v>
      </c>
      <c r="D57" s="34" t="str">
        <f>VLOOKUP(C57,'#cond_type'!A:D,2,FALSE)</f>
        <v>聲望大於</v>
      </c>
      <c r="E57" s="33" t="s">
        <v>324</v>
      </c>
      <c r="F57" s="34" t="str">
        <f>VLOOKUP(C57,'#cond_type'!A:D,3,FALSE)</f>
        <v>聲望</v>
      </c>
      <c r="H57" s="34" t="str">
        <f>VLOOKUP(C57,'#cond_type'!A:D,4,FALSE)</f>
        <v>-</v>
      </c>
    </row>
    <row r="58" spans="1:8" s="33" customFormat="1" x14ac:dyDescent="0.45">
      <c r="A58" s="33" t="s">
        <v>225</v>
      </c>
      <c r="B58" s="33" t="s">
        <v>333</v>
      </c>
      <c r="C58" s="33" t="s">
        <v>184</v>
      </c>
      <c r="D58" s="34" t="str">
        <f>VLOOKUP(C58,'#cond_type'!A:D,2,FALSE)</f>
        <v>聲望大於</v>
      </c>
      <c r="E58" s="33" t="s">
        <v>325</v>
      </c>
      <c r="F58" s="34" t="str">
        <f>VLOOKUP(C58,'#cond_type'!A:D,3,FALSE)</f>
        <v>聲望</v>
      </c>
      <c r="H58" s="34" t="str">
        <f>VLOOKUP(C58,'#cond_type'!A:D,4,FALSE)</f>
        <v>-</v>
      </c>
    </row>
    <row r="59" spans="1:8" s="33" customFormat="1" x14ac:dyDescent="0.45">
      <c r="A59" s="32" t="s">
        <v>226</v>
      </c>
      <c r="B59" s="33" t="s">
        <v>334</v>
      </c>
      <c r="C59" s="33" t="s">
        <v>184</v>
      </c>
      <c r="D59" s="34" t="str">
        <f>VLOOKUP(C59,'#cond_type'!A:D,2,FALSE)</f>
        <v>聲望大於</v>
      </c>
      <c r="E59" s="33" t="s">
        <v>325</v>
      </c>
      <c r="F59" s="34" t="str">
        <f>VLOOKUP(C59,'#cond_type'!A:D,3,FALSE)</f>
        <v>聲望</v>
      </c>
      <c r="H59" s="34" t="str">
        <f>VLOOKUP(C59,'#cond_type'!A:D,4,FALSE)</f>
        <v>-</v>
      </c>
    </row>
    <row r="60" spans="1:8" s="33" customFormat="1" x14ac:dyDescent="0.45">
      <c r="A60" s="33" t="s">
        <v>227</v>
      </c>
      <c r="B60" s="33" t="s">
        <v>335</v>
      </c>
      <c r="C60" s="33" t="s">
        <v>184</v>
      </c>
      <c r="D60" s="34" t="str">
        <f>VLOOKUP(C60,'#cond_type'!A:D,2,FALSE)</f>
        <v>聲望大於</v>
      </c>
      <c r="E60" s="33" t="s">
        <v>325</v>
      </c>
      <c r="F60" s="34" t="str">
        <f>VLOOKUP(C60,'#cond_type'!A:D,3,FALSE)</f>
        <v>聲望</v>
      </c>
      <c r="H60" s="34" t="str">
        <f>VLOOKUP(C60,'#cond_type'!A:D,4,FALSE)</f>
        <v>-</v>
      </c>
    </row>
    <row r="61" spans="1:8" s="33" customFormat="1" x14ac:dyDescent="0.45">
      <c r="A61" s="32" t="s">
        <v>228</v>
      </c>
      <c r="B61" s="33" t="s">
        <v>336</v>
      </c>
      <c r="C61" s="33" t="s">
        <v>184</v>
      </c>
      <c r="D61" s="34" t="str">
        <f>VLOOKUP(C61,'#cond_type'!A:D,2,FALSE)</f>
        <v>聲望大於</v>
      </c>
      <c r="E61" s="33" t="s">
        <v>325</v>
      </c>
      <c r="F61" s="34" t="str">
        <f>VLOOKUP(C61,'#cond_type'!A:D,3,FALSE)</f>
        <v>聲望</v>
      </c>
      <c r="H61" s="34" t="str">
        <f>VLOOKUP(C61,'#cond_type'!A:D,4,FALSE)</f>
        <v>-</v>
      </c>
    </row>
    <row r="62" spans="1:8" s="33" customFormat="1" x14ac:dyDescent="0.45">
      <c r="A62" s="33" t="s">
        <v>229</v>
      </c>
      <c r="B62" s="33" t="s">
        <v>337</v>
      </c>
      <c r="C62" s="33" t="s">
        <v>184</v>
      </c>
      <c r="D62" s="34" t="str">
        <f>VLOOKUP(C62,'#cond_type'!A:D,2,FALSE)</f>
        <v>聲望大於</v>
      </c>
      <c r="E62" s="33" t="s">
        <v>325</v>
      </c>
      <c r="F62" s="34" t="str">
        <f>VLOOKUP(C62,'#cond_type'!A:D,3,FALSE)</f>
        <v>聲望</v>
      </c>
      <c r="H62" s="34" t="str">
        <f>VLOOKUP(C62,'#cond_type'!A:D,4,FALSE)</f>
        <v>-</v>
      </c>
    </row>
    <row r="63" spans="1:8" s="33" customFormat="1" x14ac:dyDescent="0.45">
      <c r="A63" s="32" t="s">
        <v>273</v>
      </c>
      <c r="B63" s="33" t="s">
        <v>338</v>
      </c>
      <c r="C63" s="33" t="s">
        <v>184</v>
      </c>
      <c r="D63" s="34" t="str">
        <f>VLOOKUP(C63,'#cond_type'!A:D,2,FALSE)</f>
        <v>聲望大於</v>
      </c>
      <c r="E63" s="33" t="s">
        <v>339</v>
      </c>
      <c r="F63" s="34" t="str">
        <f>VLOOKUP(C63,'#cond_type'!A:D,3,FALSE)</f>
        <v>聲望</v>
      </c>
      <c r="H63" s="34" t="str">
        <f>VLOOKUP(C63,'#cond_type'!A:D,4,FALSE)</f>
        <v>-</v>
      </c>
    </row>
    <row r="64" spans="1:8" x14ac:dyDescent="0.45">
      <c r="A64" s="19" t="s">
        <v>274</v>
      </c>
      <c r="B64" s="19" t="s">
        <v>275</v>
      </c>
    </row>
    <row r="65" spans="1:8" s="33" customFormat="1" x14ac:dyDescent="0.45">
      <c r="A65" s="36">
        <v>10200</v>
      </c>
      <c r="B65" s="33" t="s">
        <v>340</v>
      </c>
      <c r="C65" s="33" t="s">
        <v>184</v>
      </c>
      <c r="D65" s="34" t="str">
        <f>VLOOKUP(C65,'#cond_type'!A:D,2,FALSE)</f>
        <v>聲望大於</v>
      </c>
      <c r="E65" s="33" t="s">
        <v>341</v>
      </c>
      <c r="F65" s="34" t="str">
        <f>VLOOKUP(C65,'#cond_type'!A:D,3,FALSE)</f>
        <v>聲望</v>
      </c>
      <c r="H65" s="34" t="str">
        <f>VLOOKUP(C65,'#cond_type'!A:D,4,FALSE)</f>
        <v>-</v>
      </c>
    </row>
    <row r="66" spans="1:8" s="33" customFormat="1" x14ac:dyDescent="0.45">
      <c r="A66" s="36">
        <v>10201</v>
      </c>
      <c r="B66" s="33" t="s">
        <v>342</v>
      </c>
      <c r="C66" s="33" t="s">
        <v>184</v>
      </c>
      <c r="D66" s="34" t="str">
        <f>VLOOKUP(C66,'#cond_type'!A:D,2,FALSE)</f>
        <v>聲望大於</v>
      </c>
      <c r="E66" s="33" t="s">
        <v>341</v>
      </c>
      <c r="F66" s="34" t="str">
        <f>VLOOKUP(C66,'#cond_type'!A:D,3,FALSE)</f>
        <v>聲望</v>
      </c>
      <c r="H66" s="34" t="str">
        <f>VLOOKUP(C66,'#cond_type'!A:D,4,FALSE)</f>
        <v>-</v>
      </c>
    </row>
    <row r="67" spans="1:8" s="33" customFormat="1" x14ac:dyDescent="0.45">
      <c r="A67" s="36">
        <v>10202</v>
      </c>
      <c r="B67" s="33" t="s">
        <v>343</v>
      </c>
      <c r="C67" s="33" t="s">
        <v>184</v>
      </c>
      <c r="D67" s="34" t="str">
        <f>VLOOKUP(C67,'#cond_type'!A:D,2,FALSE)</f>
        <v>聲望大於</v>
      </c>
      <c r="E67" s="33" t="s">
        <v>331</v>
      </c>
      <c r="F67" s="34" t="str">
        <f>VLOOKUP(C67,'#cond_type'!A:D,3,FALSE)</f>
        <v>聲望</v>
      </c>
      <c r="H67" s="34" t="str">
        <f>VLOOKUP(C67,'#cond_type'!A:D,4,FALSE)</f>
        <v>-</v>
      </c>
    </row>
    <row r="68" spans="1:8" s="33" customFormat="1" x14ac:dyDescent="0.45">
      <c r="A68" s="36">
        <v>10203</v>
      </c>
      <c r="B68" s="33" t="s">
        <v>344</v>
      </c>
      <c r="C68" s="33" t="s">
        <v>184</v>
      </c>
      <c r="D68" s="34" t="str">
        <f>VLOOKUP(C68,'#cond_type'!A:D,2,FALSE)</f>
        <v>聲望大於</v>
      </c>
      <c r="E68" s="33" t="s">
        <v>331</v>
      </c>
      <c r="F68" s="34" t="str">
        <f>VLOOKUP(C68,'#cond_type'!A:D,3,FALSE)</f>
        <v>聲望</v>
      </c>
      <c r="H68" s="34" t="str">
        <f>VLOOKUP(C68,'#cond_type'!A:D,4,FALSE)</f>
        <v>-</v>
      </c>
    </row>
    <row r="69" spans="1:8" s="33" customFormat="1" x14ac:dyDescent="0.45">
      <c r="A69" s="36">
        <v>10204</v>
      </c>
      <c r="B69" s="33" t="s">
        <v>345</v>
      </c>
      <c r="C69" s="33" t="s">
        <v>184</v>
      </c>
      <c r="D69" s="34" t="str">
        <f>VLOOKUP(C69,'#cond_type'!A:D,2,FALSE)</f>
        <v>聲望大於</v>
      </c>
      <c r="E69" s="33" t="s">
        <v>327</v>
      </c>
      <c r="F69" s="34" t="str">
        <f>VLOOKUP(C69,'#cond_type'!A:D,3,FALSE)</f>
        <v>聲望</v>
      </c>
      <c r="H69" s="34" t="str">
        <f>VLOOKUP(C69,'#cond_type'!A:D,4,FALSE)</f>
        <v>-</v>
      </c>
    </row>
    <row r="70" spans="1:8" s="33" customFormat="1" x14ac:dyDescent="0.45">
      <c r="A70" s="36">
        <v>10205</v>
      </c>
      <c r="B70" s="33" t="s">
        <v>346</v>
      </c>
      <c r="C70" s="33" t="s">
        <v>184</v>
      </c>
      <c r="D70" s="34" t="str">
        <f>VLOOKUP(C70,'#cond_type'!A:D,2,FALSE)</f>
        <v>聲望大於</v>
      </c>
      <c r="E70" s="33" t="s">
        <v>327</v>
      </c>
      <c r="F70" s="34" t="str">
        <f>VLOOKUP(C70,'#cond_type'!A:D,3,FALSE)</f>
        <v>聲望</v>
      </c>
      <c r="H70" s="34" t="str">
        <f>VLOOKUP(C70,'#cond_type'!A:D,4,FALSE)</f>
        <v>-</v>
      </c>
    </row>
    <row r="71" spans="1:8" s="33" customFormat="1" x14ac:dyDescent="0.45">
      <c r="A71" s="36">
        <v>10206</v>
      </c>
      <c r="B71" s="33" t="s">
        <v>347</v>
      </c>
      <c r="C71" s="33" t="s">
        <v>184</v>
      </c>
      <c r="D71" s="34" t="str">
        <f>VLOOKUP(C71,'#cond_type'!A:D,2,FALSE)</f>
        <v>聲望大於</v>
      </c>
      <c r="E71" s="33" t="s">
        <v>348</v>
      </c>
      <c r="F71" s="34" t="str">
        <f>VLOOKUP(C71,'#cond_type'!A:D,3,FALSE)</f>
        <v>聲望</v>
      </c>
      <c r="H71" s="34" t="str">
        <f>VLOOKUP(C71,'#cond_type'!A:D,4,FALSE)</f>
        <v>-</v>
      </c>
    </row>
    <row r="72" spans="1:8" s="33" customFormat="1" x14ac:dyDescent="0.45">
      <c r="A72" s="36">
        <v>10207</v>
      </c>
      <c r="B72" s="33" t="s">
        <v>349</v>
      </c>
      <c r="C72" s="33" t="s">
        <v>184</v>
      </c>
      <c r="D72" s="34" t="str">
        <f>VLOOKUP(C72,'#cond_type'!A:D,2,FALSE)</f>
        <v>聲望大於</v>
      </c>
      <c r="E72" s="33" t="s">
        <v>348</v>
      </c>
      <c r="F72" s="34" t="str">
        <f>VLOOKUP(C72,'#cond_type'!A:D,3,FALSE)</f>
        <v>聲望</v>
      </c>
      <c r="H72" s="34" t="str">
        <f>VLOOKUP(C72,'#cond_type'!A:D,4,FALSE)</f>
        <v>-</v>
      </c>
    </row>
    <row r="73" spans="1:8" s="33" customFormat="1" x14ac:dyDescent="0.45">
      <c r="A73" s="36">
        <v>10208</v>
      </c>
      <c r="B73" s="33" t="s">
        <v>350</v>
      </c>
      <c r="C73" s="33" t="s">
        <v>184</v>
      </c>
      <c r="D73" s="34" t="str">
        <f>VLOOKUP(C73,'#cond_type'!A:D,2,FALSE)</f>
        <v>聲望大於</v>
      </c>
      <c r="E73" s="33" t="s">
        <v>329</v>
      </c>
      <c r="F73" s="34" t="str">
        <f>VLOOKUP(C73,'#cond_type'!A:D,3,FALSE)</f>
        <v>聲望</v>
      </c>
      <c r="H73" s="34" t="str">
        <f>VLOOKUP(C73,'#cond_type'!A:D,4,FALSE)</f>
        <v>-</v>
      </c>
    </row>
    <row r="74" spans="1:8" s="33" customFormat="1" x14ac:dyDescent="0.45">
      <c r="A74" s="36">
        <v>10209</v>
      </c>
      <c r="B74" s="33" t="s">
        <v>351</v>
      </c>
      <c r="C74" s="33" t="s">
        <v>184</v>
      </c>
      <c r="D74" s="34" t="str">
        <f>VLOOKUP(C74,'#cond_type'!A:D,2,FALSE)</f>
        <v>聲望大於</v>
      </c>
      <c r="E74" s="33" t="s">
        <v>329</v>
      </c>
      <c r="F74" s="34" t="str">
        <f>VLOOKUP(C74,'#cond_type'!A:D,3,FALSE)</f>
        <v>聲望</v>
      </c>
      <c r="H74" s="34" t="str">
        <f>VLOOKUP(C74,'#cond_type'!A:D,4,FALSE)</f>
        <v>-</v>
      </c>
    </row>
    <row r="75" spans="1:8" s="33" customFormat="1" x14ac:dyDescent="0.45">
      <c r="A75" s="36">
        <v>10210</v>
      </c>
      <c r="B75" s="33" t="s">
        <v>352</v>
      </c>
      <c r="C75" s="33" t="s">
        <v>184</v>
      </c>
      <c r="D75" s="34" t="str">
        <f>VLOOKUP(C75,'#cond_type'!A:D,2,FALSE)</f>
        <v>聲望大於</v>
      </c>
      <c r="E75" s="33" t="s">
        <v>324</v>
      </c>
      <c r="F75" s="34" t="str">
        <f>VLOOKUP(C75,'#cond_type'!A:D,3,FALSE)</f>
        <v>聲望</v>
      </c>
      <c r="H75" s="34" t="str">
        <f>VLOOKUP(C75,'#cond_type'!A:D,4,FALSE)</f>
        <v>-</v>
      </c>
    </row>
    <row r="76" spans="1:8" s="33" customFormat="1" x14ac:dyDescent="0.45">
      <c r="A76" s="36">
        <v>10211</v>
      </c>
      <c r="B76" s="33" t="s">
        <v>353</v>
      </c>
      <c r="C76" s="33" t="s">
        <v>184</v>
      </c>
      <c r="D76" s="34" t="str">
        <f>VLOOKUP(C76,'#cond_type'!A:D,2,FALSE)</f>
        <v>聲望大於</v>
      </c>
      <c r="E76" s="33" t="s">
        <v>324</v>
      </c>
      <c r="F76" s="34" t="str">
        <f>VLOOKUP(C76,'#cond_type'!A:D,3,FALSE)</f>
        <v>聲望</v>
      </c>
      <c r="H76" s="34" t="str">
        <f>VLOOKUP(C76,'#cond_type'!A:D,4,FALSE)</f>
        <v>-</v>
      </c>
    </row>
    <row r="77" spans="1:8" s="33" customFormat="1" x14ac:dyDescent="0.45">
      <c r="A77" s="36">
        <v>10212</v>
      </c>
      <c r="B77" s="33" t="s">
        <v>354</v>
      </c>
      <c r="C77" s="33" t="s">
        <v>184</v>
      </c>
      <c r="D77" s="34" t="str">
        <f>VLOOKUP(C77,'#cond_type'!A:D,2,FALSE)</f>
        <v>聲望大於</v>
      </c>
      <c r="E77" s="33" t="s">
        <v>325</v>
      </c>
      <c r="F77" s="34" t="str">
        <f>VLOOKUP(C77,'#cond_type'!A:D,3,FALSE)</f>
        <v>聲望</v>
      </c>
      <c r="H77" s="34" t="str">
        <f>VLOOKUP(C77,'#cond_type'!A:D,4,FALSE)</f>
        <v>-</v>
      </c>
    </row>
    <row r="78" spans="1:8" s="33" customFormat="1" x14ac:dyDescent="0.45">
      <c r="A78" s="36">
        <v>10213</v>
      </c>
      <c r="B78" s="33" t="s">
        <v>355</v>
      </c>
      <c r="C78" s="33" t="s">
        <v>184</v>
      </c>
      <c r="D78" s="34" t="str">
        <f>VLOOKUP(C78,'#cond_type'!A:D,2,FALSE)</f>
        <v>聲望大於</v>
      </c>
      <c r="E78" s="33" t="s">
        <v>325</v>
      </c>
      <c r="F78" s="34" t="str">
        <f>VLOOKUP(C78,'#cond_type'!A:D,3,FALSE)</f>
        <v>聲望</v>
      </c>
      <c r="H78" s="34" t="str">
        <f>VLOOKUP(C78,'#cond_type'!A:D,4,FALSE)</f>
        <v>-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5"/>
  <dimension ref="A1:E19"/>
  <sheetViews>
    <sheetView topLeftCell="B1" workbookViewId="0">
      <selection activeCell="B2" sqref="B2"/>
    </sheetView>
  </sheetViews>
  <sheetFormatPr defaultColWidth="9" defaultRowHeight="12.9" x14ac:dyDescent="0.45"/>
  <cols>
    <col min="1" max="1" width="6.61328125" style="21" bestFit="1" customWidth="1"/>
    <col min="2" max="2" width="30.921875" style="21" customWidth="1"/>
    <col min="3" max="3" width="9.07421875" style="21" bestFit="1" customWidth="1"/>
    <col min="4" max="4" width="6.53515625" style="21" bestFit="1" customWidth="1"/>
    <col min="5" max="5" width="39.23046875" style="21" bestFit="1" customWidth="1"/>
    <col min="6" max="6" width="4.15234375" style="21" bestFit="1" customWidth="1"/>
    <col min="7" max="7" width="7.921875" style="21" bestFit="1" customWidth="1"/>
    <col min="8" max="8" width="9.61328125" style="21" bestFit="1" customWidth="1"/>
    <col min="9" max="10" width="4.15234375" style="21" bestFit="1" customWidth="1"/>
    <col min="11" max="16384" width="9" style="21"/>
  </cols>
  <sheetData>
    <row r="1" spans="1:5" x14ac:dyDescent="0.45">
      <c r="B1" s="27" t="s">
        <v>317</v>
      </c>
    </row>
    <row r="3" spans="1:5" s="23" customFormat="1" x14ac:dyDescent="0.45">
      <c r="A3" s="31" t="s">
        <v>381</v>
      </c>
      <c r="B3" s="22" t="s">
        <v>118</v>
      </c>
      <c r="C3" s="22" t="s">
        <v>298</v>
      </c>
      <c r="D3" s="22" t="s">
        <v>299</v>
      </c>
    </row>
    <row r="4" spans="1:5" x14ac:dyDescent="0.45">
      <c r="A4" s="21" t="s">
        <v>185</v>
      </c>
      <c r="B4" s="21" t="s">
        <v>285</v>
      </c>
      <c r="C4" s="21" t="s">
        <v>276</v>
      </c>
      <c r="D4" s="21" t="s">
        <v>280</v>
      </c>
      <c r="E4" s="21" t="s">
        <v>382</v>
      </c>
    </row>
    <row r="5" spans="1:5" x14ac:dyDescent="0.45">
      <c r="A5" s="24" t="s">
        <v>186</v>
      </c>
      <c r="B5" s="25" t="s">
        <v>277</v>
      </c>
      <c r="C5" s="25" t="s">
        <v>279</v>
      </c>
      <c r="D5" s="25" t="s">
        <v>279</v>
      </c>
    </row>
    <row r="6" spans="1:5" x14ac:dyDescent="0.45">
      <c r="A6" s="21" t="s">
        <v>187</v>
      </c>
      <c r="B6" s="25" t="s">
        <v>278</v>
      </c>
      <c r="C6" s="25" t="s">
        <v>279</v>
      </c>
      <c r="D6" s="25" t="s">
        <v>279</v>
      </c>
    </row>
    <row r="7" spans="1:5" x14ac:dyDescent="0.45">
      <c r="A7" s="24" t="s">
        <v>256</v>
      </c>
      <c r="B7" s="25" t="s">
        <v>318</v>
      </c>
      <c r="C7" s="25" t="s">
        <v>279</v>
      </c>
      <c r="D7" s="25" t="s">
        <v>279</v>
      </c>
    </row>
    <row r="8" spans="1:5" x14ac:dyDescent="0.45">
      <c r="A8" s="21" t="s">
        <v>189</v>
      </c>
      <c r="B8" s="25" t="s">
        <v>319</v>
      </c>
      <c r="C8" s="25" t="s">
        <v>279</v>
      </c>
      <c r="D8" s="25" t="s">
        <v>279</v>
      </c>
    </row>
    <row r="9" spans="1:5" x14ac:dyDescent="0.45">
      <c r="A9" s="24" t="s">
        <v>268</v>
      </c>
      <c r="B9" s="25" t="s">
        <v>281</v>
      </c>
      <c r="C9" s="25" t="s">
        <v>306</v>
      </c>
      <c r="D9" s="21" t="s">
        <v>307</v>
      </c>
      <c r="E9" s="27" t="s">
        <v>282</v>
      </c>
    </row>
    <row r="10" spans="1:5" x14ac:dyDescent="0.45">
      <c r="A10" s="21" t="s">
        <v>269</v>
      </c>
      <c r="B10" s="25" t="s">
        <v>310</v>
      </c>
      <c r="C10" s="25" t="s">
        <v>306</v>
      </c>
      <c r="D10" s="21" t="s">
        <v>307</v>
      </c>
    </row>
    <row r="11" spans="1:5" x14ac:dyDescent="0.45">
      <c r="A11" s="24" t="s">
        <v>262</v>
      </c>
      <c r="B11" s="25" t="s">
        <v>311</v>
      </c>
      <c r="C11" s="25" t="s">
        <v>306</v>
      </c>
      <c r="D11" s="21" t="s">
        <v>307</v>
      </c>
    </row>
    <row r="12" spans="1:5" x14ac:dyDescent="0.45">
      <c r="A12" s="21" t="s">
        <v>300</v>
      </c>
      <c r="B12" s="25" t="s">
        <v>283</v>
      </c>
      <c r="C12" s="25" t="s">
        <v>284</v>
      </c>
      <c r="D12" s="21" t="s">
        <v>280</v>
      </c>
      <c r="E12" s="27" t="s">
        <v>287</v>
      </c>
    </row>
    <row r="13" spans="1:5" x14ac:dyDescent="0.45">
      <c r="A13" s="24" t="s">
        <v>270</v>
      </c>
      <c r="B13" s="21" t="s">
        <v>288</v>
      </c>
      <c r="C13" s="25" t="s">
        <v>286</v>
      </c>
      <c r="D13" s="21" t="s">
        <v>280</v>
      </c>
      <c r="E13" s="27"/>
    </row>
    <row r="14" spans="1:5" x14ac:dyDescent="0.45">
      <c r="A14" s="21" t="s">
        <v>301</v>
      </c>
      <c r="B14" s="21" t="s">
        <v>289</v>
      </c>
      <c r="C14" s="25" t="s">
        <v>286</v>
      </c>
      <c r="D14" s="21" t="s">
        <v>315</v>
      </c>
    </row>
    <row r="15" spans="1:5" x14ac:dyDescent="0.45">
      <c r="A15" s="24" t="s">
        <v>302</v>
      </c>
      <c r="B15" s="21" t="s">
        <v>290</v>
      </c>
      <c r="C15" s="25" t="s">
        <v>286</v>
      </c>
      <c r="D15" s="21" t="s">
        <v>316</v>
      </c>
    </row>
    <row r="16" spans="1:5" x14ac:dyDescent="0.45">
      <c r="A16" s="21" t="s">
        <v>303</v>
      </c>
      <c r="B16" s="21" t="s">
        <v>291</v>
      </c>
      <c r="C16" s="25" t="s">
        <v>286</v>
      </c>
      <c r="D16" s="21" t="s">
        <v>316</v>
      </c>
    </row>
    <row r="17" spans="1:5" x14ac:dyDescent="0.45">
      <c r="A17" s="24" t="s">
        <v>304</v>
      </c>
      <c r="B17" s="21" t="s">
        <v>292</v>
      </c>
      <c r="C17" s="21" t="s">
        <v>308</v>
      </c>
      <c r="D17" s="21" t="s">
        <v>309</v>
      </c>
      <c r="E17" s="27" t="s">
        <v>294</v>
      </c>
    </row>
    <row r="18" spans="1:5" ht="15.45" x14ac:dyDescent="0.4">
      <c r="A18" s="21" t="s">
        <v>320</v>
      </c>
      <c r="B18" s="21" t="s">
        <v>293</v>
      </c>
      <c r="C18" s="21" t="s">
        <v>308</v>
      </c>
      <c r="D18" s="21" t="s">
        <v>309</v>
      </c>
      <c r="E18" s="29"/>
    </row>
    <row r="19" spans="1:5" ht="15.45" x14ac:dyDescent="0.4">
      <c r="A19" s="24" t="s">
        <v>321</v>
      </c>
      <c r="B19" s="21" t="s">
        <v>295</v>
      </c>
      <c r="C19" s="21" t="s">
        <v>296</v>
      </c>
      <c r="D19" s="21" t="s">
        <v>316</v>
      </c>
      <c r="E19" s="2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B26" sqref="B26"/>
    </sheetView>
  </sheetViews>
  <sheetFormatPr defaultColWidth="9" defaultRowHeight="12.9" x14ac:dyDescent="0.45"/>
  <cols>
    <col min="1" max="1" width="6.61328125" style="21" bestFit="1" customWidth="1"/>
    <col min="2" max="2" width="30.921875" style="21" customWidth="1"/>
    <col min="3" max="3" width="9.07421875" style="21" bestFit="1" customWidth="1"/>
    <col min="4" max="4" width="6.53515625" style="21" bestFit="1" customWidth="1"/>
    <col min="5" max="5" width="39.23046875" style="21" bestFit="1" customWidth="1"/>
    <col min="6" max="6" width="4.15234375" style="21" bestFit="1" customWidth="1"/>
    <col min="7" max="7" width="7.921875" style="21" bestFit="1" customWidth="1"/>
    <col min="8" max="8" width="9.61328125" style="21" bestFit="1" customWidth="1"/>
    <col min="9" max="10" width="4.15234375" style="21" bestFit="1" customWidth="1"/>
    <col min="11" max="16384" width="9" style="21"/>
  </cols>
  <sheetData>
    <row r="1" spans="1:5" x14ac:dyDescent="0.45">
      <c r="B1" s="27" t="s">
        <v>297</v>
      </c>
    </row>
    <row r="3" spans="1:5" s="23" customFormat="1" x14ac:dyDescent="0.45">
      <c r="A3" s="31" t="s">
        <v>305</v>
      </c>
      <c r="B3" s="22" t="s">
        <v>118</v>
      </c>
      <c r="C3" s="22" t="s">
        <v>298</v>
      </c>
      <c r="D3" s="22" t="s">
        <v>299</v>
      </c>
    </row>
    <row r="4" spans="1:5" x14ac:dyDescent="0.45">
      <c r="A4" s="21" t="s">
        <v>185</v>
      </c>
      <c r="B4" s="21" t="s">
        <v>285</v>
      </c>
      <c r="C4" s="21" t="s">
        <v>276</v>
      </c>
      <c r="D4" s="21" t="s">
        <v>280</v>
      </c>
    </row>
    <row r="5" spans="1:5" x14ac:dyDescent="0.45">
      <c r="A5" s="24" t="s">
        <v>186</v>
      </c>
      <c r="B5" s="25" t="s">
        <v>277</v>
      </c>
      <c r="C5" s="25" t="s">
        <v>279</v>
      </c>
      <c r="D5" s="25" t="s">
        <v>279</v>
      </c>
    </row>
    <row r="6" spans="1:5" x14ac:dyDescent="0.45">
      <c r="A6" s="21" t="s">
        <v>187</v>
      </c>
      <c r="B6" s="25" t="s">
        <v>278</v>
      </c>
      <c r="C6" s="25" t="s">
        <v>279</v>
      </c>
      <c r="D6" s="25" t="s">
        <v>279</v>
      </c>
    </row>
    <row r="7" spans="1:5" x14ac:dyDescent="0.45">
      <c r="A7" s="21" t="s">
        <v>256</v>
      </c>
      <c r="B7" s="25" t="s">
        <v>281</v>
      </c>
      <c r="C7" s="25" t="s">
        <v>306</v>
      </c>
      <c r="D7" s="21" t="s">
        <v>307</v>
      </c>
      <c r="E7" s="27" t="s">
        <v>282</v>
      </c>
    </row>
    <row r="8" spans="1:5" x14ac:dyDescent="0.45">
      <c r="A8" s="24" t="s">
        <v>189</v>
      </c>
      <c r="B8" s="25" t="s">
        <v>310</v>
      </c>
      <c r="C8" s="25" t="s">
        <v>306</v>
      </c>
      <c r="D8" s="21" t="s">
        <v>307</v>
      </c>
    </row>
    <row r="9" spans="1:5" x14ac:dyDescent="0.45">
      <c r="A9" s="21" t="s">
        <v>268</v>
      </c>
      <c r="B9" s="25" t="s">
        <v>311</v>
      </c>
      <c r="C9" s="25" t="s">
        <v>306</v>
      </c>
      <c r="D9" s="21" t="s">
        <v>307</v>
      </c>
    </row>
    <row r="10" spans="1:5" x14ac:dyDescent="0.45">
      <c r="A10" s="21" t="s">
        <v>269</v>
      </c>
      <c r="B10" s="25" t="s">
        <v>283</v>
      </c>
      <c r="C10" s="25" t="s">
        <v>284</v>
      </c>
      <c r="D10" s="21" t="s">
        <v>280</v>
      </c>
      <c r="E10" s="27" t="s">
        <v>287</v>
      </c>
    </row>
    <row r="11" spans="1:5" x14ac:dyDescent="0.45">
      <c r="A11" s="24" t="s">
        <v>262</v>
      </c>
      <c r="B11" s="21" t="s">
        <v>288</v>
      </c>
      <c r="C11" s="25" t="s">
        <v>286</v>
      </c>
      <c r="D11" s="21" t="s">
        <v>280</v>
      </c>
      <c r="E11" s="27"/>
    </row>
    <row r="12" spans="1:5" x14ac:dyDescent="0.45">
      <c r="A12" s="21" t="s">
        <v>300</v>
      </c>
      <c r="B12" s="21" t="s">
        <v>289</v>
      </c>
      <c r="C12" s="25" t="s">
        <v>286</v>
      </c>
      <c r="D12" s="21" t="s">
        <v>315</v>
      </c>
    </row>
    <row r="13" spans="1:5" x14ac:dyDescent="0.45">
      <c r="A13" s="21" t="s">
        <v>270</v>
      </c>
      <c r="B13" s="21" t="s">
        <v>290</v>
      </c>
      <c r="C13" s="25" t="s">
        <v>286</v>
      </c>
      <c r="D13" s="21" t="s">
        <v>316</v>
      </c>
    </row>
    <row r="14" spans="1:5" x14ac:dyDescent="0.45">
      <c r="A14" s="24" t="s">
        <v>301</v>
      </c>
      <c r="B14" s="21" t="s">
        <v>291</v>
      </c>
      <c r="C14" s="25" t="s">
        <v>286</v>
      </c>
      <c r="D14" s="21" t="s">
        <v>316</v>
      </c>
    </row>
    <row r="15" spans="1:5" x14ac:dyDescent="0.45">
      <c r="A15" s="21" t="s">
        <v>302</v>
      </c>
      <c r="B15" s="21" t="s">
        <v>292</v>
      </c>
      <c r="C15" s="21" t="s">
        <v>308</v>
      </c>
      <c r="D15" s="21" t="s">
        <v>309</v>
      </c>
      <c r="E15" s="27" t="s">
        <v>294</v>
      </c>
    </row>
    <row r="16" spans="1:5" ht="15.45" x14ac:dyDescent="0.4">
      <c r="A16" s="21" t="s">
        <v>303</v>
      </c>
      <c r="B16" s="21" t="s">
        <v>293</v>
      </c>
      <c r="C16" s="21" t="s">
        <v>308</v>
      </c>
      <c r="D16" s="21" t="s">
        <v>309</v>
      </c>
      <c r="E16" s="29"/>
    </row>
    <row r="17" spans="1:5" ht="15.45" x14ac:dyDescent="0.4">
      <c r="A17" s="24" t="s">
        <v>304</v>
      </c>
      <c r="B17" s="21" t="s">
        <v>295</v>
      </c>
      <c r="C17" s="21" t="s">
        <v>296</v>
      </c>
      <c r="D17" s="21" t="s">
        <v>316</v>
      </c>
      <c r="E17" s="2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2"/>
  <dimension ref="A1:P13"/>
  <sheetViews>
    <sheetView tabSelected="1" workbookViewId="0">
      <selection activeCell="B13" sqref="B13"/>
    </sheetView>
  </sheetViews>
  <sheetFormatPr defaultColWidth="9" defaultRowHeight="12.9" x14ac:dyDescent="0.45"/>
  <cols>
    <col min="1" max="1" width="7.69140625" style="26" bestFit="1" customWidth="1"/>
    <col min="2" max="2" width="11" style="21" bestFit="1" customWidth="1"/>
    <col min="3" max="3" width="8.3046875" style="21" bestFit="1" customWidth="1"/>
    <col min="4" max="4" width="26.53515625" style="21" bestFit="1" customWidth="1"/>
    <col min="5" max="5" width="36.4609375" style="21" customWidth="1"/>
    <col min="6" max="6" width="34.84375" style="21" bestFit="1" customWidth="1"/>
    <col min="7" max="7" width="7.69140625" style="21" bestFit="1" customWidth="1"/>
    <col min="8" max="8" width="26" style="21" bestFit="1" customWidth="1"/>
    <col min="9" max="9" width="13.3828125" style="21" bestFit="1" customWidth="1"/>
    <col min="10" max="10" width="12.69140625" style="21" bestFit="1" customWidth="1"/>
    <col min="11" max="11" width="13.69140625" style="21" bestFit="1" customWidth="1"/>
    <col min="12" max="12" width="12.921875" style="21" bestFit="1" customWidth="1"/>
    <col min="13" max="13" width="25" style="21" bestFit="1" customWidth="1"/>
    <col min="14" max="14" width="25.23046875" style="21" bestFit="1" customWidth="1"/>
    <col min="15" max="15" width="8.07421875" style="21" bestFit="1" customWidth="1"/>
    <col min="16" max="16" width="9.07421875" style="21" bestFit="1" customWidth="1"/>
    <col min="17" max="17" width="8.69140625" style="21" bestFit="1" customWidth="1"/>
    <col min="18" max="16384" width="9" style="21"/>
  </cols>
  <sheetData>
    <row r="1" spans="1:16" s="45" customFormat="1" ht="16.5" customHeight="1" x14ac:dyDescent="0.45">
      <c r="A1" s="56" t="s">
        <v>78</v>
      </c>
      <c r="B1" s="57" t="s">
        <v>80</v>
      </c>
      <c r="C1" s="58"/>
      <c r="D1" s="66" t="s">
        <v>93</v>
      </c>
      <c r="E1" s="61" t="s">
        <v>79</v>
      </c>
      <c r="F1" s="53" t="s">
        <v>84</v>
      </c>
      <c r="G1" s="39"/>
    </row>
    <row r="2" spans="1:16" s="38" customFormat="1" x14ac:dyDescent="0.45">
      <c r="A2" s="56"/>
      <c r="B2" s="59"/>
      <c r="C2" s="60"/>
      <c r="D2" s="67"/>
      <c r="E2" s="62"/>
      <c r="F2" s="54"/>
      <c r="G2" s="40"/>
    </row>
    <row r="3" spans="1:16" s="46" customFormat="1" x14ac:dyDescent="0.45">
      <c r="A3" s="56"/>
      <c r="B3" s="63" t="s">
        <v>82</v>
      </c>
      <c r="C3" s="64"/>
      <c r="D3" s="43" t="s">
        <v>81</v>
      </c>
      <c r="E3" s="12" t="s">
        <v>386</v>
      </c>
      <c r="F3" s="41" t="s">
        <v>85</v>
      </c>
      <c r="G3" s="42"/>
    </row>
    <row r="4" spans="1:16" s="38" customFormat="1" x14ac:dyDescent="0.45">
      <c r="A4" s="56"/>
      <c r="B4" s="47" t="s">
        <v>86</v>
      </c>
      <c r="C4" s="47" t="s">
        <v>97</v>
      </c>
      <c r="D4" s="66" t="s">
        <v>94</v>
      </c>
      <c r="E4" s="65" t="s">
        <v>388</v>
      </c>
      <c r="F4" s="53" t="s">
        <v>98</v>
      </c>
      <c r="G4" s="37"/>
    </row>
    <row r="5" spans="1:16" s="38" customFormat="1" x14ac:dyDescent="0.45">
      <c r="A5" s="56"/>
      <c r="B5" s="47" t="s">
        <v>87</v>
      </c>
      <c r="C5" s="47" t="s">
        <v>89</v>
      </c>
      <c r="D5" s="68"/>
      <c r="E5" s="62"/>
      <c r="F5" s="55"/>
    </row>
    <row r="6" spans="1:16" s="38" customFormat="1" x14ac:dyDescent="0.45">
      <c r="A6" s="56"/>
      <c r="B6" s="47" t="s">
        <v>390</v>
      </c>
      <c r="C6" s="47" t="s">
        <v>389</v>
      </c>
      <c r="D6" s="67"/>
      <c r="E6" s="13" t="s">
        <v>387</v>
      </c>
      <c r="F6" s="55"/>
    </row>
    <row r="7" spans="1:16" x14ac:dyDescent="0.45">
      <c r="A7" s="19" t="s">
        <v>384</v>
      </c>
      <c r="B7" s="20" t="s">
        <v>383</v>
      </c>
    </row>
    <row r="8" spans="1:16" s="23" customFormat="1" x14ac:dyDescent="0.45">
      <c r="A8" s="19" t="s">
        <v>0</v>
      </c>
      <c r="B8" s="22" t="s">
        <v>5</v>
      </c>
      <c r="C8" s="22" t="s">
        <v>6</v>
      </c>
      <c r="D8" s="22" t="s">
        <v>7</v>
      </c>
      <c r="E8" s="22" t="s">
        <v>8</v>
      </c>
      <c r="F8" s="22" t="s">
        <v>9</v>
      </c>
      <c r="G8" s="22" t="s">
        <v>95</v>
      </c>
      <c r="H8" s="22" t="s">
        <v>10</v>
      </c>
      <c r="I8" s="22" t="s">
        <v>11</v>
      </c>
      <c r="J8" s="22" t="s">
        <v>4</v>
      </c>
      <c r="K8" s="22" t="s">
        <v>12</v>
      </c>
      <c r="L8" s="22" t="s">
        <v>13</v>
      </c>
      <c r="M8" s="22" t="s">
        <v>14</v>
      </c>
      <c r="N8" s="22" t="s">
        <v>15</v>
      </c>
      <c r="O8" s="22" t="s">
        <v>16</v>
      </c>
      <c r="P8" s="22" t="s">
        <v>17</v>
      </c>
    </row>
    <row r="9" spans="1:16" s="23" customFormat="1" x14ac:dyDescent="0.45">
      <c r="A9" s="19" t="s">
        <v>385</v>
      </c>
      <c r="B9" s="44" t="s">
        <v>22</v>
      </c>
      <c r="C9" s="22" t="s">
        <v>23</v>
      </c>
      <c r="D9" s="22" t="s">
        <v>24</v>
      </c>
      <c r="E9" s="22" t="s">
        <v>25</v>
      </c>
      <c r="F9" s="22" t="s">
        <v>26</v>
      </c>
      <c r="G9" s="22" t="s">
        <v>74</v>
      </c>
      <c r="H9" s="22" t="s">
        <v>27</v>
      </c>
      <c r="I9" s="22" t="s">
        <v>28</v>
      </c>
      <c r="J9" s="22" t="s">
        <v>29</v>
      </c>
      <c r="K9" s="22" t="s">
        <v>30</v>
      </c>
      <c r="L9" s="22" t="s">
        <v>31</v>
      </c>
      <c r="M9" s="22" t="s">
        <v>32</v>
      </c>
      <c r="N9" s="22" t="s">
        <v>33</v>
      </c>
      <c r="O9" s="22" t="s">
        <v>34</v>
      </c>
      <c r="P9" s="22" t="s">
        <v>35</v>
      </c>
    </row>
    <row r="10" spans="1:16" x14ac:dyDescent="0.45">
      <c r="A10" s="48" t="s">
        <v>40</v>
      </c>
      <c r="B10" s="49" t="s">
        <v>21</v>
      </c>
      <c r="C10" s="50" t="s">
        <v>19</v>
      </c>
      <c r="D10" s="50" t="s">
        <v>38</v>
      </c>
      <c r="E10" s="49" t="s">
        <v>60</v>
      </c>
      <c r="F10" s="49" t="s">
        <v>44</v>
      </c>
      <c r="G10" s="49" t="s">
        <v>75</v>
      </c>
      <c r="H10" s="49" t="s">
        <v>63</v>
      </c>
      <c r="I10" s="49" t="s">
        <v>46</v>
      </c>
      <c r="J10" s="49" t="s">
        <v>64</v>
      </c>
      <c r="K10" s="49" t="s">
        <v>18</v>
      </c>
      <c r="L10" s="49" t="s">
        <v>67</v>
      </c>
      <c r="M10" s="49" t="s">
        <v>18</v>
      </c>
      <c r="N10" s="49" t="s">
        <v>70</v>
      </c>
      <c r="O10" s="49" t="s">
        <v>19</v>
      </c>
      <c r="P10" s="49" t="s">
        <v>48</v>
      </c>
    </row>
    <row r="11" spans="1:16" x14ac:dyDescent="0.45">
      <c r="A11" s="48" t="s">
        <v>96</v>
      </c>
      <c r="B11" s="49"/>
      <c r="C11" s="49"/>
      <c r="D11" s="49"/>
      <c r="E11" s="49"/>
      <c r="F11" s="49"/>
      <c r="G11" s="49" t="s">
        <v>73</v>
      </c>
      <c r="H11" s="49"/>
      <c r="I11" s="49"/>
      <c r="J11" s="49"/>
      <c r="K11" s="49"/>
      <c r="L11" s="49"/>
      <c r="M11" s="49"/>
      <c r="N11" s="49"/>
      <c r="O11" s="49"/>
      <c r="P11" s="49"/>
    </row>
    <row r="12" spans="1:16" x14ac:dyDescent="0.45">
      <c r="A12" s="48" t="s">
        <v>42</v>
      </c>
      <c r="B12" s="49" t="s">
        <v>20</v>
      </c>
      <c r="C12" s="50" t="s">
        <v>37</v>
      </c>
      <c r="D12" s="50" t="s">
        <v>19</v>
      </c>
      <c r="E12" s="49" t="s">
        <v>43</v>
      </c>
      <c r="F12" s="49" t="s">
        <v>55</v>
      </c>
      <c r="G12" s="49" t="s">
        <v>76</v>
      </c>
      <c r="H12" s="49" t="s">
        <v>54</v>
      </c>
      <c r="I12" s="49" t="s">
        <v>51</v>
      </c>
      <c r="J12" s="49" t="s">
        <v>53</v>
      </c>
      <c r="K12" s="49" t="s">
        <v>52</v>
      </c>
      <c r="L12" s="49" t="s">
        <v>57</v>
      </c>
      <c r="M12" s="49" t="s">
        <v>56</v>
      </c>
      <c r="N12" s="49" t="s">
        <v>58</v>
      </c>
      <c r="O12" s="49" t="s">
        <v>59</v>
      </c>
      <c r="P12" s="49" t="s">
        <v>49</v>
      </c>
    </row>
    <row r="13" spans="1:16" x14ac:dyDescent="0.45">
      <c r="A13" s="48" t="s">
        <v>41</v>
      </c>
      <c r="B13" s="49" t="s">
        <v>20</v>
      </c>
      <c r="C13" s="50" t="s">
        <v>36</v>
      </c>
      <c r="D13" s="50" t="s">
        <v>39</v>
      </c>
      <c r="E13" s="49" t="s">
        <v>61</v>
      </c>
      <c r="F13" s="49" t="s">
        <v>45</v>
      </c>
      <c r="G13" s="49" t="s">
        <v>77</v>
      </c>
      <c r="H13" s="49" t="s">
        <v>62</v>
      </c>
      <c r="I13" s="49" t="s">
        <v>47</v>
      </c>
      <c r="J13" s="49" t="s">
        <v>65</v>
      </c>
      <c r="K13" s="49" t="s">
        <v>66</v>
      </c>
      <c r="L13" s="49" t="s">
        <v>68</v>
      </c>
      <c r="M13" s="49" t="s">
        <v>69</v>
      </c>
      <c r="N13" s="49" t="s">
        <v>71</v>
      </c>
      <c r="O13" s="49" t="s">
        <v>72</v>
      </c>
      <c r="P13" s="49" t="s">
        <v>50</v>
      </c>
    </row>
  </sheetData>
  <mergeCells count="9">
    <mergeCell ref="F1:F2"/>
    <mergeCell ref="F4:F6"/>
    <mergeCell ref="A1:A6"/>
    <mergeCell ref="B1:C2"/>
    <mergeCell ref="E1:E2"/>
    <mergeCell ref="B3:C3"/>
    <mergeCell ref="E4:E5"/>
    <mergeCell ref="D1:D2"/>
    <mergeCell ref="D4:D6"/>
  </mergeCells>
  <phoneticPr fontId="4" type="noConversion"/>
  <hyperlinks>
    <hyperlink ref="E6" r:id="rId1" xr:uid="{00000000-0004-0000-04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3"/>
  <dimension ref="A1:I22"/>
  <sheetViews>
    <sheetView workbookViewId="0">
      <selection activeCell="G24" sqref="G24"/>
    </sheetView>
  </sheetViews>
  <sheetFormatPr defaultColWidth="9" defaultRowHeight="12.9" x14ac:dyDescent="0.45"/>
  <cols>
    <col min="1" max="1" width="10.07421875" style="18" bestFit="1" customWidth="1"/>
    <col min="2" max="2" width="12.23046875" style="2" bestFit="1" customWidth="1"/>
    <col min="3" max="3" width="13.07421875" style="2" bestFit="1" customWidth="1"/>
    <col min="4" max="4" width="8.23046875" style="2" bestFit="1" customWidth="1"/>
    <col min="5" max="5" width="7.4609375" style="2" bestFit="1" customWidth="1"/>
    <col min="6" max="6" width="25.69140625" style="2" bestFit="1" customWidth="1"/>
    <col min="7" max="7" width="56.921875" style="2" bestFit="1" customWidth="1"/>
    <col min="8" max="8" width="12.4609375" style="2" bestFit="1" customWidth="1"/>
    <col min="9" max="9" width="22.69140625" style="2" bestFit="1" customWidth="1"/>
    <col min="10" max="16384" width="9" style="2"/>
  </cols>
  <sheetData>
    <row r="1" spans="1:9" s="8" customFormat="1" ht="16.5" customHeight="1" x14ac:dyDescent="0.45">
      <c r="A1" s="56" t="s">
        <v>78</v>
      </c>
      <c r="B1" s="57" t="s">
        <v>80</v>
      </c>
      <c r="C1" s="58"/>
      <c r="D1" s="71" t="s">
        <v>93</v>
      </c>
      <c r="E1" s="72"/>
      <c r="F1" s="73"/>
      <c r="G1" s="61" t="s">
        <v>79</v>
      </c>
      <c r="H1" s="53" t="s">
        <v>84</v>
      </c>
      <c r="I1" s="77"/>
    </row>
    <row r="2" spans="1:9" s="9" customFormat="1" x14ac:dyDescent="0.45">
      <c r="A2" s="56"/>
      <c r="B2" s="59"/>
      <c r="C2" s="60"/>
      <c r="D2" s="74"/>
      <c r="E2" s="75"/>
      <c r="F2" s="76"/>
      <c r="G2" s="62"/>
      <c r="H2" s="54"/>
      <c r="I2" s="78"/>
    </row>
    <row r="3" spans="1:9" s="10" customFormat="1" x14ac:dyDescent="0.45">
      <c r="A3" s="56"/>
      <c r="B3" s="63" t="s">
        <v>82</v>
      </c>
      <c r="C3" s="64"/>
      <c r="D3" s="79" t="s">
        <v>81</v>
      </c>
      <c r="E3" s="80"/>
      <c r="F3" s="81"/>
      <c r="G3" s="12" t="s">
        <v>83</v>
      </c>
      <c r="H3" s="82" t="s">
        <v>85</v>
      </c>
      <c r="I3" s="83"/>
    </row>
    <row r="4" spans="1:9" s="9" customFormat="1" x14ac:dyDescent="0.45">
      <c r="A4" s="56"/>
      <c r="B4" s="11" t="s">
        <v>86</v>
      </c>
      <c r="C4" s="11" t="s">
        <v>97</v>
      </c>
      <c r="D4" s="84" t="s">
        <v>94</v>
      </c>
      <c r="E4" s="85"/>
      <c r="F4" s="86"/>
      <c r="G4" s="61" t="s">
        <v>91</v>
      </c>
      <c r="H4" s="53" t="s">
        <v>98</v>
      </c>
      <c r="I4" s="69"/>
    </row>
    <row r="5" spans="1:9" s="9" customFormat="1" x14ac:dyDescent="0.45">
      <c r="A5" s="56"/>
      <c r="B5" s="11" t="s">
        <v>87</v>
      </c>
      <c r="C5" s="11" t="s">
        <v>89</v>
      </c>
      <c r="D5" s="87"/>
      <c r="E5" s="88"/>
      <c r="F5" s="89"/>
      <c r="G5" s="62"/>
      <c r="H5" s="55"/>
      <c r="I5" s="70"/>
    </row>
    <row r="6" spans="1:9" s="9" customFormat="1" x14ac:dyDescent="0.45">
      <c r="A6" s="56"/>
      <c r="B6" s="11" t="s">
        <v>88</v>
      </c>
      <c r="C6" s="11" t="s">
        <v>90</v>
      </c>
      <c r="D6" s="90"/>
      <c r="E6" s="91"/>
      <c r="F6" s="92"/>
      <c r="G6" s="13" t="s">
        <v>92</v>
      </c>
      <c r="H6" s="55"/>
      <c r="I6" s="70"/>
    </row>
    <row r="7" spans="1:9" x14ac:dyDescent="0.45">
      <c r="A7" s="16" t="s">
        <v>2</v>
      </c>
      <c r="B7" s="7" t="s">
        <v>99</v>
      </c>
    </row>
    <row r="8" spans="1:9" s="3" customFormat="1" x14ac:dyDescent="0.45">
      <c r="A8" s="16" t="s">
        <v>0</v>
      </c>
      <c r="B8" s="5" t="s">
        <v>5</v>
      </c>
      <c r="C8" s="5" t="s">
        <v>6</v>
      </c>
      <c r="D8" s="5" t="s">
        <v>7</v>
      </c>
      <c r="E8" s="5" t="s">
        <v>8</v>
      </c>
      <c r="F8" s="5" t="s">
        <v>95</v>
      </c>
      <c r="G8" s="5" t="s">
        <v>9</v>
      </c>
      <c r="H8" s="5" t="s">
        <v>95</v>
      </c>
      <c r="I8" s="5" t="s">
        <v>10</v>
      </c>
    </row>
    <row r="9" spans="1:9" s="3" customFormat="1" x14ac:dyDescent="0.45">
      <c r="A9" s="16" t="s">
        <v>1</v>
      </c>
      <c r="B9" s="6" t="s">
        <v>22</v>
      </c>
      <c r="C9" s="5" t="s">
        <v>23</v>
      </c>
      <c r="D9" s="5" t="s">
        <v>24</v>
      </c>
      <c r="E9" s="5" t="s">
        <v>25</v>
      </c>
      <c r="F9" s="5" t="s">
        <v>101</v>
      </c>
      <c r="G9" s="5" t="s">
        <v>26</v>
      </c>
      <c r="H9" s="5" t="s">
        <v>106</v>
      </c>
      <c r="I9" s="5" t="s">
        <v>27</v>
      </c>
    </row>
    <row r="10" spans="1:9" x14ac:dyDescent="0.45">
      <c r="A10" s="17">
        <v>0</v>
      </c>
      <c r="B10" s="14" t="s">
        <v>21</v>
      </c>
      <c r="C10" s="15" t="s">
        <v>19</v>
      </c>
      <c r="D10" s="15" t="s">
        <v>38</v>
      </c>
      <c r="E10" s="14" t="s">
        <v>60</v>
      </c>
      <c r="F10" s="14" t="s">
        <v>103</v>
      </c>
      <c r="G10" s="14" t="s">
        <v>44</v>
      </c>
      <c r="H10" s="14" t="s">
        <v>107</v>
      </c>
      <c r="I10" s="14" t="s">
        <v>63</v>
      </c>
    </row>
    <row r="11" spans="1:9" x14ac:dyDescent="0.45">
      <c r="A11" s="17" t="s">
        <v>96</v>
      </c>
      <c r="B11" s="14" t="s">
        <v>100</v>
      </c>
      <c r="C11" s="14" t="s">
        <v>110</v>
      </c>
      <c r="D11" s="14" t="s">
        <v>111</v>
      </c>
      <c r="E11" s="14" t="s">
        <v>112</v>
      </c>
      <c r="F11" s="14" t="s">
        <v>102</v>
      </c>
      <c r="G11" s="14" t="s">
        <v>113</v>
      </c>
      <c r="H11" s="14" t="s">
        <v>115</v>
      </c>
      <c r="I11" s="14" t="s">
        <v>114</v>
      </c>
    </row>
    <row r="12" spans="1:9" x14ac:dyDescent="0.45">
      <c r="A12" s="17">
        <v>1</v>
      </c>
      <c r="B12" s="14" t="s">
        <v>20</v>
      </c>
      <c r="C12" s="15" t="s">
        <v>37</v>
      </c>
      <c r="D12" s="15" t="s">
        <v>19</v>
      </c>
      <c r="E12" s="14" t="s">
        <v>43</v>
      </c>
      <c r="F12" s="14" t="s">
        <v>104</v>
      </c>
      <c r="G12" s="14" t="s">
        <v>55</v>
      </c>
      <c r="H12" s="14" t="s">
        <v>108</v>
      </c>
      <c r="I12" s="14" t="s">
        <v>54</v>
      </c>
    </row>
    <row r="13" spans="1:9" x14ac:dyDescent="0.45">
      <c r="A13" s="17">
        <v>2</v>
      </c>
      <c r="B13" s="14" t="s">
        <v>20</v>
      </c>
      <c r="C13" s="15" t="s">
        <v>36</v>
      </c>
      <c r="D13" s="15" t="s">
        <v>39</v>
      </c>
      <c r="E13" s="14" t="s">
        <v>61</v>
      </c>
      <c r="F13" s="14" t="s">
        <v>105</v>
      </c>
      <c r="G13" s="14" t="s">
        <v>45</v>
      </c>
      <c r="H13" s="14" t="s">
        <v>109</v>
      </c>
      <c r="I13" s="14" t="s">
        <v>62</v>
      </c>
    </row>
    <row r="15" spans="1:9" x14ac:dyDescent="0.45">
      <c r="B15" s="1"/>
      <c r="C15" s="4"/>
      <c r="D15" s="4"/>
    </row>
    <row r="16" spans="1:9" x14ac:dyDescent="0.45">
      <c r="B16" s="1"/>
      <c r="C16" s="4"/>
      <c r="D16" s="4"/>
    </row>
    <row r="17" spans="2:4" x14ac:dyDescent="0.45">
      <c r="B17" s="1"/>
      <c r="C17" s="4"/>
      <c r="D17" s="4"/>
    </row>
    <row r="18" spans="2:4" x14ac:dyDescent="0.45">
      <c r="B18" s="1"/>
      <c r="C18" s="4"/>
      <c r="D18" s="4"/>
    </row>
    <row r="19" spans="2:4" x14ac:dyDescent="0.45">
      <c r="B19" s="1"/>
      <c r="C19" s="4"/>
      <c r="D19" s="4"/>
    </row>
    <row r="20" spans="2:4" x14ac:dyDescent="0.45">
      <c r="B20" s="1"/>
      <c r="C20" s="4"/>
      <c r="D20" s="4"/>
    </row>
    <row r="21" spans="2:4" x14ac:dyDescent="0.45">
      <c r="B21" s="1"/>
      <c r="C21" s="4"/>
      <c r="D21" s="4"/>
    </row>
    <row r="22" spans="2:4" x14ac:dyDescent="0.45">
      <c r="B22" s="1"/>
      <c r="C22" s="4"/>
      <c r="D22" s="4"/>
    </row>
  </sheetData>
  <mergeCells count="11">
    <mergeCell ref="H4:I6"/>
    <mergeCell ref="A1:A6"/>
    <mergeCell ref="B1:C2"/>
    <mergeCell ref="D1:F2"/>
    <mergeCell ref="G1:G2"/>
    <mergeCell ref="H1:I2"/>
    <mergeCell ref="B3:C3"/>
    <mergeCell ref="D3:F3"/>
    <mergeCell ref="H3:I3"/>
    <mergeCell ref="D4:F6"/>
    <mergeCell ref="G4:G5"/>
  </mergeCells>
  <phoneticPr fontId="4" type="noConversion"/>
  <hyperlinks>
    <hyperlink ref="G6" r:id="rId1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4"/>
  <dimension ref="A1:P23"/>
  <sheetViews>
    <sheetView topLeftCell="F1" workbookViewId="0">
      <selection activeCell="J8" sqref="J8"/>
    </sheetView>
  </sheetViews>
  <sheetFormatPr defaultColWidth="9" defaultRowHeight="12.9" x14ac:dyDescent="0.45"/>
  <cols>
    <col min="1" max="1" width="10.07421875" style="18" bestFit="1" customWidth="1"/>
    <col min="2" max="2" width="12.23046875" style="2" bestFit="1" customWidth="1"/>
    <col min="3" max="3" width="13.07421875" style="2" bestFit="1" customWidth="1"/>
    <col min="4" max="4" width="8.23046875" style="2" bestFit="1" customWidth="1"/>
    <col min="5" max="5" width="7.4609375" style="2" bestFit="1" customWidth="1"/>
    <col min="6" max="6" width="33.61328125" style="2" bestFit="1" customWidth="1"/>
    <col min="7" max="7" width="52.23046875" style="2" customWidth="1"/>
    <col min="8" max="8" width="12.4609375" style="2" bestFit="1" customWidth="1"/>
    <col min="9" max="9" width="22.69140625" style="2" bestFit="1" customWidth="1"/>
    <col min="10" max="10" width="12.69140625" style="2" bestFit="1" customWidth="1"/>
    <col min="11" max="11" width="13.69140625" style="2" bestFit="1" customWidth="1"/>
    <col min="12" max="12" width="12.921875" style="2" bestFit="1" customWidth="1"/>
    <col min="13" max="13" width="25" style="2" bestFit="1" customWidth="1"/>
    <col min="14" max="14" width="25.23046875" style="2" bestFit="1" customWidth="1"/>
    <col min="15" max="15" width="8.07421875" style="2" bestFit="1" customWidth="1"/>
    <col min="16" max="16" width="9.07421875" style="2" bestFit="1" customWidth="1"/>
    <col min="17" max="17" width="8.69140625" style="2" bestFit="1" customWidth="1"/>
    <col min="18" max="16384" width="9" style="2"/>
  </cols>
  <sheetData>
    <row r="1" spans="1:16" s="8" customFormat="1" ht="16.5" customHeight="1" x14ac:dyDescent="0.45">
      <c r="A1" s="56" t="s">
        <v>78</v>
      </c>
      <c r="B1" s="57" t="s">
        <v>80</v>
      </c>
      <c r="C1" s="58"/>
      <c r="D1" s="71" t="s">
        <v>93</v>
      </c>
      <c r="E1" s="72"/>
      <c r="F1" s="73"/>
      <c r="G1" s="61" t="s">
        <v>79</v>
      </c>
      <c r="H1" s="53" t="s">
        <v>84</v>
      </c>
      <c r="I1" s="77"/>
    </row>
    <row r="2" spans="1:16" s="9" customFormat="1" x14ac:dyDescent="0.45">
      <c r="A2" s="56"/>
      <c r="B2" s="59"/>
      <c r="C2" s="60"/>
      <c r="D2" s="74"/>
      <c r="E2" s="75"/>
      <c r="F2" s="76"/>
      <c r="G2" s="62"/>
      <c r="H2" s="54"/>
      <c r="I2" s="78"/>
    </row>
    <row r="3" spans="1:16" s="10" customFormat="1" x14ac:dyDescent="0.45">
      <c r="A3" s="56"/>
      <c r="B3" s="63" t="s">
        <v>82</v>
      </c>
      <c r="C3" s="64"/>
      <c r="D3" s="79" t="s">
        <v>81</v>
      </c>
      <c r="E3" s="80"/>
      <c r="F3" s="81"/>
      <c r="G3" s="12" t="s">
        <v>83</v>
      </c>
      <c r="H3" s="82" t="s">
        <v>85</v>
      </c>
      <c r="I3" s="83"/>
    </row>
    <row r="4" spans="1:16" s="9" customFormat="1" x14ac:dyDescent="0.45">
      <c r="A4" s="56"/>
      <c r="B4" s="11" t="s">
        <v>86</v>
      </c>
      <c r="C4" s="11" t="s">
        <v>97</v>
      </c>
      <c r="D4" s="84" t="s">
        <v>94</v>
      </c>
      <c r="E4" s="85"/>
      <c r="F4" s="86"/>
      <c r="G4" s="61" t="s">
        <v>91</v>
      </c>
      <c r="H4" s="53" t="s">
        <v>98</v>
      </c>
      <c r="I4" s="69"/>
    </row>
    <row r="5" spans="1:16" s="9" customFormat="1" x14ac:dyDescent="0.45">
      <c r="A5" s="56"/>
      <c r="B5" s="11" t="s">
        <v>87</v>
      </c>
      <c r="C5" s="11" t="s">
        <v>89</v>
      </c>
      <c r="D5" s="87"/>
      <c r="E5" s="88"/>
      <c r="F5" s="89"/>
      <c r="G5" s="62"/>
      <c r="H5" s="55"/>
      <c r="I5" s="70"/>
    </row>
    <row r="6" spans="1:16" s="9" customFormat="1" x14ac:dyDescent="0.45">
      <c r="A6" s="56"/>
      <c r="B6" s="11" t="s">
        <v>88</v>
      </c>
      <c r="C6" s="11" t="s">
        <v>90</v>
      </c>
      <c r="D6" s="90"/>
      <c r="E6" s="91"/>
      <c r="F6" s="92"/>
      <c r="G6" s="13" t="s">
        <v>92</v>
      </c>
      <c r="H6" s="55"/>
      <c r="I6" s="70"/>
    </row>
    <row r="7" spans="1:16" x14ac:dyDescent="0.45">
      <c r="A7" s="16" t="s">
        <v>2</v>
      </c>
      <c r="B7" s="7" t="s">
        <v>116</v>
      </c>
    </row>
    <row r="8" spans="1:16" s="3" customFormat="1" x14ac:dyDescent="0.45">
      <c r="A8" s="16" t="s">
        <v>0</v>
      </c>
      <c r="B8" s="5" t="s">
        <v>5</v>
      </c>
      <c r="C8" s="5" t="s">
        <v>6</v>
      </c>
      <c r="D8" s="5" t="s">
        <v>7</v>
      </c>
      <c r="E8" s="5" t="s">
        <v>8</v>
      </c>
      <c r="F8" s="5" t="s">
        <v>9</v>
      </c>
      <c r="G8" s="5" t="s">
        <v>95</v>
      </c>
      <c r="H8" s="5" t="s">
        <v>10</v>
      </c>
      <c r="I8" s="5" t="s">
        <v>11</v>
      </c>
      <c r="J8" s="5" t="s">
        <v>4</v>
      </c>
      <c r="K8" s="5" t="s">
        <v>12</v>
      </c>
      <c r="L8" s="5" t="s">
        <v>13</v>
      </c>
      <c r="M8" s="5" t="s">
        <v>14</v>
      </c>
      <c r="N8" s="5" t="s">
        <v>15</v>
      </c>
      <c r="O8" s="5" t="s">
        <v>16</v>
      </c>
      <c r="P8" s="5" t="s">
        <v>17</v>
      </c>
    </row>
    <row r="9" spans="1:16" s="3" customFormat="1" x14ac:dyDescent="0.45">
      <c r="A9" s="16" t="s">
        <v>1</v>
      </c>
      <c r="B9" s="6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74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32</v>
      </c>
      <c r="N9" s="5" t="s">
        <v>33</v>
      </c>
      <c r="O9" s="5" t="s">
        <v>34</v>
      </c>
      <c r="P9" s="5" t="s">
        <v>35</v>
      </c>
    </row>
    <row r="10" spans="1:16" s="3" customFormat="1" x14ac:dyDescent="0.45">
      <c r="A10" s="16" t="s">
        <v>117</v>
      </c>
      <c r="B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45">
      <c r="A11" s="17" t="s">
        <v>40</v>
      </c>
      <c r="B11" s="14" t="s">
        <v>21</v>
      </c>
      <c r="C11" s="15" t="s">
        <v>19</v>
      </c>
      <c r="D11" s="15" t="s">
        <v>38</v>
      </c>
      <c r="E11" s="14" t="s">
        <v>60</v>
      </c>
      <c r="F11" s="14" t="s">
        <v>44</v>
      </c>
      <c r="G11" s="14" t="s">
        <v>75</v>
      </c>
      <c r="H11" s="14" t="s">
        <v>63</v>
      </c>
      <c r="I11" s="14" t="s">
        <v>46</v>
      </c>
      <c r="J11" s="14" t="s">
        <v>64</v>
      </c>
      <c r="K11" s="14" t="s">
        <v>18</v>
      </c>
      <c r="L11" s="14" t="s">
        <v>67</v>
      </c>
      <c r="M11" s="14" t="s">
        <v>18</v>
      </c>
      <c r="N11" s="14" t="s">
        <v>70</v>
      </c>
      <c r="O11" s="14" t="s">
        <v>19</v>
      </c>
      <c r="P11" s="14" t="s">
        <v>48</v>
      </c>
    </row>
    <row r="12" spans="1:16" x14ac:dyDescent="0.45">
      <c r="A12" s="17" t="s">
        <v>96</v>
      </c>
      <c r="B12" s="14"/>
      <c r="C12" s="14"/>
      <c r="D12" s="14"/>
      <c r="E12" s="14"/>
      <c r="F12" s="14"/>
      <c r="G12" s="14" t="s">
        <v>73</v>
      </c>
      <c r="H12" s="14"/>
      <c r="I12" s="14"/>
      <c r="J12" s="14"/>
      <c r="K12" s="14"/>
      <c r="L12" s="14"/>
      <c r="M12" s="14"/>
      <c r="N12" s="14"/>
      <c r="O12" s="14"/>
      <c r="P12" s="14"/>
    </row>
    <row r="13" spans="1:16" x14ac:dyDescent="0.45">
      <c r="A13" s="17" t="s">
        <v>42</v>
      </c>
      <c r="B13" s="14" t="s">
        <v>20</v>
      </c>
      <c r="C13" s="15" t="s">
        <v>37</v>
      </c>
      <c r="D13" s="15" t="s">
        <v>19</v>
      </c>
      <c r="E13" s="14" t="s">
        <v>43</v>
      </c>
      <c r="F13" s="14" t="s">
        <v>55</v>
      </c>
      <c r="G13" s="14" t="s">
        <v>76</v>
      </c>
      <c r="H13" s="14" t="s">
        <v>54</v>
      </c>
      <c r="I13" s="14" t="s">
        <v>51</v>
      </c>
      <c r="J13" s="14" t="s">
        <v>53</v>
      </c>
      <c r="K13" s="14" t="s">
        <v>52</v>
      </c>
      <c r="L13" s="14" t="s">
        <v>57</v>
      </c>
      <c r="M13" s="14" t="s">
        <v>56</v>
      </c>
      <c r="N13" s="14" t="s">
        <v>58</v>
      </c>
      <c r="O13" s="14" t="s">
        <v>59</v>
      </c>
      <c r="P13" s="14" t="s">
        <v>49</v>
      </c>
    </row>
    <row r="14" spans="1:16" x14ac:dyDescent="0.45">
      <c r="A14" s="17" t="s">
        <v>41</v>
      </c>
      <c r="B14" s="14" t="s">
        <v>20</v>
      </c>
      <c r="C14" s="15" t="s">
        <v>36</v>
      </c>
      <c r="D14" s="15" t="s">
        <v>39</v>
      </c>
      <c r="E14" s="14" t="s">
        <v>61</v>
      </c>
      <c r="F14" s="14" t="s">
        <v>45</v>
      </c>
      <c r="G14" s="14" t="s">
        <v>77</v>
      </c>
      <c r="H14" s="14" t="s">
        <v>62</v>
      </c>
      <c r="I14" s="14" t="s">
        <v>47</v>
      </c>
      <c r="J14" s="14" t="s">
        <v>65</v>
      </c>
      <c r="K14" s="14" t="s">
        <v>66</v>
      </c>
      <c r="L14" s="14" t="s">
        <v>68</v>
      </c>
      <c r="M14" s="14" t="s">
        <v>69</v>
      </c>
      <c r="N14" s="14" t="s">
        <v>71</v>
      </c>
      <c r="O14" s="14" t="s">
        <v>72</v>
      </c>
      <c r="P14" s="14" t="s">
        <v>50</v>
      </c>
    </row>
    <row r="16" spans="1:16" x14ac:dyDescent="0.45">
      <c r="B16" s="1"/>
      <c r="C16" s="4"/>
      <c r="D16" s="4"/>
    </row>
    <row r="17" spans="2:4" x14ac:dyDescent="0.45">
      <c r="B17" s="1"/>
      <c r="C17" s="4"/>
      <c r="D17" s="4"/>
    </row>
    <row r="18" spans="2:4" x14ac:dyDescent="0.45">
      <c r="B18" s="1"/>
      <c r="C18" s="4"/>
      <c r="D18" s="4"/>
    </row>
    <row r="19" spans="2:4" x14ac:dyDescent="0.45">
      <c r="B19" s="1"/>
      <c r="C19" s="4"/>
      <c r="D19" s="4"/>
    </row>
    <row r="20" spans="2:4" x14ac:dyDescent="0.45">
      <c r="B20" s="1"/>
      <c r="C20" s="4"/>
      <c r="D20" s="4"/>
    </row>
    <row r="21" spans="2:4" x14ac:dyDescent="0.45">
      <c r="B21" s="1"/>
      <c r="C21" s="4"/>
      <c r="D21" s="4"/>
    </row>
    <row r="22" spans="2:4" x14ac:dyDescent="0.45">
      <c r="B22" s="1"/>
      <c r="C22" s="4"/>
      <c r="D22" s="4"/>
    </row>
    <row r="23" spans="2:4" x14ac:dyDescent="0.45">
      <c r="B23" s="1"/>
      <c r="C23" s="4"/>
      <c r="D23" s="4"/>
    </row>
  </sheetData>
  <mergeCells count="11">
    <mergeCell ref="H4:I6"/>
    <mergeCell ref="A1:A6"/>
    <mergeCell ref="B1:C2"/>
    <mergeCell ref="D1:F2"/>
    <mergeCell ref="G1:G2"/>
    <mergeCell ref="H1:I2"/>
    <mergeCell ref="B3:C3"/>
    <mergeCell ref="D3:F3"/>
    <mergeCell ref="H3:I3"/>
    <mergeCell ref="D4:F6"/>
    <mergeCell ref="G4:G5"/>
  </mergeCells>
  <phoneticPr fontId="4" type="noConversion"/>
  <hyperlinks>
    <hyperlink ref="G6" r:id="rId1" xr:uid="{00000000-0004-0000-0600-000000000000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Event</vt:lpstr>
      <vt:lpstr>condition</vt:lpstr>
      <vt:lpstr>#cond_type</vt:lpstr>
      <vt:lpstr>effect</vt:lpstr>
      <vt:lpstr>Exam</vt:lpstr>
      <vt:lpstr>Example3</vt:lpstr>
      <vt:lpstr>#這張會略過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2017-05-16T15:08:18Z</dcterms:created>
  <dcterms:modified xsi:type="dcterms:W3CDTF">2018-06-24T19:07:37Z</dcterms:modified>
</cp:coreProperties>
</file>