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295" windowHeight="123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<sst xmlns="http://schemas.openxmlformats.org/spreadsheetml/2006/main" count="67" uniqueCount="45">
  <si>
    <t>电池数量</t>
  </si>
  <si>
    <t>adc参考电压</t>
  </si>
  <si>
    <t>上拉电阻（K)</t>
  </si>
  <si>
    <t>下拉电阻(K)</t>
  </si>
  <si>
    <t>最大adc数</t>
  </si>
  <si>
    <t>名目</t>
  </si>
  <si>
    <t>单节电压</t>
  </si>
  <si>
    <t>ADC</t>
  </si>
  <si>
    <t>充满电压</t>
  </si>
  <si>
    <t>BAT_FCV</t>
  </si>
  <si>
    <t>过冲电压</t>
  </si>
  <si>
    <t>BAT_OVP</t>
  </si>
  <si>
    <t>过冲保护电压</t>
  </si>
  <si>
    <t>BAT_OVPV</t>
  </si>
  <si>
    <t>过放电压</t>
  </si>
  <si>
    <t>BAT_DCOV</t>
  </si>
  <si>
    <t>短路电压</t>
  </si>
  <si>
    <t>BAT_SHORTV</t>
  </si>
  <si>
    <t>补电电压</t>
  </si>
  <si>
    <t>BAT_ADD</t>
  </si>
  <si>
    <t>未充电进入CV充电电压</t>
  </si>
  <si>
    <t>STARTCVVOL</t>
  </si>
  <si>
    <t>CC充电进入CV充电电压</t>
  </si>
  <si>
    <t>CVVOL</t>
  </si>
  <si>
    <t>CV模式最小充电电压</t>
  </si>
  <si>
    <t>CV_VOL_MIN</t>
  </si>
  <si>
    <t>CV模式最大充电电压</t>
  </si>
  <si>
    <t>CV_VOL_MAX</t>
  </si>
  <si>
    <t>采样电阻（Ω）</t>
  </si>
  <si>
    <t>放大倍数</t>
  </si>
  <si>
    <t>偏置电压</t>
  </si>
  <si>
    <t>标准最小充电电流</t>
  </si>
  <si>
    <t>CC_CUR_MIN</t>
  </si>
  <si>
    <t>标准最大充电电流</t>
  </si>
  <si>
    <t>CC_CUR_MAX</t>
  </si>
  <si>
    <t>充电截止电流</t>
  </si>
  <si>
    <t>CV_SOTP_VUR</t>
  </si>
  <si>
    <t>过流保护电流</t>
  </si>
  <si>
    <t>BAT_OCP</t>
  </si>
  <si>
    <t>检查电源是否断开电流</t>
  </si>
  <si>
    <t>POWER_CUT</t>
  </si>
  <si>
    <t>电池电量百分比</t>
  </si>
  <si>
    <t>电压</t>
  </si>
  <si>
    <t>单节电池</t>
  </si>
  <si>
    <t>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</si>
</sst>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7" borderId="5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1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7"/>
  <sheetViews>
    <sheetView tabSelected="1" topLeftCell="A10" workbookViewId="0">
      <selection activeCell="I29" sqref="I29"/>
    </sheetView>
  </sheetViews>
  <sheetFormatPr defaultColWidth="9" defaultRowHeight="14.25"/>
  <cols>
    <col min="1" max="1" width="21.2666666666667" customWidth="1"/>
    <col min="2" max="2" width="12.4" customWidth="1"/>
    <col min="3" max="3" width="13.4" customWidth="1"/>
    <col min="4" max="4" width="9.46666666666667" customWidth="1"/>
    <col min="5" max="5" width="13.2666666666667" customWidth="1"/>
    <col min="6" max="6" width="10.3333333333333" customWidth="1"/>
    <col min="7" max="7" width="11.2666666666667" customWidth="1"/>
    <col min="8" max="8" width="4.75" customWidth="1"/>
    <col min="9" max="9" width="13.2" customWidth="1"/>
  </cols>
  <sheetData>
    <row r="1" spans="1:10">
      <c r="A1" s="1" t="s">
        <v>0</v>
      </c>
      <c r="B1" s="2">
        <v>4</v>
      </c>
      <c r="C1" s="1" t="s">
        <v>1</v>
      </c>
      <c r="D1" s="2">
        <v>2.4</v>
      </c>
      <c r="E1" s="1" t="s">
        <v>2</v>
      </c>
      <c r="F1" s="2">
        <v>150</v>
      </c>
      <c r="G1" s="1" t="s">
        <v>3</v>
      </c>
      <c r="H1" s="3">
        <v>20</v>
      </c>
      <c r="I1" t="s">
        <v>4</v>
      </c>
      <c r="J1" s="3">
        <v>4095</v>
      </c>
    </row>
    <row r="2" ht="8.25" customHeight="1"/>
    <row r="3" spans="1:4">
      <c r="A3" s="4" t="s">
        <v>5</v>
      </c>
      <c r="B3" s="4" t="s">
        <v>5</v>
      </c>
      <c r="C3" s="4" t="s">
        <v>6</v>
      </c>
      <c r="D3" s="4" t="s">
        <v>7</v>
      </c>
    </row>
    <row r="4" spans="1:8">
      <c r="A4" s="1" t="s">
        <v>8</v>
      </c>
      <c r="B4" s="1" t="s">
        <v>9</v>
      </c>
      <c r="C4" s="2">
        <v>4.2</v>
      </c>
      <c r="D4" s="1">
        <f>ROUND(C4*$B$1*$H$1/($F$1+$H$1)/$D$1*$J$1,0)</f>
        <v>3372</v>
      </c>
      <c r="H4" t="str">
        <f>"#define "&amp;B4&amp;" "&amp;D4&amp;" //"&amp;A4</f>
        <v>#define BAT_FCV 3372 //充满电压</v>
      </c>
    </row>
    <row r="5" spans="1:8">
      <c r="A5" s="1" t="s">
        <v>10</v>
      </c>
      <c r="B5" s="1" t="s">
        <v>11</v>
      </c>
      <c r="C5" s="2">
        <v>4.225</v>
      </c>
      <c r="D5" s="1">
        <f t="shared" ref="D5:D13" si="0">ROUND(C5*$B$1*$H$1/($F$1+$H$1)/$D$1*$J$1,0)</f>
        <v>3392</v>
      </c>
      <c r="H5" t="str">
        <f t="shared" ref="H5:H13" si="1">"#define "&amp;B5&amp;" "&amp;D5&amp;" //"&amp;A5</f>
        <v>#define BAT_OVP 3392 //过冲电压</v>
      </c>
    </row>
    <row r="6" spans="1:8">
      <c r="A6" s="1" t="s">
        <v>12</v>
      </c>
      <c r="B6" s="1" t="s">
        <v>13</v>
      </c>
      <c r="C6" s="2">
        <v>4.3</v>
      </c>
      <c r="D6" s="1">
        <f t="shared" si="0"/>
        <v>3453</v>
      </c>
      <c r="H6" t="str">
        <f t="shared" si="1"/>
        <v>#define BAT_OVPV 3453 //过冲保护电压</v>
      </c>
    </row>
    <row r="7" spans="1:8">
      <c r="A7" s="1" t="s">
        <v>14</v>
      </c>
      <c r="B7" s="1" t="s">
        <v>15</v>
      </c>
      <c r="C7" s="2">
        <v>3</v>
      </c>
      <c r="D7" s="1">
        <f t="shared" si="0"/>
        <v>2409</v>
      </c>
      <c r="H7" t="str">
        <f t="shared" si="1"/>
        <v>#define BAT_DCOV 2409 //过放电压</v>
      </c>
    </row>
    <row r="8" spans="1:8">
      <c r="A8" s="1" t="s">
        <v>16</v>
      </c>
      <c r="B8" s="1" t="s">
        <v>17</v>
      </c>
      <c r="C8" s="2">
        <v>0.5</v>
      </c>
      <c r="D8" s="1">
        <f t="shared" si="0"/>
        <v>401</v>
      </c>
      <c r="H8" t="str">
        <f t="shared" si="1"/>
        <v>#define BAT_SHORTV 401 //短路电压</v>
      </c>
    </row>
    <row r="9" spans="1:8">
      <c r="A9" s="1" t="s">
        <v>18</v>
      </c>
      <c r="B9" s="1" t="s">
        <v>19</v>
      </c>
      <c r="C9" s="2">
        <v>4.1</v>
      </c>
      <c r="D9" s="1">
        <f>ROUND(C9*$B$1*$H$1/($F$1+$H$1)/$D$1*$J$1,0)</f>
        <v>3292</v>
      </c>
      <c r="H9" t="str">
        <f t="shared" si="1"/>
        <v>#define BAT_ADD 3292 //补电电压</v>
      </c>
    </row>
    <row r="10" spans="1:8">
      <c r="A10" s="1" t="s">
        <v>20</v>
      </c>
      <c r="B10" s="1" t="s">
        <v>21</v>
      </c>
      <c r="C10" s="2">
        <v>4.18</v>
      </c>
      <c r="D10" s="1">
        <f t="shared" si="0"/>
        <v>3356</v>
      </c>
      <c r="H10" t="str">
        <f t="shared" si="1"/>
        <v>#define STARTCVVOL 3356 //未充电进入CV充电电压</v>
      </c>
    </row>
    <row r="11" spans="1:8">
      <c r="A11" s="1" t="s">
        <v>22</v>
      </c>
      <c r="B11" s="1" t="s">
        <v>23</v>
      </c>
      <c r="C11" s="2">
        <v>4.2</v>
      </c>
      <c r="D11" s="1">
        <f t="shared" si="0"/>
        <v>3372</v>
      </c>
      <c r="H11" t="str">
        <f t="shared" si="1"/>
        <v>#define CVVOL 3372 //CC充电进入CV充电电压</v>
      </c>
    </row>
    <row r="12" spans="1:8">
      <c r="A12" s="1" t="s">
        <v>24</v>
      </c>
      <c r="B12" s="1" t="s">
        <v>25</v>
      </c>
      <c r="C12" s="2">
        <v>4.15</v>
      </c>
      <c r="D12" s="1">
        <f>ROUND(C12*$B$1*$H$1/($F$1+$H$1)/$D$1*$J$1,0)</f>
        <v>3332</v>
      </c>
      <c r="H12" t="str">
        <f t="shared" si="1"/>
        <v>#define CV_VOL_MIN 3332 //CV模式最小充电电压</v>
      </c>
    </row>
    <row r="13" spans="1:8">
      <c r="A13" s="1" t="s">
        <v>26</v>
      </c>
      <c r="B13" s="1" t="s">
        <v>27</v>
      </c>
      <c r="C13" s="2">
        <v>4.22</v>
      </c>
      <c r="D13" s="1">
        <f t="shared" si="0"/>
        <v>3388</v>
      </c>
      <c r="H13" t="str">
        <f t="shared" si="1"/>
        <v>#define CV_VOL_MAX 3388 //CV模式最大充电电压</v>
      </c>
    </row>
    <row r="14" spans="8:8">
      <c r="H14" t="str">
        <f>"#define "&amp;B17&amp;" "&amp;D17&amp;" //"&amp;A17</f>
        <v>#define CC_CUR_MIN 1502 //标准最小充电电流</v>
      </c>
    </row>
    <row r="15" spans="8:8">
      <c r="H15" t="str">
        <f t="shared" ref="H15:H18" si="2">"#define "&amp;B18&amp;" "&amp;D18&amp;" //"&amp;A18</f>
        <v>#define CC_CUR_MAX 1775 //标准最大充电电流</v>
      </c>
    </row>
    <row r="16" spans="1:8">
      <c r="A16" t="s">
        <v>28</v>
      </c>
      <c r="B16" s="3">
        <v>0.05</v>
      </c>
      <c r="C16" t="s">
        <v>29</v>
      </c>
      <c r="D16" s="3">
        <v>32</v>
      </c>
      <c r="E16" t="s">
        <v>30</v>
      </c>
      <c r="F16" s="3">
        <v>0</v>
      </c>
      <c r="H16" t="str">
        <f t="shared" si="2"/>
        <v>#define CV_SOTP_VUR 273 //充电截止电流</v>
      </c>
    </row>
    <row r="17" spans="1:8">
      <c r="A17" s="1" t="s">
        <v>31</v>
      </c>
      <c r="B17" t="s">
        <v>32</v>
      </c>
      <c r="C17" s="3">
        <v>0.55</v>
      </c>
      <c r="D17">
        <f>ROUND((C17*$B$16*$D$16+$F$16)/$D$1*$J$1,0)</f>
        <v>1502</v>
      </c>
      <c r="H17" t="str">
        <f t="shared" si="2"/>
        <v>#define BAT_OCP 2184 //过流保护电流</v>
      </c>
    </row>
    <row r="18" spans="1:8">
      <c r="A18" t="s">
        <v>33</v>
      </c>
      <c r="B18" t="s">
        <v>34</v>
      </c>
      <c r="C18" s="3">
        <v>0.65</v>
      </c>
      <c r="D18">
        <f>ROUND((C18*$B$16*$D$16+$F$16)/$D$1*$J$1,0)</f>
        <v>1775</v>
      </c>
      <c r="H18" t="str">
        <f t="shared" si="2"/>
        <v>#define POWER_CUT 137 //检查电源是否断开电流</v>
      </c>
    </row>
    <row r="19" spans="1:4">
      <c r="A19" t="s">
        <v>35</v>
      </c>
      <c r="B19" t="s">
        <v>36</v>
      </c>
      <c r="C19" s="3">
        <v>0.1</v>
      </c>
      <c r="D19">
        <f>ROUND((C19*$B$16*$D$16+$F$16)/$D$1*$J$1,0)</f>
        <v>273</v>
      </c>
    </row>
    <row r="20" spans="1:4">
      <c r="A20" t="s">
        <v>37</v>
      </c>
      <c r="B20" t="s">
        <v>38</v>
      </c>
      <c r="C20" s="3">
        <v>0.8</v>
      </c>
      <c r="D20">
        <f>ROUND((C20*$B$16*$D$16+$F$16)/$D$1*$J$1,0)</f>
        <v>2184</v>
      </c>
    </row>
    <row r="21" spans="1:4">
      <c r="A21" t="s">
        <v>39</v>
      </c>
      <c r="B21" t="s">
        <v>40</v>
      </c>
      <c r="C21" s="3">
        <v>0.05</v>
      </c>
      <c r="D21">
        <f>ROUND((C21*$B$16*$D$16+$F$16)/$D$1*$J$1,0)</f>
        <v>137</v>
      </c>
    </row>
    <row r="26" spans="3:8">
      <c r="C26" s="5"/>
      <c r="D26" s="6" t="s">
        <v>41</v>
      </c>
      <c r="E26" s="6" t="s">
        <v>42</v>
      </c>
      <c r="F26" s="6" t="s">
        <v>43</v>
      </c>
      <c r="G26" s="6" t="s">
        <v>7</v>
      </c>
      <c r="H26" s="6"/>
    </row>
    <row r="27" spans="3:9">
      <c r="C27" s="5">
        <v>1</v>
      </c>
      <c r="D27" s="7">
        <v>0</v>
      </c>
      <c r="E27" s="6">
        <v>13</v>
      </c>
      <c r="F27" s="6">
        <f t="shared" ref="F27:F47" si="3">E27/4</f>
        <v>3.25</v>
      </c>
      <c r="G27" s="8">
        <f t="shared" ref="G27:G46" si="4">ROUND(F27*$B$1*$H$1/($F$1+$H$1)/$D$1*$J$1,0)</f>
        <v>2610</v>
      </c>
      <c r="H27" s="6" t="s">
        <v>44</v>
      </c>
      <c r="I27" t="str">
        <f>CONCATENATE(G27,H27)</f>
        <v>2610,</v>
      </c>
    </row>
    <row r="28" spans="3:9">
      <c r="C28" s="5">
        <v>2</v>
      </c>
      <c r="D28" s="7">
        <v>0.05</v>
      </c>
      <c r="E28" s="6">
        <v>13.68</v>
      </c>
      <c r="F28" s="6">
        <f t="shared" si="3"/>
        <v>3.42</v>
      </c>
      <c r="G28" s="8">
        <f t="shared" si="4"/>
        <v>2746</v>
      </c>
      <c r="H28" s="6" t="s">
        <v>44</v>
      </c>
      <c r="I28" t="str">
        <f t="shared" ref="I28:I47" si="5">CONCATENATE(G28,H28)</f>
        <v>2746,</v>
      </c>
    </row>
    <row r="29" spans="3:9">
      <c r="C29" s="5">
        <v>3</v>
      </c>
      <c r="D29" s="7">
        <v>0.1</v>
      </c>
      <c r="E29" s="6">
        <v>13.87</v>
      </c>
      <c r="F29" s="6">
        <f t="shared" si="3"/>
        <v>3.4675</v>
      </c>
      <c r="G29" s="8">
        <f t="shared" si="4"/>
        <v>2784</v>
      </c>
      <c r="H29" s="6" t="s">
        <v>44</v>
      </c>
      <c r="I29" t="str">
        <f t="shared" si="5"/>
        <v>2784,</v>
      </c>
    </row>
    <row r="30" spans="3:9">
      <c r="C30" s="5">
        <v>4</v>
      </c>
      <c r="D30" s="7">
        <v>0.15</v>
      </c>
      <c r="E30" s="6">
        <v>14.07</v>
      </c>
      <c r="F30" s="6">
        <f t="shared" si="3"/>
        <v>3.5175</v>
      </c>
      <c r="G30" s="8">
        <f t="shared" si="4"/>
        <v>2824</v>
      </c>
      <c r="H30" s="6" t="s">
        <v>44</v>
      </c>
      <c r="I30" t="str">
        <f t="shared" si="5"/>
        <v>2824,</v>
      </c>
    </row>
    <row r="31" spans="3:9">
      <c r="C31" s="5">
        <v>5</v>
      </c>
      <c r="D31" s="7">
        <v>0.2</v>
      </c>
      <c r="E31" s="6">
        <v>14.12</v>
      </c>
      <c r="F31" s="6">
        <f t="shared" si="3"/>
        <v>3.53</v>
      </c>
      <c r="G31" s="8">
        <f t="shared" si="4"/>
        <v>2834</v>
      </c>
      <c r="H31" s="6" t="s">
        <v>44</v>
      </c>
      <c r="I31" t="str">
        <f t="shared" si="5"/>
        <v>2834,</v>
      </c>
    </row>
    <row r="32" spans="3:9">
      <c r="C32" s="5">
        <v>6</v>
      </c>
      <c r="D32" s="7">
        <v>0.25</v>
      </c>
      <c r="E32" s="6">
        <v>14.22</v>
      </c>
      <c r="F32" s="6">
        <f t="shared" si="3"/>
        <v>3.555</v>
      </c>
      <c r="G32" s="8">
        <f t="shared" si="4"/>
        <v>2854</v>
      </c>
      <c r="H32" s="6" t="s">
        <v>44</v>
      </c>
      <c r="I32" t="str">
        <f t="shared" si="5"/>
        <v>2854,</v>
      </c>
    </row>
    <row r="33" spans="3:9">
      <c r="C33" s="5">
        <v>7</v>
      </c>
      <c r="D33" s="7">
        <v>0.3</v>
      </c>
      <c r="E33" s="6">
        <v>14.3</v>
      </c>
      <c r="F33" s="6">
        <f t="shared" si="3"/>
        <v>3.575</v>
      </c>
      <c r="G33" s="8">
        <f t="shared" si="4"/>
        <v>2871</v>
      </c>
      <c r="H33" s="6" t="s">
        <v>44</v>
      </c>
      <c r="I33" t="str">
        <f t="shared" si="5"/>
        <v>2871,</v>
      </c>
    </row>
    <row r="34" spans="3:9">
      <c r="C34" s="5">
        <v>8</v>
      </c>
      <c r="D34" s="7">
        <v>0.35</v>
      </c>
      <c r="E34" s="6">
        <v>14.37</v>
      </c>
      <c r="F34" s="6">
        <f t="shared" si="3"/>
        <v>3.5925</v>
      </c>
      <c r="G34" s="8">
        <f t="shared" si="4"/>
        <v>2885</v>
      </c>
      <c r="H34" s="6" t="s">
        <v>44</v>
      </c>
      <c r="I34" t="str">
        <f t="shared" si="5"/>
        <v>2885,</v>
      </c>
    </row>
    <row r="35" spans="3:9">
      <c r="C35" s="5">
        <v>9</v>
      </c>
      <c r="D35" s="7">
        <v>0.4</v>
      </c>
      <c r="E35" s="6">
        <v>14.45</v>
      </c>
      <c r="F35" s="6">
        <f t="shared" si="3"/>
        <v>3.6125</v>
      </c>
      <c r="G35" s="8">
        <f t="shared" si="4"/>
        <v>2901</v>
      </c>
      <c r="H35" s="6" t="s">
        <v>44</v>
      </c>
      <c r="I35" t="str">
        <f t="shared" si="5"/>
        <v>2901,</v>
      </c>
    </row>
    <row r="36" spans="3:9">
      <c r="C36" s="5">
        <v>10</v>
      </c>
      <c r="D36" s="7">
        <v>0.45</v>
      </c>
      <c r="E36" s="6">
        <v>14.53</v>
      </c>
      <c r="F36" s="6">
        <f t="shared" si="3"/>
        <v>3.6325</v>
      </c>
      <c r="G36" s="8">
        <f t="shared" si="4"/>
        <v>2917</v>
      </c>
      <c r="H36" s="6" t="s">
        <v>44</v>
      </c>
      <c r="I36" t="str">
        <f t="shared" si="5"/>
        <v>2917,</v>
      </c>
    </row>
    <row r="37" spans="3:9">
      <c r="C37" s="5">
        <v>11</v>
      </c>
      <c r="D37" s="7">
        <v>0.5</v>
      </c>
      <c r="E37" s="6">
        <v>14.62</v>
      </c>
      <c r="F37" s="6">
        <f t="shared" si="3"/>
        <v>3.655</v>
      </c>
      <c r="G37" s="8">
        <f t="shared" si="4"/>
        <v>2935</v>
      </c>
      <c r="H37" s="6" t="s">
        <v>44</v>
      </c>
      <c r="I37" t="str">
        <f t="shared" si="5"/>
        <v>2935,</v>
      </c>
    </row>
    <row r="38" spans="3:9">
      <c r="C38" s="5">
        <v>12</v>
      </c>
      <c r="D38" s="7">
        <v>0.55</v>
      </c>
      <c r="E38" s="6">
        <v>14.73</v>
      </c>
      <c r="F38" s="6">
        <f t="shared" si="3"/>
        <v>3.6825</v>
      </c>
      <c r="G38" s="8">
        <f t="shared" si="4"/>
        <v>2957</v>
      </c>
      <c r="H38" s="6" t="s">
        <v>44</v>
      </c>
      <c r="I38" t="str">
        <f t="shared" si="5"/>
        <v>2957,</v>
      </c>
    </row>
    <row r="39" spans="3:9">
      <c r="C39" s="5">
        <v>13</v>
      </c>
      <c r="D39" s="7">
        <v>0.6</v>
      </c>
      <c r="E39" s="6">
        <v>14.87</v>
      </c>
      <c r="F39" s="6">
        <f t="shared" si="3"/>
        <v>3.7175</v>
      </c>
      <c r="G39" s="8">
        <f t="shared" si="4"/>
        <v>2985</v>
      </c>
      <c r="H39" s="6" t="s">
        <v>44</v>
      </c>
      <c r="I39" t="str">
        <f t="shared" si="5"/>
        <v>2985,</v>
      </c>
    </row>
    <row r="40" spans="3:9">
      <c r="C40" s="5">
        <v>14</v>
      </c>
      <c r="D40" s="7">
        <v>0.65</v>
      </c>
      <c r="E40" s="6">
        <v>15.04</v>
      </c>
      <c r="F40" s="6">
        <f t="shared" si="3"/>
        <v>3.76</v>
      </c>
      <c r="G40" s="8">
        <f t="shared" si="4"/>
        <v>3019</v>
      </c>
      <c r="H40" s="6" t="s">
        <v>44</v>
      </c>
      <c r="I40" t="str">
        <f t="shared" si="5"/>
        <v>3019,</v>
      </c>
    </row>
    <row r="41" spans="3:9">
      <c r="C41" s="5">
        <v>15</v>
      </c>
      <c r="D41" s="7">
        <v>0.7</v>
      </c>
      <c r="E41" s="6">
        <v>15.23</v>
      </c>
      <c r="F41" s="6">
        <f t="shared" si="3"/>
        <v>3.8075</v>
      </c>
      <c r="G41" s="8">
        <f t="shared" si="4"/>
        <v>3057</v>
      </c>
      <c r="H41" s="6" t="s">
        <v>44</v>
      </c>
      <c r="I41" t="str">
        <f t="shared" si="5"/>
        <v>3057,</v>
      </c>
    </row>
    <row r="42" spans="3:9">
      <c r="C42" s="5">
        <v>16</v>
      </c>
      <c r="D42" s="7">
        <v>0.75</v>
      </c>
      <c r="E42" s="6">
        <v>15.43</v>
      </c>
      <c r="F42" s="6">
        <f t="shared" si="3"/>
        <v>3.8575</v>
      </c>
      <c r="G42" s="8">
        <f t="shared" si="4"/>
        <v>3097</v>
      </c>
      <c r="H42" s="6" t="s">
        <v>44</v>
      </c>
      <c r="I42" t="str">
        <f t="shared" si="5"/>
        <v>3097,</v>
      </c>
    </row>
    <row r="43" spans="3:9">
      <c r="C43" s="5">
        <v>17</v>
      </c>
      <c r="D43" s="7">
        <v>0.8</v>
      </c>
      <c r="E43" s="6">
        <v>15.65</v>
      </c>
      <c r="F43" s="6">
        <f t="shared" si="3"/>
        <v>3.9125</v>
      </c>
      <c r="G43" s="8">
        <f t="shared" si="4"/>
        <v>3142</v>
      </c>
      <c r="H43" s="6" t="s">
        <v>44</v>
      </c>
      <c r="I43" t="str">
        <f t="shared" si="5"/>
        <v>3142,</v>
      </c>
    </row>
    <row r="44" spans="3:9">
      <c r="C44" s="5">
        <v>18</v>
      </c>
      <c r="D44" s="7">
        <v>0.85</v>
      </c>
      <c r="E44" s="6">
        <v>15.87</v>
      </c>
      <c r="F44" s="6">
        <f t="shared" si="3"/>
        <v>3.9675</v>
      </c>
      <c r="G44" s="8">
        <f t="shared" si="4"/>
        <v>3186</v>
      </c>
      <c r="H44" s="6" t="s">
        <v>44</v>
      </c>
      <c r="I44" t="str">
        <f t="shared" si="5"/>
        <v>3186,</v>
      </c>
    </row>
    <row r="45" spans="3:9">
      <c r="C45" s="5">
        <v>19</v>
      </c>
      <c r="D45" s="7">
        <v>0.9</v>
      </c>
      <c r="E45" s="6">
        <v>16.11</v>
      </c>
      <c r="F45" s="6">
        <f t="shared" si="3"/>
        <v>4.0275</v>
      </c>
      <c r="G45" s="8">
        <f t="shared" si="4"/>
        <v>3234</v>
      </c>
      <c r="H45" s="6" t="s">
        <v>44</v>
      </c>
      <c r="I45" t="str">
        <f t="shared" si="5"/>
        <v>3234,</v>
      </c>
    </row>
    <row r="46" spans="3:9">
      <c r="C46" s="5">
        <v>20</v>
      </c>
      <c r="D46" s="7">
        <v>0.95</v>
      </c>
      <c r="E46" s="6">
        <v>16.38</v>
      </c>
      <c r="F46" s="6">
        <f t="shared" si="3"/>
        <v>4.095</v>
      </c>
      <c r="G46" s="8">
        <f t="shared" si="4"/>
        <v>3288</v>
      </c>
      <c r="H46" s="6" t="s">
        <v>44</v>
      </c>
      <c r="I46" t="str">
        <f t="shared" si="5"/>
        <v>3288,</v>
      </c>
    </row>
    <row r="47" spans="3:9">
      <c r="C47" s="5">
        <v>21</v>
      </c>
      <c r="D47" s="7">
        <v>1</v>
      </c>
      <c r="E47" s="6">
        <v>16.6</v>
      </c>
      <c r="F47" s="6">
        <f t="shared" si="3"/>
        <v>4.15</v>
      </c>
      <c r="G47" s="8">
        <f>ROUND(F47*$B$1*$H$1/($F$1+$H$1)/$D$1*$J$1,0)</f>
        <v>3332</v>
      </c>
      <c r="H47" s="6" t="s">
        <v>44</v>
      </c>
      <c r="I47" t="str">
        <f t="shared" si="5"/>
        <v>3332,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elvin</dc:creator>
  <cp:lastModifiedBy>指鹿为马都差不多吧</cp:lastModifiedBy>
  <dcterms:created xsi:type="dcterms:W3CDTF">2015-06-05T18:19:00Z</dcterms:created>
  <dcterms:modified xsi:type="dcterms:W3CDTF">2022-02-19T09:57:47Z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1647AA123BDC46748E6237B7BD504EB1</vt:lpwstr>
  </property>
</Properties>
</file>