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" sheetId="1" r:id="rId4"/>
    <sheet state="visible" name="Addition" sheetId="2" r:id="rId5"/>
    <sheet state="visible" name="Subtraction" sheetId="3" r:id="rId6"/>
    <sheet state="visible" name="Multiplication" sheetId="4" r:id="rId7"/>
    <sheet state="visible" name="Division" sheetId="5" r:id="rId8"/>
    <sheet state="visible" name="Mode" sheetId="6" r:id="rId9"/>
  </sheets>
  <definedNames/>
  <calcPr/>
  <extLst>
    <ext uri="GoogleSheetsCustomDataVersion2">
      <go:sheetsCustomData xmlns:go="http://customooxmlschemas.google.com/" r:id="rId10" roundtripDataChecksum="0fY6W4jCYeM9mjbHDnFPLa1tPFD07AMGqyIftB3jN18="/>
    </ext>
  </extLst>
</workbook>
</file>

<file path=xl/sharedStrings.xml><?xml version="1.0" encoding="utf-8"?>
<sst xmlns="http://schemas.openxmlformats.org/spreadsheetml/2006/main" count="382" uniqueCount="108">
  <si>
    <t xml:space="preserve"> </t>
  </si>
  <si>
    <t>Project Name</t>
  </si>
  <si>
    <t>Calculation System</t>
  </si>
  <si>
    <t>Stage</t>
  </si>
  <si>
    <t>Sprint 1</t>
  </si>
  <si>
    <t>Project Code</t>
  </si>
  <si>
    <t>Pl</t>
  </si>
  <si>
    <t>Test Environment Setup Description</t>
  </si>
  <si>
    <t>Web</t>
  </si>
  <si>
    <t>Tester</t>
  </si>
  <si>
    <t>Mai Hoang Tung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</si>
  <si>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</si>
  <si>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</si>
  <si>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</si>
  <si>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</si>
  <si>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</si>
  <si>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</si>
  <si>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</si>
  <si>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</si>
  <si>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</si>
  <si>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</si>
  <si>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ADD - X</t>
  </si>
  <si>
    <t>Addition</t>
  </si>
  <si>
    <t>SB - X</t>
  </si>
  <si>
    <t>Subtraction</t>
  </si>
  <si>
    <t>MP - X</t>
  </si>
  <si>
    <t>Multiplication</t>
  </si>
  <si>
    <t>DV - X</t>
  </si>
  <si>
    <t>Division</t>
  </si>
  <si>
    <t>MD - X</t>
  </si>
  <si>
    <t>Mode</t>
  </si>
  <si>
    <r>
      <rPr>
        <rFont val="Times New Roman"/>
        <b/>
        <i/>
        <color theme="1"/>
        <sz val="13.0"/>
        <u/>
      </rPr>
      <t>Note:</t>
    </r>
    <r>
      <rPr>
        <rFont val="Times New Roman"/>
        <b val="0"/>
        <i/>
        <color theme="1"/>
        <sz val="13.0"/>
        <u/>
      </rPr>
      <t xml:space="preserve"> X is Number</t>
    </r>
  </si>
  <si>
    <t>Module</t>
  </si>
  <si>
    <t>Code</t>
  </si>
  <si>
    <t xml:space="preserve">ADD 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</si>
  <si>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</si>
  <si>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</si>
  <si>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</si>
  <si>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</si>
  <si>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</si>
  <si>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</si>
  <si>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</si>
  <si>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</si>
  <si>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</si>
  <si>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</si>
  <si>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</si>
  <si>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</si>
  <si>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</si>
  <si>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</si>
  <si>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</si>
  <si>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</si>
  <si>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</si>
  <si>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</si>
  <si>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Enter the correct data type</t>
  </si>
  <si>
    <t>1.Press</t>
  </si>
  <si>
    <t>1.Enter the two-digit value</t>
  </si>
  <si>
    <t>3+2</t>
  </si>
  <si>
    <t>Show result calulated: 5</t>
  </si>
  <si>
    <t>Enter the incorrect data type</t>
  </si>
  <si>
    <t>1.Enter two character values</t>
  </si>
  <si>
    <t>mot+hai</t>
  </si>
  <si>
    <t>Displays a message stating that the data type is incorrect</t>
  </si>
  <si>
    <t>Check the accuracy of the calculation</t>
  </si>
  <si>
    <t>1.Enter two values ​​including a positive number and a negative number</t>
  </si>
  <si>
    <t>3+(-2)</t>
  </si>
  <si>
    <t>Show result calulated: 1</t>
  </si>
  <si>
    <t>0+3</t>
  </si>
  <si>
    <t>Show result calulated: 3</t>
  </si>
  <si>
    <t>179+8231</t>
  </si>
  <si>
    <t>Show result calulated: 8410</t>
  </si>
  <si>
    <t>SB</t>
  </si>
  <si>
    <t>1. Press</t>
  </si>
  <si>
    <t>35+2</t>
  </si>
  <si>
    <t>Show result calulated: 37</t>
  </si>
  <si>
    <t>mot - hai</t>
  </si>
  <si>
    <t>7-(-2)</t>
  </si>
  <si>
    <t>Show result calulated: 9</t>
  </si>
  <si>
    <t>0-3</t>
  </si>
  <si>
    <t>Show result calulated: -3</t>
  </si>
  <si>
    <t>check the accuracy of the calculation</t>
  </si>
  <si>
    <t>1812331-1231</t>
  </si>
  <si>
    <t>Show result calulated: 1811100</t>
  </si>
  <si>
    <t>MT</t>
  </si>
  <si>
    <t>5*2</t>
  </si>
  <si>
    <t>Show result calulated: 10</t>
  </si>
  <si>
    <t>mot * hai</t>
  </si>
  <si>
    <t>7 * (-2)</t>
  </si>
  <si>
    <t>Show result calulated: -14</t>
  </si>
  <si>
    <t>0*3</t>
  </si>
  <si>
    <t>Show result calulated: 0</t>
  </si>
  <si>
    <t>12*24</t>
  </si>
  <si>
    <t>Show result calulated: 288</t>
  </si>
  <si>
    <t>DV</t>
  </si>
  <si>
    <t>50/2</t>
  </si>
  <si>
    <t>Show result calulated: 25</t>
  </si>
  <si>
    <t>mot/hai</t>
  </si>
  <si>
    <t>6/(-2)</t>
  </si>
  <si>
    <t>0/3</t>
  </si>
  <si>
    <t>789/12</t>
  </si>
  <si>
    <t>Show result calulated: 65.75</t>
  </si>
  <si>
    <t>13/0</t>
  </si>
  <si>
    <t>Infinity</t>
  </si>
  <si>
    <t>MD</t>
  </si>
  <si>
    <t>This use case describes the process of dividing two arbitrary numbers to get remainder (the second number is different from 0) in the system.</t>
  </si>
  <si>
    <t>1)Click to “Mode” button. 2) Click to “Solve” button</t>
  </si>
  <si>
    <t>50/3</t>
  </si>
  <si>
    <t>16.(6)</t>
  </si>
  <si>
    <t>1.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</si>
</sst>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Arial"/>
    </font>
    <font>
      <sz val="13.0"/>
      <color rgb="FF000000"/>
      <name val="Times New Roman"/>
    </font>
    <font>
      <b/>
      <i/>
      <u/>
      <sz val="13.0"/>
      <color theme="1"/>
      <name val="Times New Roman"/>
    </font>
    <font>
      <sz val="14.0"/>
      <color theme="1"/>
      <name val="Times New Roman"/>
    </font>
    <font>
      <b/>
      <sz val="13.0"/>
      <color rgb="FF000000"/>
      <name val="Times New Roman"/>
    </font>
    <font>
      <sz val="11.0"/>
      <color theme="1"/>
      <name val="Times New Roman"/>
    </font>
    <font>
      <sz val="13.0"/>
      <color theme="1"/>
      <name val="Arial"/>
    </font>
    <font>
      <sz val="11.0"/>
      <color rgb="FF00B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2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4" fillId="0" fontId="3" numFmtId="15" xfId="0" applyBorder="1" applyFont="1" applyNumberFormat="1"/>
    <xf borderId="0" fillId="0" fontId="6" numFmtId="0" xfId="0" applyFont="1"/>
    <xf borderId="1" fillId="4" fontId="1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7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0" fontId="2" numFmtId="0" xfId="0" applyBorder="1" applyFont="1"/>
    <xf borderId="4" fillId="4" fontId="1" numFmtId="0" xfId="0" applyAlignment="1" applyBorder="1" applyFont="1">
      <alignment horizontal="center"/>
    </xf>
    <xf borderId="0" fillId="0" fontId="8" numFmtId="0" xfId="0" applyFont="1"/>
    <xf borderId="11" fillId="0" fontId="2" numFmtId="0" xfId="0" applyBorder="1" applyFont="1"/>
    <xf borderId="12" fillId="0" fontId="2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15" xfId="0" applyAlignment="1" applyBorder="1" applyFont="1" applyNumberForma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4" fillId="0" fontId="3" numFmtId="15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8" fillId="6" fontId="3" numFmtId="0" xfId="0" applyAlignment="1" applyBorder="1" applyFont="1">
      <alignment horizontal="center" shrinkToFit="0" vertical="center" wrapText="1"/>
    </xf>
    <xf borderId="5" fillId="0" fontId="3" numFmtId="15" xfId="0" applyAlignment="1" applyBorder="1" applyFont="1" applyNumberFormat="1">
      <alignment horizontal="center" shrinkToFit="0" vertical="center" wrapText="1"/>
    </xf>
    <xf borderId="5" fillId="0" fontId="3" numFmtId="15" xfId="0" applyAlignment="1" applyBorder="1" applyFont="1" applyNumberForma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Font="1"/>
    <xf borderId="1" fillId="0" fontId="3" numFmtId="0" xfId="0" applyAlignment="1" applyBorder="1" applyFont="1">
      <alignment horizontal="left" shrinkToFit="0" wrapText="1"/>
    </xf>
    <xf borderId="4" fillId="0" fontId="3" numFmtId="16" xfId="0" applyAlignment="1" applyBorder="1" applyFont="1" applyNumberFormat="1">
      <alignment horizontal="center" shrinkToFit="0" vertical="center" wrapText="1"/>
    </xf>
    <xf borderId="3" fillId="0" fontId="3" numFmtId="15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E9A317"/>
          <bgColor rgb="FFE9A317"/>
        </patternFill>
      </fill>
      <border/>
    </dxf>
    <dxf>
      <font>
        <b/>
      </font>
      <fill>
        <patternFill patternType="solid">
          <fgColor rgb="FFA5A5A5"/>
          <bgColor rgb="FFA5A5A5"/>
        </patternFill>
      </fill>
      <border/>
    </dxf>
    <dxf>
      <font>
        <b/>
      </font>
      <fill>
        <patternFill patternType="solid">
          <fgColor rgb="FFE05720"/>
          <bgColor rgb="FFE0572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5"/>
    <col customWidth="1" min="3" max="3" width="33.25"/>
    <col customWidth="1" min="4" max="4" width="33.38"/>
    <col customWidth="1" min="5" max="25" width="17.25"/>
  </cols>
  <sheetData>
    <row r="1" ht="16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1</v>
      </c>
      <c r="B3" s="6" t="s">
        <v>2</v>
      </c>
      <c r="C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" t="s">
        <v>5</v>
      </c>
      <c r="B5" s="6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5.25" customHeight="1">
      <c r="A6" s="8" t="s">
        <v>7</v>
      </c>
      <c r="B6" s="9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9</v>
      </c>
      <c r="B8" s="9" t="s">
        <v>10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/>
      <c r="B10" s="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11</v>
      </c>
      <c r="B13" s="9" t="s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/>
      <c r="B14" s="9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/>
      <c r="B15" s="9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/>
      <c r="B16" s="9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4" t="s">
        <v>16</v>
      </c>
      <c r="B19" s="14" t="s">
        <v>17</v>
      </c>
      <c r="C19" s="14" t="s">
        <v>18</v>
      </c>
      <c r="D19" s="14" t="s">
        <v>19</v>
      </c>
      <c r="E19" s="14" t="s">
        <v>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6.5" customHeight="1">
      <c r="A20" s="16">
        <v>1.0</v>
      </c>
      <c r="B20" s="16" t="s">
        <v>21</v>
      </c>
      <c r="C20" s="17" t="s">
        <v>22</v>
      </c>
      <c r="D20" s="17" t="s">
        <v>22</v>
      </c>
      <c r="E20" s="18">
        <v>45344.0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.5" customHeight="1">
      <c r="A21" s="16">
        <v>2.0</v>
      </c>
      <c r="B21" s="16" t="s">
        <v>23</v>
      </c>
      <c r="C21" s="17" t="s">
        <v>24</v>
      </c>
      <c r="D21" s="17" t="s">
        <v>24</v>
      </c>
      <c r="E21" s="18">
        <v>45344.0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.5" customHeight="1">
      <c r="A22" s="16">
        <v>3.0</v>
      </c>
      <c r="B22" s="16" t="s">
        <v>25</v>
      </c>
      <c r="C22" s="17" t="s">
        <v>26</v>
      </c>
      <c r="D22" s="17" t="s">
        <v>26</v>
      </c>
      <c r="E22" s="18">
        <v>45344.0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16">
        <v>4.0</v>
      </c>
      <c r="B23" s="16" t="s">
        <v>27</v>
      </c>
      <c r="C23" s="17" t="s">
        <v>28</v>
      </c>
      <c r="D23" s="17" t="s">
        <v>28</v>
      </c>
      <c r="E23" s="18">
        <v>45344.0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16">
        <v>5.0</v>
      </c>
      <c r="B24" s="16" t="s">
        <v>29</v>
      </c>
      <c r="C24" s="6" t="s">
        <v>30</v>
      </c>
      <c r="D24" s="6" t="s">
        <v>30</v>
      </c>
      <c r="E24" s="18">
        <v>45344.0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6.5" customHeight="1">
      <c r="A29" s="15"/>
      <c r="B29" s="1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19" t="s">
        <v>31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8:A11"/>
    <mergeCell ref="A13:A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7.63"/>
    <col customWidth="1" min="14" max="26" width="8.63"/>
  </cols>
  <sheetData>
    <row r="1" ht="13.5" customHeight="1">
      <c r="A1" s="20" t="s">
        <v>32</v>
      </c>
      <c r="B1" s="3"/>
      <c r="C1" s="21" t="s">
        <v>22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33</v>
      </c>
      <c r="B2" s="3"/>
      <c r="C2" s="23" t="s">
        <v>34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35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9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36</v>
      </c>
      <c r="B5" s="25"/>
      <c r="C5" s="26" t="s">
        <v>37</v>
      </c>
      <c r="D5" s="26" t="s">
        <v>12</v>
      </c>
      <c r="E5" s="26" t="s">
        <v>13</v>
      </c>
      <c r="F5" s="26" t="s">
        <v>38</v>
      </c>
      <c r="G5" s="26" t="s">
        <v>14</v>
      </c>
      <c r="I5" s="22"/>
      <c r="J5" s="22"/>
      <c r="K5" s="22"/>
      <c r="L5" s="27"/>
    </row>
    <row r="6" ht="13.5" customHeight="1">
      <c r="A6" s="28"/>
      <c r="B6" s="29"/>
      <c r="C6" s="16">
        <f>COUNTIF($J$12:$J$485, "&lt;&gt;")</f>
        <v>5</v>
      </c>
      <c r="D6" s="16">
        <f>COUNTIF($J$12:$J$484, "PASS")</f>
        <v>5</v>
      </c>
      <c r="E6" s="16">
        <f>COUNTIF($J$12:$J$487,"FAIL")</f>
        <v>0</v>
      </c>
      <c r="F6" s="16">
        <f>COUNTIF($J$12:$J$487,"NOT IMPLEMENTED")</f>
        <v>0</v>
      </c>
      <c r="G6" s="16">
        <f>COUNTIF($J$12:$J$487,"SKIPPED")</f>
        <v>0</v>
      </c>
      <c r="I6" s="22"/>
      <c r="J6" s="22"/>
      <c r="K6" s="22"/>
      <c r="L6" s="4"/>
    </row>
    <row r="7" ht="13.5" customHeight="1">
      <c r="A7" s="24" t="s">
        <v>39</v>
      </c>
      <c r="B7" s="25"/>
      <c r="C7" s="26" t="s">
        <v>37</v>
      </c>
      <c r="D7" s="26" t="s">
        <v>12</v>
      </c>
      <c r="E7" s="26" t="s">
        <v>13</v>
      </c>
      <c r="F7" s="26" t="s">
        <v>38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COUNTIF($L$12:$L$485, "&lt;&gt;")</f>
        <v>5</v>
      </c>
      <c r="D8" s="16">
        <f>COUNTIF($L$12:$L$485, "PASS")</f>
        <v>5</v>
      </c>
      <c r="E8" s="16">
        <f>COUNTIF($L$12:$L$485,"FAIL")</f>
        <v>0</v>
      </c>
      <c r="F8" s="16">
        <f>COUNTIF($L$12:$L$485,"NOT IMPLEMENTED")</f>
        <v>0</v>
      </c>
      <c r="G8" s="16">
        <f>COUNTIF($L$12:$L$485,"SKIPPED")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40</v>
      </c>
      <c r="B10" s="30" t="s">
        <v>41</v>
      </c>
      <c r="C10" s="31" t="s">
        <v>42</v>
      </c>
      <c r="D10" s="30" t="s">
        <v>43</v>
      </c>
      <c r="E10" s="30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49</v>
      </c>
      <c r="K10" s="30" t="s">
        <v>50</v>
      </c>
      <c r="L10" s="30" t="s">
        <v>51</v>
      </c>
      <c r="M10" s="30" t="s">
        <v>52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06.5" customHeight="1">
      <c r="A12" s="32">
        <v>1.0</v>
      </c>
      <c r="B12" s="33" t="str">
        <f t="shared" ref="B12:B16" si="1">CONCATENATE($C$2, " - ", A12)</f>
        <v>ADD  - 1</v>
      </c>
      <c r="C12" s="33" t="str">
        <f t="shared" ref="C12:C15" si="2">$C$1</f>
        <v>Addition</v>
      </c>
      <c r="D12" s="33" t="s">
        <v>53</v>
      </c>
      <c r="E12" s="33" t="s">
        <v>54</v>
      </c>
      <c r="F12" s="33" t="s">
        <v>55</v>
      </c>
      <c r="G12" s="33" t="s">
        <v>56</v>
      </c>
      <c r="H12" s="33" t="s">
        <v>57</v>
      </c>
      <c r="I12" s="34">
        <v>45344.0</v>
      </c>
      <c r="J12" s="35" t="s">
        <v>12</v>
      </c>
      <c r="K12" s="36"/>
      <c r="L12" s="35" t="s">
        <v>12</v>
      </c>
      <c r="M12" s="32" t="s">
        <v>10</v>
      </c>
    </row>
    <row r="13" ht="156.0" customHeight="1">
      <c r="A13" s="32">
        <v>2.0</v>
      </c>
      <c r="B13" s="33" t="str">
        <f t="shared" si="1"/>
        <v>ADD  - 2</v>
      </c>
      <c r="C13" s="33" t="str">
        <f t="shared" si="2"/>
        <v>Addition</v>
      </c>
      <c r="D13" s="33" t="s">
        <v>58</v>
      </c>
      <c r="E13" s="33" t="s">
        <v>54</v>
      </c>
      <c r="F13" s="33" t="s">
        <v>59</v>
      </c>
      <c r="G13" s="35" t="s">
        <v>60</v>
      </c>
      <c r="H13" s="33" t="s">
        <v>61</v>
      </c>
      <c r="I13" s="34">
        <v>45344.0</v>
      </c>
      <c r="J13" s="35" t="s">
        <v>12</v>
      </c>
      <c r="K13" s="36"/>
      <c r="L13" s="35" t="s">
        <v>12</v>
      </c>
      <c r="M13" s="32" t="s">
        <v>10</v>
      </c>
    </row>
    <row r="14" ht="13.5" customHeight="1">
      <c r="A14" s="32">
        <v>3.0</v>
      </c>
      <c r="B14" s="33" t="str">
        <f t="shared" si="1"/>
        <v>ADD  - 3</v>
      </c>
      <c r="C14" s="33" t="str">
        <f t="shared" si="2"/>
        <v>Addition</v>
      </c>
      <c r="D14" s="33" t="s">
        <v>62</v>
      </c>
      <c r="E14" s="33" t="s">
        <v>54</v>
      </c>
      <c r="F14" s="33" t="s">
        <v>63</v>
      </c>
      <c r="G14" s="35" t="s">
        <v>64</v>
      </c>
      <c r="H14" s="33" t="s">
        <v>65</v>
      </c>
      <c r="I14" s="34">
        <v>45344.0</v>
      </c>
      <c r="J14" s="35" t="s">
        <v>12</v>
      </c>
      <c r="K14" s="36"/>
      <c r="L14" s="35" t="s">
        <v>12</v>
      </c>
      <c r="M14" s="32" t="s">
        <v>10</v>
      </c>
    </row>
    <row r="15" ht="13.5" customHeight="1">
      <c r="A15" s="37">
        <v>4.0</v>
      </c>
      <c r="B15" s="38" t="str">
        <f t="shared" si="1"/>
        <v>ADD  - 4</v>
      </c>
      <c r="C15" s="38" t="str">
        <f t="shared" si="2"/>
        <v>Addition</v>
      </c>
      <c r="D15" s="38" t="s">
        <v>62</v>
      </c>
      <c r="E15" s="38" t="s">
        <v>54</v>
      </c>
      <c r="F15" s="38" t="s">
        <v>55</v>
      </c>
      <c r="G15" s="39" t="s">
        <v>66</v>
      </c>
      <c r="H15" s="38" t="s">
        <v>67</v>
      </c>
      <c r="I15" s="40">
        <v>45344.0</v>
      </c>
      <c r="J15" s="39" t="s">
        <v>12</v>
      </c>
      <c r="K15" s="41"/>
      <c r="L15" s="39" t="s">
        <v>12</v>
      </c>
      <c r="M15" s="37" t="s">
        <v>10</v>
      </c>
    </row>
    <row r="16" ht="13.5" customHeight="1">
      <c r="A16" s="32">
        <v>5.0</v>
      </c>
      <c r="B16" s="33" t="str">
        <f t="shared" si="1"/>
        <v>ADD  - 5</v>
      </c>
      <c r="C16" s="32" t="s">
        <v>22</v>
      </c>
      <c r="D16" s="33" t="s">
        <v>62</v>
      </c>
      <c r="E16" s="32" t="s">
        <v>54</v>
      </c>
      <c r="F16" s="33" t="s">
        <v>55</v>
      </c>
      <c r="G16" s="33" t="s">
        <v>68</v>
      </c>
      <c r="H16" s="33" t="s">
        <v>69</v>
      </c>
      <c r="I16" s="36">
        <v>45344.0</v>
      </c>
      <c r="J16" s="42" t="s">
        <v>12</v>
      </c>
      <c r="K16" s="43"/>
      <c r="L16" s="42" t="s">
        <v>12</v>
      </c>
      <c r="M16" s="32" t="s">
        <v>10</v>
      </c>
    </row>
    <row r="17" ht="13.5" customHeight="1"/>
    <row r="18" ht="93.0" customHeight="1">
      <c r="E18" s="44"/>
      <c r="G18" s="45"/>
      <c r="L18" s="46"/>
    </row>
    <row r="19" ht="90.75" customHeight="1"/>
    <row r="20" ht="90.0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5 L12:L15">
    <cfRule type="containsText" dxfId="0" priority="1" operator="containsText" text="SKIPPED">
      <formula>NOT(ISERROR(SEARCH(("SKIPPED"),(J12))))</formula>
    </cfRule>
  </conditionalFormatting>
  <conditionalFormatting sqref="J12:J15 L12:L15">
    <cfRule type="containsText" dxfId="1" priority="2" operator="containsText" text="Not Implemented">
      <formula>NOT(ISERROR(SEARCH(("Not Implemented"),(J12))))</formula>
    </cfRule>
  </conditionalFormatting>
  <conditionalFormatting sqref="J12:J15 L12:L15">
    <cfRule type="containsText" dxfId="2" priority="3" operator="containsText" text="FAIL">
      <formula>NOT(ISERROR(SEARCH(("FAIL"),(J12))))</formula>
    </cfRule>
  </conditionalFormatting>
  <conditionalFormatting sqref="J12:J15 L12:L15">
    <cfRule type="containsText" dxfId="3" priority="4" operator="containsText" text="PASS">
      <formula>NOT(ISERROR(SEARCH(("PASS"),(J12))))</formula>
    </cfRule>
  </conditionalFormatting>
  <conditionalFormatting sqref="J13:J15 L13:L15">
    <cfRule type="containsText" dxfId="0" priority="5" operator="containsText" text="SKIPPED">
      <formula>NOT(ISERROR(SEARCH(("SKIPPED"),(J13))))</formula>
    </cfRule>
  </conditionalFormatting>
  <conditionalFormatting sqref="J13:J15 L13:L15">
    <cfRule type="containsText" dxfId="1" priority="6" operator="containsText" text="Not Implemented">
      <formula>NOT(ISERROR(SEARCH(("Not Implemented"),(J13))))</formula>
    </cfRule>
  </conditionalFormatting>
  <conditionalFormatting sqref="J13:J15 L13:L15">
    <cfRule type="containsText" dxfId="2" priority="7" operator="containsText" text="FAIL">
      <formula>NOT(ISERROR(SEARCH(("FAIL"),(J13))))</formula>
    </cfRule>
  </conditionalFormatting>
  <conditionalFormatting sqref="J13:J15 L13:L15">
    <cfRule type="containsText" dxfId="3" priority="8" operator="containsText" text="PASS">
      <formula>NOT(ISERROR(SEARCH(("PASS"),(J13))))</formula>
    </cfRule>
  </conditionalFormatting>
  <dataValidations>
    <dataValidation type="list" allowBlank="1" showErrorMessage="1" sqref="C3:C4">
      <formula1>'Test report '!$B$8:$B$11</formula1>
    </dataValidation>
    <dataValidation type="list" allowBlank="1" showErrorMessage="1" sqref="J12:J15 L12:L15">
      <formula1>'Test report '!$B$13:$B$16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5.5"/>
    <col customWidth="1" min="14" max="26" width="8.63"/>
  </cols>
  <sheetData>
    <row r="1" ht="13.5" customHeight="1">
      <c r="A1" s="20"/>
      <c r="B1" s="3"/>
      <c r="C1" s="47" t="s">
        <v>24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33</v>
      </c>
      <c r="B2" s="3"/>
      <c r="C2" s="23" t="s">
        <v>70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35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9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36</v>
      </c>
      <c r="B5" s="25"/>
      <c r="C5" s="26" t="s">
        <v>37</v>
      </c>
      <c r="D5" s="26" t="s">
        <v>12</v>
      </c>
      <c r="E5" s="26" t="s">
        <v>13</v>
      </c>
      <c r="F5" s="26" t="s">
        <v>38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COUNTIF($J$12:$J$481, "&lt;&gt;")</f>
        <v>5</v>
      </c>
      <c r="D6" s="16">
        <f>COUNTIF($J$12:$J$480, "PASS")</f>
        <v>4</v>
      </c>
      <c r="E6" s="16">
        <f>COUNTIF($J$12:$J$483,"FAIL")</f>
        <v>1</v>
      </c>
      <c r="F6" s="16">
        <f>COUNTIF($J$12:$J$483,"NOT IMPLEMENTED")</f>
        <v>0</v>
      </c>
      <c r="G6" s="16">
        <f>COUNTIF($J$12:$J$483,"SKIPPED")</f>
        <v>0</v>
      </c>
      <c r="I6" s="22"/>
      <c r="J6" s="22"/>
      <c r="K6" s="22"/>
      <c r="L6" s="4"/>
    </row>
    <row r="7" ht="13.5" customHeight="1">
      <c r="A7" s="24" t="s">
        <v>39</v>
      </c>
      <c r="B7" s="25"/>
      <c r="C7" s="26" t="s">
        <v>37</v>
      </c>
      <c r="D7" s="26" t="s">
        <v>12</v>
      </c>
      <c r="E7" s="26" t="s">
        <v>13</v>
      </c>
      <c r="F7" s="26" t="s">
        <v>38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COUNTIF($L$12:$L$481, "&lt;&gt;")</f>
        <v>5</v>
      </c>
      <c r="D8" s="16">
        <f>COUNTIF($L$12:$L$481, "PASS")</f>
        <v>5</v>
      </c>
      <c r="E8" s="16">
        <f>COUNTIF($L$12:$L$481,"FAIL")</f>
        <v>0</v>
      </c>
      <c r="F8" s="16">
        <f>COUNTIF($L$12:$L$481,"NOT IMPLEMENTED")</f>
        <v>0</v>
      </c>
      <c r="G8" s="16">
        <f>COUNTIF($L$12:$L$481,"SKIPPED")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40</v>
      </c>
      <c r="B10" s="30" t="s">
        <v>41</v>
      </c>
      <c r="C10" s="31" t="s">
        <v>42</v>
      </c>
      <c r="D10" s="30" t="s">
        <v>43</v>
      </c>
      <c r="E10" s="30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49</v>
      </c>
      <c r="K10" s="30" t="s">
        <v>50</v>
      </c>
      <c r="L10" s="30" t="s">
        <v>51</v>
      </c>
      <c r="M10" s="30" t="s">
        <v>52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71.0" customHeight="1">
      <c r="A12" s="32">
        <v>1.0</v>
      </c>
      <c r="B12" s="33" t="str">
        <f t="shared" ref="B12:B16" si="1">CONCATENATE($C$2, " - ", A12)</f>
        <v>SB - 1</v>
      </c>
      <c r="C12" s="33" t="str">
        <f t="shared" ref="C12:C16" si="2">$C$1</f>
        <v>Subtraction</v>
      </c>
      <c r="D12" s="33" t="s">
        <v>53</v>
      </c>
      <c r="E12" s="33" t="s">
        <v>71</v>
      </c>
      <c r="F12" s="33" t="s">
        <v>55</v>
      </c>
      <c r="G12" s="48" t="s">
        <v>72</v>
      </c>
      <c r="H12" s="33" t="s">
        <v>73</v>
      </c>
      <c r="I12" s="34">
        <v>45344.0</v>
      </c>
      <c r="J12" s="35" t="s">
        <v>13</v>
      </c>
      <c r="K12" s="36"/>
      <c r="L12" s="35" t="s">
        <v>12</v>
      </c>
      <c r="M12" s="32" t="s">
        <v>10</v>
      </c>
    </row>
    <row r="13" ht="13.5" customHeight="1">
      <c r="A13" s="32">
        <v>2.0</v>
      </c>
      <c r="B13" s="33" t="str">
        <f t="shared" si="1"/>
        <v>SB - 2</v>
      </c>
      <c r="C13" s="33" t="str">
        <f t="shared" si="2"/>
        <v>Subtraction</v>
      </c>
      <c r="D13" s="33" t="s">
        <v>58</v>
      </c>
      <c r="E13" s="33" t="s">
        <v>71</v>
      </c>
      <c r="F13" s="33" t="s">
        <v>59</v>
      </c>
      <c r="G13" s="33" t="s">
        <v>74</v>
      </c>
      <c r="H13" s="33" t="s">
        <v>61</v>
      </c>
      <c r="I13" s="34">
        <v>45344.0</v>
      </c>
      <c r="J13" s="35" t="s">
        <v>12</v>
      </c>
      <c r="K13" s="36"/>
      <c r="L13" s="35" t="s">
        <v>12</v>
      </c>
      <c r="M13" s="32" t="s">
        <v>10</v>
      </c>
    </row>
    <row r="14" ht="173.25" customHeight="1">
      <c r="A14" s="32">
        <v>3.0</v>
      </c>
      <c r="B14" s="33" t="str">
        <f t="shared" si="1"/>
        <v>SB - 3</v>
      </c>
      <c r="C14" s="33" t="str">
        <f t="shared" si="2"/>
        <v>Subtraction</v>
      </c>
      <c r="D14" s="33" t="s">
        <v>62</v>
      </c>
      <c r="E14" s="33" t="s">
        <v>71</v>
      </c>
      <c r="F14" s="33" t="s">
        <v>63</v>
      </c>
      <c r="G14" s="33" t="s">
        <v>75</v>
      </c>
      <c r="H14" s="33" t="s">
        <v>76</v>
      </c>
      <c r="I14" s="34">
        <v>45344.0</v>
      </c>
      <c r="J14" s="35" t="s">
        <v>12</v>
      </c>
      <c r="K14" s="36"/>
      <c r="L14" s="35" t="s">
        <v>12</v>
      </c>
      <c r="M14" s="32" t="s">
        <v>10</v>
      </c>
    </row>
    <row r="15" ht="198.0" customHeight="1">
      <c r="A15" s="32">
        <v>4.0</v>
      </c>
      <c r="B15" s="33" t="str">
        <f t="shared" si="1"/>
        <v>SB - 4</v>
      </c>
      <c r="C15" s="33" t="str">
        <f t="shared" si="2"/>
        <v>Subtraction</v>
      </c>
      <c r="D15" s="33" t="s">
        <v>62</v>
      </c>
      <c r="E15" s="33" t="s">
        <v>71</v>
      </c>
      <c r="F15" s="33" t="s">
        <v>55</v>
      </c>
      <c r="G15" s="33" t="s">
        <v>77</v>
      </c>
      <c r="H15" s="33" t="s">
        <v>78</v>
      </c>
      <c r="I15" s="34">
        <v>45344.0</v>
      </c>
      <c r="J15" s="35" t="s">
        <v>12</v>
      </c>
      <c r="K15" s="36"/>
      <c r="L15" s="35" t="s">
        <v>12</v>
      </c>
      <c r="M15" s="32" t="s">
        <v>10</v>
      </c>
    </row>
    <row r="16" ht="208.5" customHeight="1">
      <c r="A16" s="32">
        <v>5.0</v>
      </c>
      <c r="B16" s="33" t="str">
        <f t="shared" si="1"/>
        <v>SB - 5</v>
      </c>
      <c r="C16" s="33" t="str">
        <f t="shared" si="2"/>
        <v>Subtraction</v>
      </c>
      <c r="D16" s="33" t="s">
        <v>79</v>
      </c>
      <c r="E16" s="33" t="s">
        <v>71</v>
      </c>
      <c r="F16" s="33" t="s">
        <v>55</v>
      </c>
      <c r="G16" s="33" t="s">
        <v>80</v>
      </c>
      <c r="H16" s="33" t="s">
        <v>81</v>
      </c>
      <c r="I16" s="49">
        <v>45344.0</v>
      </c>
      <c r="J16" s="35" t="s">
        <v>12</v>
      </c>
      <c r="K16" s="36"/>
      <c r="L16" s="35" t="s">
        <v>12</v>
      </c>
      <c r="M16" s="32" t="s">
        <v>10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6 L12:L16">
    <cfRule type="containsText" dxfId="0" priority="1" operator="containsText" text="SKIPPED">
      <formula>NOT(ISERROR(SEARCH(("SKIPPED"),(J12))))</formula>
    </cfRule>
  </conditionalFormatting>
  <conditionalFormatting sqref="J12:J16 L12:L16">
    <cfRule type="containsText" dxfId="1" priority="2" operator="containsText" text="Not Implemented">
      <formula>NOT(ISERROR(SEARCH(("Not Implemented"),(J12))))</formula>
    </cfRule>
  </conditionalFormatting>
  <conditionalFormatting sqref="J12:J16 L12:L16">
    <cfRule type="containsText" dxfId="2" priority="3" operator="containsText" text="FAIL">
      <formula>NOT(ISERROR(SEARCH(("FAIL"),(J12))))</formula>
    </cfRule>
  </conditionalFormatting>
  <conditionalFormatting sqref="J12:J16 L12:L16">
    <cfRule type="containsText" dxfId="3" priority="4" operator="containsText" text="PASS">
      <formula>NOT(ISERROR(SEARCH(("PASS"),(J12))))</formula>
    </cfRule>
  </conditionalFormatting>
  <conditionalFormatting sqref="J13:J16 L13:L16">
    <cfRule type="containsText" dxfId="0" priority="5" operator="containsText" text="SKIPPED">
      <formula>NOT(ISERROR(SEARCH(("SKIPPED"),(J13))))</formula>
    </cfRule>
  </conditionalFormatting>
  <conditionalFormatting sqref="J13:J16 L13:L16">
    <cfRule type="containsText" dxfId="1" priority="6" operator="containsText" text="Not Implemented">
      <formula>NOT(ISERROR(SEARCH(("Not Implemented"),(J13))))</formula>
    </cfRule>
  </conditionalFormatting>
  <conditionalFormatting sqref="J13:J16 L13:L16">
    <cfRule type="containsText" dxfId="2" priority="7" operator="containsText" text="FAIL">
      <formula>NOT(ISERROR(SEARCH(("FAIL"),(J13))))</formula>
    </cfRule>
  </conditionalFormatting>
  <conditionalFormatting sqref="J13:J16 L13:L16">
    <cfRule type="containsText" dxfId="3" priority="8" operator="containsText" text="PASS">
      <formula>NOT(ISERROR(SEARCH(("PASS"),(J13))))</formula>
    </cfRule>
  </conditionalFormatting>
  <dataValidations>
    <dataValidation type="list" allowBlank="1" showErrorMessage="1" sqref="C3:C4">
      <formula1>'Test report '!$B$8:$B$11</formula1>
    </dataValidation>
    <dataValidation type="list" allowBlank="1" showErrorMessage="1" sqref="J12:J16 L12:L16">
      <formula1>'Test report '!$B$13:$B$16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6.25"/>
    <col customWidth="1" min="14" max="26" width="8.63"/>
  </cols>
  <sheetData>
    <row r="1" ht="13.5" customHeight="1">
      <c r="A1" s="20" t="s">
        <v>32</v>
      </c>
      <c r="B1" s="3"/>
      <c r="C1" s="21" t="s">
        <v>26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33</v>
      </c>
      <c r="B2" s="3"/>
      <c r="C2" s="23" t="s">
        <v>82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35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9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36</v>
      </c>
      <c r="B5" s="25"/>
      <c r="C5" s="26" t="s">
        <v>37</v>
      </c>
      <c r="D5" s="26" t="s">
        <v>12</v>
      </c>
      <c r="E5" s="26" t="s">
        <v>13</v>
      </c>
      <c r="F5" s="26" t="s">
        <v>38</v>
      </c>
      <c r="G5" s="26" t="s">
        <v>14</v>
      </c>
      <c r="H5" s="22"/>
      <c r="I5" s="22"/>
      <c r="J5" s="22"/>
      <c r="K5" s="22"/>
      <c r="L5" s="4"/>
    </row>
    <row r="6" ht="13.5" customHeight="1">
      <c r="A6" s="28"/>
      <c r="B6" s="29"/>
      <c r="C6" s="16">
        <f>COUNTIF($J$12:$J$479, "&lt;&gt;")</f>
        <v>5</v>
      </c>
      <c r="D6" s="16">
        <f>COUNTIF($J$12:$J$478, "PASS")</f>
        <v>5</v>
      </c>
      <c r="E6" s="16">
        <f>COUNTIF($J$12:$J$481,"FAIL")</f>
        <v>0</v>
      </c>
      <c r="F6" s="16">
        <f>COUNTIF($J$12:$J$481,"NOT IMPLEMENTED")</f>
        <v>0</v>
      </c>
      <c r="G6" s="16">
        <f>COUNTIF($J$12:$J$481,"SKIPPED")</f>
        <v>0</v>
      </c>
      <c r="I6" s="22"/>
      <c r="J6" s="22"/>
      <c r="K6" s="22"/>
      <c r="L6" s="4"/>
    </row>
    <row r="7" ht="13.5" customHeight="1">
      <c r="A7" s="24" t="s">
        <v>39</v>
      </c>
      <c r="B7" s="25"/>
      <c r="C7" s="26" t="s">
        <v>37</v>
      </c>
      <c r="D7" s="26" t="s">
        <v>12</v>
      </c>
      <c r="E7" s="26" t="s">
        <v>13</v>
      </c>
      <c r="F7" s="26" t="s">
        <v>38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COUNTIF($L$12:$L$479, "&lt;&gt;")</f>
        <v>5</v>
      </c>
      <c r="D8" s="16">
        <f>COUNTIF($L$12:$L$479, "PASS")</f>
        <v>5</v>
      </c>
      <c r="E8" s="16">
        <f>COUNTIF($L$12:$L$479,"FAIL")</f>
        <v>0</v>
      </c>
      <c r="F8" s="16">
        <f>COUNTIF($L$12:$L$479,"NOT IMPLEMENTED")</f>
        <v>0</v>
      </c>
      <c r="G8" s="16">
        <f>COUNTIF($L$12:$L$479,"SKIPPED")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40</v>
      </c>
      <c r="B10" s="30" t="s">
        <v>41</v>
      </c>
      <c r="C10" s="31" t="s">
        <v>42</v>
      </c>
      <c r="D10" s="30" t="s">
        <v>43</v>
      </c>
      <c r="E10" s="30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49</v>
      </c>
      <c r="K10" s="30" t="s">
        <v>50</v>
      </c>
      <c r="L10" s="30" t="s">
        <v>51</v>
      </c>
      <c r="M10" s="30" t="s">
        <v>52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23.75" customHeight="1">
      <c r="A12" s="32">
        <v>1.0</v>
      </c>
      <c r="B12" s="33" t="str">
        <f t="shared" ref="B12:B16" si="1">CONCATENATE($C$2, " - ", A12)</f>
        <v>MT - 1</v>
      </c>
      <c r="C12" s="33" t="str">
        <f t="shared" ref="C12:C16" si="2">$C$1</f>
        <v>Multiplication</v>
      </c>
      <c r="D12" s="33" t="s">
        <v>53</v>
      </c>
      <c r="E12" s="33" t="s">
        <v>71</v>
      </c>
      <c r="F12" s="33" t="s">
        <v>55</v>
      </c>
      <c r="G12" s="33" t="s">
        <v>83</v>
      </c>
      <c r="H12" s="50" t="s">
        <v>84</v>
      </c>
      <c r="I12" s="34">
        <v>45344.0</v>
      </c>
      <c r="J12" s="35" t="s">
        <v>12</v>
      </c>
      <c r="K12" s="36"/>
      <c r="L12" s="35" t="s">
        <v>12</v>
      </c>
      <c r="M12" s="32" t="s">
        <v>10</v>
      </c>
    </row>
    <row r="13" ht="153.0" customHeight="1">
      <c r="A13" s="32">
        <v>2.0</v>
      </c>
      <c r="B13" s="33" t="str">
        <f t="shared" si="1"/>
        <v>MT - 2</v>
      </c>
      <c r="C13" s="33" t="str">
        <f t="shared" si="2"/>
        <v>Multiplication</v>
      </c>
      <c r="D13" s="33" t="s">
        <v>58</v>
      </c>
      <c r="E13" s="33" t="s">
        <v>71</v>
      </c>
      <c r="F13" s="33" t="s">
        <v>59</v>
      </c>
      <c r="G13" s="35" t="s">
        <v>85</v>
      </c>
      <c r="H13" s="50" t="s">
        <v>61</v>
      </c>
      <c r="I13" s="34">
        <v>45344.0</v>
      </c>
      <c r="J13" s="35" t="s">
        <v>12</v>
      </c>
      <c r="K13" s="36"/>
      <c r="L13" s="35" t="s">
        <v>12</v>
      </c>
      <c r="M13" s="32" t="s">
        <v>10</v>
      </c>
    </row>
    <row r="14" ht="108.0" customHeight="1">
      <c r="A14" s="32">
        <v>3.0</v>
      </c>
      <c r="B14" s="33" t="str">
        <f t="shared" si="1"/>
        <v>MT - 3</v>
      </c>
      <c r="C14" s="33" t="str">
        <f t="shared" si="2"/>
        <v>Multiplication</v>
      </c>
      <c r="D14" s="33" t="s">
        <v>62</v>
      </c>
      <c r="E14" s="33" t="s">
        <v>71</v>
      </c>
      <c r="F14" s="33" t="s">
        <v>63</v>
      </c>
      <c r="G14" s="35" t="s">
        <v>86</v>
      </c>
      <c r="H14" s="33" t="s">
        <v>87</v>
      </c>
      <c r="I14" s="34">
        <v>45344.0</v>
      </c>
      <c r="J14" s="35" t="s">
        <v>12</v>
      </c>
      <c r="K14" s="36"/>
      <c r="L14" s="35" t="s">
        <v>12</v>
      </c>
      <c r="M14" s="32" t="s">
        <v>10</v>
      </c>
    </row>
    <row r="15" ht="111.0" customHeight="1">
      <c r="A15" s="32">
        <v>4.0</v>
      </c>
      <c r="B15" s="33" t="str">
        <f t="shared" si="1"/>
        <v>MT - 4</v>
      </c>
      <c r="C15" s="33" t="str">
        <f t="shared" si="2"/>
        <v>Multiplication</v>
      </c>
      <c r="D15" s="33" t="s">
        <v>62</v>
      </c>
      <c r="E15" s="33" t="s">
        <v>71</v>
      </c>
      <c r="F15" s="33" t="s">
        <v>55</v>
      </c>
      <c r="G15" s="35" t="s">
        <v>88</v>
      </c>
      <c r="H15" s="33" t="s">
        <v>89</v>
      </c>
      <c r="I15" s="34">
        <v>45344.0</v>
      </c>
      <c r="J15" s="35" t="s">
        <v>12</v>
      </c>
      <c r="K15" s="36"/>
      <c r="L15" s="35" t="s">
        <v>12</v>
      </c>
      <c r="M15" s="32" t="s">
        <v>10</v>
      </c>
    </row>
    <row r="16" ht="126.0" customHeight="1">
      <c r="A16" s="32">
        <v>5.0</v>
      </c>
      <c r="B16" s="33" t="str">
        <f t="shared" si="1"/>
        <v>MT - 5</v>
      </c>
      <c r="C16" s="33" t="str">
        <f t="shared" si="2"/>
        <v>Multiplication</v>
      </c>
      <c r="D16" s="33" t="s">
        <v>79</v>
      </c>
      <c r="E16" s="33" t="s">
        <v>71</v>
      </c>
      <c r="F16" s="33" t="s">
        <v>55</v>
      </c>
      <c r="G16" s="35" t="s">
        <v>90</v>
      </c>
      <c r="H16" s="33" t="s">
        <v>91</v>
      </c>
      <c r="I16" s="34">
        <v>45344.0</v>
      </c>
      <c r="J16" s="35" t="s">
        <v>12</v>
      </c>
      <c r="K16" s="36"/>
      <c r="L16" s="35" t="s">
        <v>12</v>
      </c>
      <c r="M16" s="32" t="s">
        <v>10</v>
      </c>
    </row>
    <row r="17" ht="126.0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6 L12:L16">
    <cfRule type="containsText" dxfId="0" priority="1" operator="containsText" text="SKIPPED">
      <formula>NOT(ISERROR(SEARCH(("SKIPPED"),(J12))))</formula>
    </cfRule>
  </conditionalFormatting>
  <conditionalFormatting sqref="J12:J16 L12:L16">
    <cfRule type="containsText" dxfId="1" priority="2" operator="containsText" text="Not Implemented">
      <formula>NOT(ISERROR(SEARCH(("Not Implemented"),(J12))))</formula>
    </cfRule>
  </conditionalFormatting>
  <conditionalFormatting sqref="J12:J16 L12:L16">
    <cfRule type="containsText" dxfId="2" priority="3" operator="containsText" text="FAIL">
      <formula>NOT(ISERROR(SEARCH(("FAIL"),(J12))))</formula>
    </cfRule>
  </conditionalFormatting>
  <conditionalFormatting sqref="J12:J16 L12:L16">
    <cfRule type="containsText" dxfId="3" priority="4" operator="containsText" text="PASS">
      <formula>NOT(ISERROR(SEARCH(("PASS"),(J12))))</formula>
    </cfRule>
  </conditionalFormatting>
  <conditionalFormatting sqref="J13:J16 L13:L16">
    <cfRule type="containsText" dxfId="0" priority="5" operator="containsText" text="SKIPPED">
      <formula>NOT(ISERROR(SEARCH(("SKIPPED"),(J13))))</formula>
    </cfRule>
  </conditionalFormatting>
  <conditionalFormatting sqref="J13:J16 L13:L16">
    <cfRule type="containsText" dxfId="1" priority="6" operator="containsText" text="Not Implemented">
      <formula>NOT(ISERROR(SEARCH(("Not Implemented"),(J13))))</formula>
    </cfRule>
  </conditionalFormatting>
  <conditionalFormatting sqref="J13:J16 L13:L16">
    <cfRule type="containsText" dxfId="2" priority="7" operator="containsText" text="FAIL">
      <formula>NOT(ISERROR(SEARCH(("FAIL"),(J13))))</formula>
    </cfRule>
  </conditionalFormatting>
  <conditionalFormatting sqref="J13:J16 L13:L16">
    <cfRule type="containsText" dxfId="3" priority="8" operator="containsText" text="PASS">
      <formula>NOT(ISERROR(SEARCH(("PASS"),(J13))))</formula>
    </cfRule>
  </conditionalFormatting>
  <dataValidations>
    <dataValidation type="list" allowBlank="1" showErrorMessage="1" sqref="C3:C4">
      <formula1>'Test report '!$B$8:$B$11</formula1>
    </dataValidation>
    <dataValidation type="list" allowBlank="1" showErrorMessage="1" sqref="J12:J16 L12:L16">
      <formula1>'Test report '!$B$13:$B$16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8.75"/>
    <col customWidth="1" min="14" max="26" width="8.63"/>
  </cols>
  <sheetData>
    <row r="1" ht="13.5" customHeight="1">
      <c r="A1" s="20" t="s">
        <v>32</v>
      </c>
      <c r="B1" s="3"/>
      <c r="C1" s="21" t="s">
        <v>28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33</v>
      </c>
      <c r="B2" s="3"/>
      <c r="C2" s="23" t="s">
        <v>92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35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9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36</v>
      </c>
      <c r="B5" s="25"/>
      <c r="C5" s="26" t="s">
        <v>37</v>
      </c>
      <c r="D5" s="26" t="s">
        <v>12</v>
      </c>
      <c r="E5" s="26" t="s">
        <v>13</v>
      </c>
      <c r="F5" s="26" t="s">
        <v>38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COUNTIF($J$12:$J$486, "&lt;&gt;")</f>
        <v>6</v>
      </c>
      <c r="D6" s="16">
        <f>COUNTIF($J$12:$J$485, "PASS")</f>
        <v>6</v>
      </c>
      <c r="E6" s="16">
        <f>COUNTIF($J$12:$J$488,"FAIL")</f>
        <v>0</v>
      </c>
      <c r="F6" s="16">
        <f>COUNTIF($J$12:$J$488,"NOT IMPLEMENTED")</f>
        <v>0</v>
      </c>
      <c r="G6" s="16">
        <f>COUNTIF($J$12:$J$488,"SKIPPED")</f>
        <v>0</v>
      </c>
      <c r="I6" s="22"/>
      <c r="J6" s="22"/>
      <c r="K6" s="22"/>
      <c r="L6" s="4"/>
    </row>
    <row r="7" ht="13.5" customHeight="1">
      <c r="A7" s="24" t="s">
        <v>39</v>
      </c>
      <c r="B7" s="25"/>
      <c r="C7" s="26" t="s">
        <v>37</v>
      </c>
      <c r="D7" s="26" t="s">
        <v>12</v>
      </c>
      <c r="E7" s="26" t="s">
        <v>13</v>
      </c>
      <c r="F7" s="26" t="s">
        <v>38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COUNTIF($L$12:$L$486, "&lt;&gt;")</f>
        <v>6</v>
      </c>
      <c r="D8" s="16">
        <f>COUNTIF($L$12:$L$486, "PASS")</f>
        <v>6</v>
      </c>
      <c r="E8" s="16">
        <f>COUNTIF($L$12:$L$486,"FAIL")</f>
        <v>0</v>
      </c>
      <c r="F8" s="16">
        <f>COUNTIF($L$12:$L$486,"NOT IMPLEMENTED")</f>
        <v>0</v>
      </c>
      <c r="G8" s="16">
        <f>COUNTIF($L$12:$L$486,"SKIPPED")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40</v>
      </c>
      <c r="B10" s="30" t="s">
        <v>41</v>
      </c>
      <c r="C10" s="31" t="s">
        <v>42</v>
      </c>
      <c r="D10" s="30" t="s">
        <v>43</v>
      </c>
      <c r="E10" s="30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49</v>
      </c>
      <c r="K10" s="30" t="s">
        <v>50</v>
      </c>
      <c r="L10" s="30" t="s">
        <v>51</v>
      </c>
      <c r="M10" s="30" t="s">
        <v>52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04.25" customHeight="1">
      <c r="A12" s="32">
        <v>1.0</v>
      </c>
      <c r="B12" s="33" t="str">
        <f t="shared" ref="B12:B17" si="1">CONCATENATE($C$2, " - ", A12)</f>
        <v>DV - 1</v>
      </c>
      <c r="C12" s="33" t="str">
        <f t="shared" ref="C12:C16" si="2">$C$1</f>
        <v>Division</v>
      </c>
      <c r="D12" s="33" t="s">
        <v>53</v>
      </c>
      <c r="E12" s="33" t="s">
        <v>71</v>
      </c>
      <c r="F12" s="33" t="s">
        <v>55</v>
      </c>
      <c r="G12" s="33" t="s">
        <v>93</v>
      </c>
      <c r="H12" s="33" t="s">
        <v>94</v>
      </c>
      <c r="I12" s="34">
        <v>45344.0</v>
      </c>
      <c r="J12" s="35" t="s">
        <v>12</v>
      </c>
      <c r="K12" s="36"/>
      <c r="L12" s="35" t="s">
        <v>12</v>
      </c>
      <c r="M12" s="32" t="s">
        <v>10</v>
      </c>
    </row>
    <row r="13" ht="99.75" customHeight="1">
      <c r="A13" s="32">
        <v>2.0</v>
      </c>
      <c r="B13" s="33" t="str">
        <f t="shared" si="1"/>
        <v>DV - 2</v>
      </c>
      <c r="C13" s="33" t="str">
        <f t="shared" si="2"/>
        <v>Division</v>
      </c>
      <c r="D13" s="33" t="s">
        <v>58</v>
      </c>
      <c r="E13" s="33" t="s">
        <v>71</v>
      </c>
      <c r="F13" s="33" t="s">
        <v>59</v>
      </c>
      <c r="G13" s="33" t="s">
        <v>95</v>
      </c>
      <c r="H13" s="33" t="s">
        <v>61</v>
      </c>
      <c r="I13" s="34">
        <v>45344.0</v>
      </c>
      <c r="J13" s="35" t="s">
        <v>12</v>
      </c>
      <c r="K13" s="36"/>
      <c r="L13" s="35" t="s">
        <v>12</v>
      </c>
      <c r="M13" s="32" t="s">
        <v>10</v>
      </c>
    </row>
    <row r="14" ht="123.0" customHeight="1">
      <c r="A14" s="32">
        <v>3.0</v>
      </c>
      <c r="B14" s="33" t="str">
        <f t="shared" si="1"/>
        <v>DV - 3</v>
      </c>
      <c r="C14" s="33" t="str">
        <f t="shared" si="2"/>
        <v>Division</v>
      </c>
      <c r="D14" s="33" t="s">
        <v>62</v>
      </c>
      <c r="E14" s="33" t="s">
        <v>71</v>
      </c>
      <c r="F14" s="33" t="s">
        <v>63</v>
      </c>
      <c r="G14" s="35" t="s">
        <v>96</v>
      </c>
      <c r="H14" s="33" t="s">
        <v>78</v>
      </c>
      <c r="I14" s="34">
        <v>45344.0</v>
      </c>
      <c r="J14" s="35" t="s">
        <v>12</v>
      </c>
      <c r="K14" s="36"/>
      <c r="L14" s="35" t="s">
        <v>12</v>
      </c>
      <c r="M14" s="32" t="s">
        <v>10</v>
      </c>
    </row>
    <row r="15" ht="122.25" customHeight="1">
      <c r="A15" s="32">
        <v>4.0</v>
      </c>
      <c r="B15" s="33" t="str">
        <f t="shared" si="1"/>
        <v>DV - 4</v>
      </c>
      <c r="C15" s="33" t="str">
        <f t="shared" si="2"/>
        <v>Division</v>
      </c>
      <c r="D15" s="33" t="s">
        <v>62</v>
      </c>
      <c r="E15" s="33" t="s">
        <v>71</v>
      </c>
      <c r="F15" s="33" t="s">
        <v>55</v>
      </c>
      <c r="G15" s="35" t="s">
        <v>97</v>
      </c>
      <c r="H15" s="33" t="s">
        <v>89</v>
      </c>
      <c r="I15" s="34">
        <v>45344.0</v>
      </c>
      <c r="J15" s="35" t="s">
        <v>12</v>
      </c>
      <c r="K15" s="36"/>
      <c r="L15" s="35" t="s">
        <v>12</v>
      </c>
      <c r="M15" s="32" t="s">
        <v>10</v>
      </c>
    </row>
    <row r="16" ht="126.75" customHeight="1">
      <c r="A16" s="37">
        <v>5.0</v>
      </c>
      <c r="B16" s="38" t="str">
        <f t="shared" si="1"/>
        <v>DV - 5</v>
      </c>
      <c r="C16" s="38" t="str">
        <f t="shared" si="2"/>
        <v>Division</v>
      </c>
      <c r="D16" s="38" t="s">
        <v>79</v>
      </c>
      <c r="E16" s="38" t="s">
        <v>71</v>
      </c>
      <c r="F16" s="38" t="s">
        <v>55</v>
      </c>
      <c r="G16" s="39" t="s">
        <v>98</v>
      </c>
      <c r="H16" s="38" t="s">
        <v>99</v>
      </c>
      <c r="I16" s="40">
        <v>45344.0</v>
      </c>
      <c r="J16" s="39" t="s">
        <v>12</v>
      </c>
      <c r="K16" s="41"/>
      <c r="L16" s="39" t="s">
        <v>12</v>
      </c>
      <c r="M16" s="37" t="s">
        <v>10</v>
      </c>
    </row>
    <row r="17" ht="141.75" customHeight="1">
      <c r="A17" s="32">
        <v>6.0</v>
      </c>
      <c r="B17" s="33" t="str">
        <f t="shared" si="1"/>
        <v>DV - 6</v>
      </c>
      <c r="C17" s="32" t="s">
        <v>28</v>
      </c>
      <c r="D17" s="33" t="s">
        <v>79</v>
      </c>
      <c r="E17" s="32" t="s">
        <v>71</v>
      </c>
      <c r="F17" s="33" t="s">
        <v>55</v>
      </c>
      <c r="G17" s="33" t="s">
        <v>100</v>
      </c>
      <c r="H17" s="33" t="s">
        <v>101</v>
      </c>
      <c r="I17" s="36">
        <v>45344.0</v>
      </c>
      <c r="J17" s="42" t="s">
        <v>12</v>
      </c>
      <c r="K17" s="43"/>
      <c r="L17" s="42" t="s">
        <v>12</v>
      </c>
      <c r="M17" s="32" t="s">
        <v>10</v>
      </c>
    </row>
    <row r="18" ht="141.0" customHeight="1"/>
    <row r="19" ht="156.0" customHeight="1"/>
    <row r="20" ht="138.0" customHeight="1"/>
    <row r="21" ht="139.5" customHeight="1"/>
    <row r="22" ht="186.0" customHeight="1"/>
    <row r="23" ht="13.5" customHeight="1"/>
    <row r="24" ht="13.5" customHeight="1"/>
    <row r="25" ht="13.5" customHeight="1"/>
    <row r="26" ht="159.0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6 L12:L16">
    <cfRule type="containsText" dxfId="0" priority="1" operator="containsText" text="SKIPPED">
      <formula>NOT(ISERROR(SEARCH(("SKIPPED"),(J12))))</formula>
    </cfRule>
  </conditionalFormatting>
  <conditionalFormatting sqref="J12:J16 L12:L16">
    <cfRule type="containsText" dxfId="1" priority="2" operator="containsText" text="Not Implemented">
      <formula>NOT(ISERROR(SEARCH(("Not Implemented"),(J12))))</formula>
    </cfRule>
  </conditionalFormatting>
  <conditionalFormatting sqref="J12:J16 L12:L16">
    <cfRule type="containsText" dxfId="2" priority="3" operator="containsText" text="FAIL">
      <formula>NOT(ISERROR(SEARCH(("FAIL"),(J12))))</formula>
    </cfRule>
  </conditionalFormatting>
  <conditionalFormatting sqref="J12:J16 L12:L16">
    <cfRule type="containsText" dxfId="3" priority="4" operator="containsText" text="PASS">
      <formula>NOT(ISERROR(SEARCH(("PASS"),(J12))))</formula>
    </cfRule>
  </conditionalFormatting>
  <conditionalFormatting sqref="J14:J16 L14:L16">
    <cfRule type="containsText" dxfId="0" priority="5" operator="containsText" text="SKIPPED">
      <formula>NOT(ISERROR(SEARCH(("SKIPPED"),(J14))))</formula>
    </cfRule>
  </conditionalFormatting>
  <conditionalFormatting sqref="J14:J16 L14:L16">
    <cfRule type="containsText" dxfId="1" priority="6" operator="containsText" text="Not Implemented">
      <formula>NOT(ISERROR(SEARCH(("Not Implemented"),(J14))))</formula>
    </cfRule>
  </conditionalFormatting>
  <conditionalFormatting sqref="J14:J16 L14:L16">
    <cfRule type="containsText" dxfId="2" priority="7" operator="containsText" text="FAIL">
      <formula>NOT(ISERROR(SEARCH(("FAIL"),(J14))))</formula>
    </cfRule>
  </conditionalFormatting>
  <conditionalFormatting sqref="J14:J16 L14:L16">
    <cfRule type="containsText" dxfId="3" priority="8" operator="containsText" text="PASS">
      <formula>NOT(ISERROR(SEARCH(("PASS"),(J14))))</formula>
    </cfRule>
  </conditionalFormatting>
  <dataValidations>
    <dataValidation type="list" allowBlank="1" showErrorMessage="1" sqref="C3:C4">
      <formula1>'Test report '!$B$8:$B$11</formula1>
    </dataValidation>
    <dataValidation type="list" allowBlank="1" showErrorMessage="1" sqref="J12:J16 L12:L16">
      <formula1>'Test report '!$B$13:$B$16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8.75"/>
    <col customWidth="1" min="14" max="26" width="8.63"/>
  </cols>
  <sheetData>
    <row r="1" ht="13.5" customHeight="1">
      <c r="A1" s="20" t="s">
        <v>32</v>
      </c>
      <c r="B1" s="3"/>
      <c r="C1" s="21" t="s">
        <v>30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33</v>
      </c>
      <c r="B2" s="3"/>
      <c r="C2" s="23" t="s">
        <v>102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35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9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36</v>
      </c>
      <c r="B5" s="25"/>
      <c r="C5" s="26" t="s">
        <v>37</v>
      </c>
      <c r="D5" s="26" t="s">
        <v>12</v>
      </c>
      <c r="E5" s="26" t="s">
        <v>13</v>
      </c>
      <c r="F5" s="26" t="s">
        <v>38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COUNTIF($J$12:$J$486, "&lt;&gt;")</f>
        <v>2</v>
      </c>
      <c r="D6" s="16">
        <f>COUNTIF($J$12:$J$485, "PASS")</f>
        <v>2</v>
      </c>
      <c r="E6" s="16">
        <f>COUNTIF($J$12:$J$488,"FAIL")</f>
        <v>0</v>
      </c>
      <c r="F6" s="16">
        <f>COUNTIF($J$12:$J$488,"NOT IMPLEMENTED")</f>
        <v>0</v>
      </c>
      <c r="G6" s="16">
        <f>COUNTIF($J$12:$J$488,"SKIPPED")</f>
        <v>0</v>
      </c>
      <c r="I6" s="22"/>
      <c r="J6" s="22"/>
      <c r="K6" s="22"/>
      <c r="L6" s="4"/>
    </row>
    <row r="7" ht="13.5" customHeight="1">
      <c r="A7" s="24" t="s">
        <v>39</v>
      </c>
      <c r="B7" s="25"/>
      <c r="C7" s="26" t="s">
        <v>37</v>
      </c>
      <c r="D7" s="26" t="s">
        <v>12</v>
      </c>
      <c r="E7" s="26" t="s">
        <v>13</v>
      </c>
      <c r="F7" s="26" t="s">
        <v>38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COUNTIF($L$12:$L$486, "&lt;&gt;")</f>
        <v>2</v>
      </c>
      <c r="D8" s="16">
        <f>COUNTIF($L$12:$L$486, "PASS")</f>
        <v>2</v>
      </c>
      <c r="E8" s="16">
        <f>COUNTIF($L$12:$L$486,"FAIL")</f>
        <v>0</v>
      </c>
      <c r="F8" s="16">
        <f>COUNTIF($L$12:$L$486,"NOT IMPLEMENTED")</f>
        <v>0</v>
      </c>
      <c r="G8" s="16">
        <f>COUNTIF($L$12:$L$486,"SKIPPED")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40</v>
      </c>
      <c r="B10" s="30" t="s">
        <v>41</v>
      </c>
      <c r="C10" s="31" t="s">
        <v>42</v>
      </c>
      <c r="D10" s="30" t="s">
        <v>43</v>
      </c>
      <c r="E10" s="30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49</v>
      </c>
      <c r="K10" s="30" t="s">
        <v>50</v>
      </c>
      <c r="L10" s="30" t="s">
        <v>51</v>
      </c>
      <c r="M10" s="30" t="s">
        <v>52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14.75" customHeight="1">
      <c r="A12" s="32">
        <v>1.0</v>
      </c>
      <c r="B12" s="33" t="str">
        <f t="shared" ref="B12:B13" si="1">CONCATENATE($C$2, " - ", A12)</f>
        <v>MD - 1</v>
      </c>
      <c r="C12" s="33" t="str">
        <f t="shared" ref="C12:C13" si="2">$C$1</f>
        <v>Mode</v>
      </c>
      <c r="D12" s="33" t="s">
        <v>103</v>
      </c>
      <c r="E12" s="33" t="s">
        <v>71</v>
      </c>
      <c r="F12" s="33" t="s">
        <v>104</v>
      </c>
      <c r="G12" s="32" t="s">
        <v>105</v>
      </c>
      <c r="H12" s="50" t="s">
        <v>106</v>
      </c>
      <c r="I12" s="34">
        <v>45344.0</v>
      </c>
      <c r="J12" s="35" t="s">
        <v>12</v>
      </c>
      <c r="K12" s="36"/>
      <c r="L12" s="35" t="s">
        <v>12</v>
      </c>
      <c r="M12" s="32" t="s">
        <v>10</v>
      </c>
    </row>
    <row r="13" ht="106.5" customHeight="1">
      <c r="A13" s="32">
        <v>2.0</v>
      </c>
      <c r="B13" s="33" t="str">
        <f t="shared" si="1"/>
        <v>MD - 2</v>
      </c>
      <c r="C13" s="33" t="str">
        <f t="shared" si="2"/>
        <v>Mode</v>
      </c>
      <c r="D13" s="33" t="s">
        <v>53</v>
      </c>
      <c r="E13" s="33" t="s">
        <v>107</v>
      </c>
      <c r="F13" s="33" t="s">
        <v>59</v>
      </c>
      <c r="G13" s="32" t="s">
        <v>95</v>
      </c>
      <c r="H13" s="33" t="s">
        <v>61</v>
      </c>
      <c r="I13" s="34">
        <v>45344.0</v>
      </c>
      <c r="J13" s="35" t="s">
        <v>12</v>
      </c>
      <c r="K13" s="36"/>
      <c r="L13" s="35" t="s">
        <v>12</v>
      </c>
      <c r="M13" s="32" t="s">
        <v>10</v>
      </c>
    </row>
    <row r="14" ht="123.0" customHeight="1"/>
    <row r="15" ht="13.5" customHeight="1"/>
    <row r="16" ht="126.75" customHeight="1"/>
    <row r="17" ht="141.75" customHeight="1"/>
    <row r="18" ht="141.0" customHeight="1"/>
    <row r="19" ht="156.0" customHeight="1"/>
    <row r="20" ht="13.5" customHeight="1"/>
    <row r="21" ht="139.5" customHeight="1"/>
    <row r="22" ht="186.0" customHeight="1"/>
    <row r="23" ht="13.5" customHeight="1"/>
    <row r="24" ht="13.5" customHeight="1"/>
    <row r="25" ht="13.5" customHeight="1"/>
    <row r="26" ht="159.0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3 L12:L13">
    <cfRule type="containsText" dxfId="0" priority="1" operator="containsText" text="SKIPPED">
      <formula>NOT(ISERROR(SEARCH(("SKIPPED"),(J12))))</formula>
    </cfRule>
  </conditionalFormatting>
  <conditionalFormatting sqref="J12:J13 L12:L13">
    <cfRule type="containsText" dxfId="1" priority="2" operator="containsText" text="Not Implemented">
      <formula>NOT(ISERROR(SEARCH(("Not Implemented"),(J12))))</formula>
    </cfRule>
  </conditionalFormatting>
  <conditionalFormatting sqref="J12:J13 L12:L13">
    <cfRule type="containsText" dxfId="2" priority="3" operator="containsText" text="FAIL">
      <formula>NOT(ISERROR(SEARCH(("FAIL"),(J12))))</formula>
    </cfRule>
  </conditionalFormatting>
  <conditionalFormatting sqref="J12:J13 L12:L13">
    <cfRule type="containsText" dxfId="3" priority="4" operator="containsText" text="PASS">
      <formula>NOT(ISERROR(SEARCH(("PASS"),(J12))))</formula>
    </cfRule>
  </conditionalFormatting>
  <dataValidations>
    <dataValidation type="list" allowBlank="1" showErrorMessage="1" sqref="C3:C4">
      <formula1>'Test report '!$B$8:$B$11</formula1>
    </dataValidation>
    <dataValidation type="list" allowBlank="1" showErrorMessage="1" sqref="J12:J13 L12:L13">
      <formula1>'Test report '!$B$13:$B$16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2020-04-21T13:28:48Z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