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<sst xmlns="http://schemas.openxmlformats.org/spreadsheetml/2006/main" count="44" uniqueCount="23">
  <si>
    <t>y（number of red）</t>
  </si>
  <si>
    <t>action1</t>
  </si>
  <si>
    <t>guess 70b,30r</t>
  </si>
  <si>
    <t>action2</t>
  </si>
  <si>
    <t>guess 70r,30b</t>
  </si>
  <si>
    <t>θ (red propotion)</t>
  </si>
  <si>
    <t>p(θ)</t>
  </si>
  <si>
    <t>p(y|θ)</t>
  </si>
  <si>
    <t>Bi(y,10|θ)</t>
  </si>
  <si>
    <t>p(y)</t>
  </si>
  <si>
    <t>sum(p(y)*p(y|θ))</t>
  </si>
  <si>
    <t>p(θ|y)</t>
  </si>
  <si>
    <t>p(y|θ)*p(θ)/p(y)</t>
  </si>
  <si>
    <t>ER''(70r,30b)</t>
  </si>
  <si>
    <t>ER''(70b,30r)</t>
  </si>
  <si>
    <t>a''</t>
  </si>
  <si>
    <t>a'</t>
  </si>
  <si>
    <t>ER''(a')</t>
  </si>
  <si>
    <t>VSI</t>
  </si>
  <si>
    <t>ER''(a'')-ER''(a')</t>
  </si>
  <si>
    <t>EVSI=sum(VSI*p(y))</t>
  </si>
  <si>
    <t>ENGS=EVSI-10*0.25</t>
  </si>
  <si>
    <t>The formula of VSI is wrong, it depends on whether a'' is the same as a'.This logic is too diffucult to handle in excel(I dont know how to),but the result should be correct.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</si>
</sst>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宋体"/>
      <charset val="134"/>
      <scheme val="minor"/>
    </font>
    <font>
      <sz val="11"/>
      <color theme="1"/>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176"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alignmen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AB28"/>
  <sheetViews>
    <sheetView tabSelected="1" topLeftCell="D1" workbookViewId="0">
      <selection activeCell="V32" sqref="V32"/>
    </sheetView>
  </sheetViews>
  <sheetFormatPr defaultColWidth="9" defaultRowHeight="13.5"/>
  <cols>
    <col min="5" max="5" width="18" customWidth="1"/>
    <col min="6" max="6" width="18.875" customWidth="1"/>
    <col min="7" max="10" width="9.00833333333333" customWidth="1"/>
    <col min="11" max="28" width="12.625"/>
  </cols>
  <sheetData>
    <row r="7" ht="30" customHeight="1" spans="5:28">
      <c r="E7" s="1" t="s">
        <v>0</v>
      </c>
      <c r="F7" s="1"/>
      <c r="G7" s="1">
        <v>0</v>
      </c>
      <c r="H7" s="1"/>
      <c r="I7" s="1">
        <v>1</v>
      </c>
      <c r="J7" s="1"/>
      <c r="K7" s="1">
        <v>2</v>
      </c>
      <c r="L7" s="1"/>
      <c r="M7" s="1">
        <v>3</v>
      </c>
      <c r="N7" s="1"/>
      <c r="O7" s="1">
        <v>4</v>
      </c>
      <c r="P7" s="1"/>
      <c r="Q7" s="1">
        <v>5</v>
      </c>
      <c r="R7" s="1"/>
      <c r="S7" s="1">
        <v>6</v>
      </c>
      <c r="T7" s="1"/>
      <c r="U7" s="1">
        <v>7</v>
      </c>
      <c r="V7" s="1"/>
      <c r="W7" s="1">
        <v>8</v>
      </c>
      <c r="X7" s="1"/>
      <c r="Y7" s="1">
        <v>9</v>
      </c>
      <c r="Z7" s="1"/>
      <c r="AA7" s="1">
        <v>10</v>
      </c>
      <c r="AB7" s="1"/>
    </row>
    <row r="8" ht="30" customHeight="1" spans="5:28">
      <c r="E8" s="2" t="s">
        <v>1</v>
      </c>
      <c r="F8" s="2"/>
      <c r="G8" s="1" t="s">
        <v>2</v>
      </c>
      <c r="H8" s="1"/>
      <c r="I8" s="1" t="s">
        <v>2</v>
      </c>
      <c r="J8" s="1"/>
      <c r="K8" s="1" t="s">
        <v>2</v>
      </c>
      <c r="L8" s="1"/>
      <c r="M8" s="1" t="s">
        <v>2</v>
      </c>
      <c r="N8" s="1"/>
      <c r="O8" s="1" t="s">
        <v>2</v>
      </c>
      <c r="P8" s="1"/>
      <c r="Q8" s="1" t="s">
        <v>2</v>
      </c>
      <c r="R8" s="1"/>
      <c r="S8" s="1" t="s">
        <v>2</v>
      </c>
      <c r="T8" s="1"/>
      <c r="U8" s="1" t="s">
        <v>2</v>
      </c>
      <c r="V8" s="1"/>
      <c r="W8" s="1" t="s">
        <v>2</v>
      </c>
      <c r="X8" s="1"/>
      <c r="Y8" s="1" t="s">
        <v>2</v>
      </c>
      <c r="Z8" s="1"/>
      <c r="AA8" s="1" t="s">
        <v>2</v>
      </c>
      <c r="AB8" s="1"/>
    </row>
    <row r="9" ht="30" customHeight="1" spans="5:28">
      <c r="E9" s="2" t="s">
        <v>3</v>
      </c>
      <c r="F9" s="2"/>
      <c r="G9" s="1" t="s">
        <v>4</v>
      </c>
      <c r="H9" s="1"/>
      <c r="I9" s="1" t="s">
        <v>4</v>
      </c>
      <c r="J9" s="1"/>
      <c r="K9" s="1" t="s">
        <v>4</v>
      </c>
      <c r="L9" s="1"/>
      <c r="M9" s="1" t="s">
        <v>4</v>
      </c>
      <c r="N9" s="1"/>
      <c r="O9" s="1" t="s">
        <v>4</v>
      </c>
      <c r="P9" s="1"/>
      <c r="Q9" s="1" t="s">
        <v>4</v>
      </c>
      <c r="R9" s="1"/>
      <c r="S9" s="1" t="s">
        <v>4</v>
      </c>
      <c r="T9" s="1"/>
      <c r="U9" s="1" t="s">
        <v>4</v>
      </c>
      <c r="V9" s="1"/>
      <c r="W9" s="1" t="s">
        <v>4</v>
      </c>
      <c r="X9" s="1"/>
      <c r="Y9" s="1" t="s">
        <v>4</v>
      </c>
      <c r="Z9" s="1"/>
      <c r="AA9" s="1" t="s">
        <v>4</v>
      </c>
      <c r="AB9" s="1"/>
    </row>
    <row r="10" ht="30" customHeight="1" spans="5:28">
      <c r="E10" s="2" t="s">
        <v>5</v>
      </c>
      <c r="F10" s="2"/>
      <c r="G10" s="1">
        <v>0.7</v>
      </c>
      <c r="H10" s="1">
        <v>0.3</v>
      </c>
      <c r="I10" s="1">
        <v>0.7</v>
      </c>
      <c r="J10" s="1">
        <v>0.3</v>
      </c>
      <c r="K10" s="1">
        <v>0.7</v>
      </c>
      <c r="L10" s="1">
        <v>0.3</v>
      </c>
      <c r="M10" s="1">
        <v>0.7</v>
      </c>
      <c r="N10" s="1">
        <v>0.3</v>
      </c>
      <c r="O10" s="1">
        <v>0.7</v>
      </c>
      <c r="P10" s="1">
        <v>0.3</v>
      </c>
      <c r="Q10" s="1">
        <v>0.7</v>
      </c>
      <c r="R10" s="1">
        <v>0.3</v>
      </c>
      <c r="S10" s="1">
        <v>0.7</v>
      </c>
      <c r="T10" s="1">
        <v>0.3</v>
      </c>
      <c r="U10" s="1">
        <v>0.7</v>
      </c>
      <c r="V10" s="1">
        <v>0.3</v>
      </c>
      <c r="W10" s="1">
        <v>0.7</v>
      </c>
      <c r="X10" s="1">
        <v>0.3</v>
      </c>
      <c r="Y10" s="1">
        <v>0.7</v>
      </c>
      <c r="Z10" s="1">
        <v>0.3</v>
      </c>
      <c r="AA10" s="1">
        <v>0.7</v>
      </c>
      <c r="AB10" s="1">
        <v>0.3</v>
      </c>
    </row>
    <row r="11" ht="30" customHeight="1" spans="5:28">
      <c r="E11" s="1" t="s">
        <v>6</v>
      </c>
      <c r="F11" s="1"/>
      <c r="G11" s="1">
        <v>0.4</v>
      </c>
      <c r="H11" s="1">
        <v>0.6</v>
      </c>
      <c r="I11" s="1">
        <v>0.4</v>
      </c>
      <c r="J11" s="1">
        <v>0.6</v>
      </c>
      <c r="K11" s="1">
        <v>0.4</v>
      </c>
      <c r="L11" s="1">
        <v>0.6</v>
      </c>
      <c r="M11" s="1">
        <v>0.4</v>
      </c>
      <c r="N11" s="1">
        <v>0.6</v>
      </c>
      <c r="O11" s="1">
        <v>0.4</v>
      </c>
      <c r="P11" s="1">
        <v>0.6</v>
      </c>
      <c r="Q11" s="1">
        <v>0.4</v>
      </c>
      <c r="R11" s="1">
        <v>0.6</v>
      </c>
      <c r="S11" s="1">
        <v>0.4</v>
      </c>
      <c r="T11" s="1">
        <v>0.6</v>
      </c>
      <c r="U11" s="1">
        <v>0.4</v>
      </c>
      <c r="V11" s="1">
        <v>0.6</v>
      </c>
      <c r="W11" s="1">
        <v>0.4</v>
      </c>
      <c r="X11" s="1">
        <v>0.6</v>
      </c>
      <c r="Y11" s="1">
        <v>0.4</v>
      </c>
      <c r="Z11" s="1">
        <v>0.6</v>
      </c>
      <c r="AA11" s="1">
        <v>0.4</v>
      </c>
      <c r="AB11" s="1">
        <v>0.6</v>
      </c>
    </row>
    <row r="12" ht="30" customHeight="1" spans="5:28">
      <c r="E12" s="1" t="s">
        <v>7</v>
      </c>
      <c r="F12" s="1" t="s">
        <v>8</v>
      </c>
      <c r="G12" s="1">
        <f t="shared" ref="G12:K12" si="0">COMBIN(10,G7)*G10^G7*(1-G10)^(10-G7)</f>
        <v>5.90490000000001e-6</v>
      </c>
      <c r="H12" s="1">
        <f t="shared" ref="H12:L12" si="1">COMBIN(10,G7)*(1-G10)^G7*G10^(10-G7)</f>
        <v>0.0282475249</v>
      </c>
      <c r="I12" s="1">
        <f t="shared" si="0"/>
        <v>0.000137781</v>
      </c>
      <c r="J12" s="1">
        <f t="shared" si="1"/>
        <v>0.121060821</v>
      </c>
      <c r="K12" s="1">
        <f t="shared" si="0"/>
        <v>0.0014467005</v>
      </c>
      <c r="L12" s="1">
        <f t="shared" si="1"/>
        <v>0.2334744405</v>
      </c>
      <c r="M12" s="1">
        <f t="shared" ref="M12:Q12" si="2">COMBIN(10,M7)*M10^M7*(1-M10)^(10-M7)</f>
        <v>0.00900169200000001</v>
      </c>
      <c r="N12" s="1">
        <f t="shared" ref="N12:R12" si="3">COMBIN(10,M7)*(1-M10)^M7*M10^(10-M7)</f>
        <v>0.266827932</v>
      </c>
      <c r="O12" s="1">
        <f t="shared" si="2"/>
        <v>0.036756909</v>
      </c>
      <c r="P12" s="1">
        <f t="shared" si="3"/>
        <v>0.200120949</v>
      </c>
      <c r="Q12" s="1">
        <f t="shared" si="2"/>
        <v>0.1029193452</v>
      </c>
      <c r="R12" s="1">
        <f t="shared" si="3"/>
        <v>0.1029193452</v>
      </c>
      <c r="S12" s="1">
        <f t="shared" ref="S12:W12" si="4">COMBIN(10,S7)*S10^S7*(1-S10)^(10-S7)</f>
        <v>0.200120949</v>
      </c>
      <c r="T12" s="1">
        <f t="shared" ref="T12:X12" si="5">COMBIN(10,S7)*(1-S10)^S7*S10^(10-S7)</f>
        <v>0.036756909</v>
      </c>
      <c r="U12" s="1">
        <f t="shared" si="4"/>
        <v>0.266827932</v>
      </c>
      <c r="V12" s="1">
        <f t="shared" si="5"/>
        <v>0.00900169200000001</v>
      </c>
      <c r="W12" s="1">
        <f t="shared" si="4"/>
        <v>0.2334744405</v>
      </c>
      <c r="X12" s="1">
        <f t="shared" si="5"/>
        <v>0.0014467005</v>
      </c>
      <c r="Y12" s="1">
        <f>COMBIN(10,Y7)*Y10^Y7*(1-Y10)^(10-Y7)</f>
        <v>0.121060821</v>
      </c>
      <c r="Z12" s="1">
        <f>COMBIN(10,Y7)*(1-Y10)^Y7*Y10^(10-Y7)</f>
        <v>0.000137781</v>
      </c>
      <c r="AA12" s="1">
        <f>COMBIN(10,AA7)*AA10^AA7*(1-AA10)^(10-AA7)</f>
        <v>0.0282475249</v>
      </c>
      <c r="AB12" s="1">
        <f>COMBIN(10,AA7)*(1-AA10)^AA7*AA10^(10-AA7)</f>
        <v>5.90490000000001e-6</v>
      </c>
    </row>
    <row r="13" ht="30" customHeight="1" spans="5:28">
      <c r="E13" s="1" t="s">
        <v>9</v>
      </c>
      <c r="F13" s="1" t="s">
        <v>10</v>
      </c>
      <c r="G13" s="1">
        <f t="shared" ref="G13:K13" si="6">G12*G11+H12*H11</f>
        <v>0.0169508769</v>
      </c>
      <c r="H13" s="1"/>
      <c r="I13" s="1">
        <f t="shared" si="6"/>
        <v>0.072691605</v>
      </c>
      <c r="J13" s="1"/>
      <c r="K13" s="1">
        <f t="shared" si="6"/>
        <v>0.1406633445</v>
      </c>
      <c r="L13" s="1"/>
      <c r="M13" s="1">
        <f t="shared" ref="M13:Q13" si="7">M12*M11+N12*N11</f>
        <v>0.163697436</v>
      </c>
      <c r="N13" s="1"/>
      <c r="O13" s="1">
        <f t="shared" si="7"/>
        <v>0.134775333</v>
      </c>
      <c r="P13" s="1"/>
      <c r="Q13" s="1">
        <f t="shared" si="7"/>
        <v>0.1029193452</v>
      </c>
      <c r="R13" s="1"/>
      <c r="S13" s="1">
        <f t="shared" ref="S13:W13" si="8">S12*S11+T12*T11</f>
        <v>0.102102525</v>
      </c>
      <c r="T13" s="1"/>
      <c r="U13" s="1">
        <f t="shared" si="8"/>
        <v>0.112132188</v>
      </c>
      <c r="V13" s="1"/>
      <c r="W13" s="1">
        <f t="shared" si="8"/>
        <v>0.0942577965</v>
      </c>
      <c r="X13" s="1"/>
      <c r="Y13" s="1">
        <f>Y12*Y11+Z12*Z11</f>
        <v>0.048506997</v>
      </c>
      <c r="Z13" s="1"/>
      <c r="AA13" s="1">
        <f>AA12*AA11+AB12*AB11</f>
        <v>0.0113025529</v>
      </c>
      <c r="AB13" s="1"/>
    </row>
    <row r="14" ht="30" customHeight="1" spans="5:28">
      <c r="E14" s="1" t="s">
        <v>11</v>
      </c>
      <c r="F14" s="1" t="s">
        <v>12</v>
      </c>
      <c r="G14" s="1">
        <f t="shared" ref="G14:K14" si="9">G12*G11/G13</f>
        <v>0.000139341463803563</v>
      </c>
      <c r="H14" s="1">
        <f t="shared" ref="H14:L14" si="10">H11*H12/G13</f>
        <v>0.999860658536197</v>
      </c>
      <c r="I14" s="1">
        <f t="shared" si="9"/>
        <v>0.000758167328950848</v>
      </c>
      <c r="J14" s="1">
        <f t="shared" si="10"/>
        <v>0.999241832671049</v>
      </c>
      <c r="K14" s="1">
        <f t="shared" si="9"/>
        <v>0.00411393744444915</v>
      </c>
      <c r="L14" s="1">
        <f t="shared" si="10"/>
        <v>0.995886062555551</v>
      </c>
      <c r="M14" s="1">
        <f t="shared" ref="M14:Q14" si="11">M12*M11/M13</f>
        <v>0.0219959266802444</v>
      </c>
      <c r="N14" s="1">
        <f t="shared" ref="N14:R14" si="12">N11*N12/M13</f>
        <v>0.978004073319756</v>
      </c>
      <c r="O14" s="1">
        <f t="shared" si="11"/>
        <v>0.109090909090909</v>
      </c>
      <c r="P14" s="1">
        <f t="shared" si="12"/>
        <v>0.890909090909091</v>
      </c>
      <c r="Q14" s="1">
        <f t="shared" si="11"/>
        <v>0.4</v>
      </c>
      <c r="R14" s="1">
        <f t="shared" si="12"/>
        <v>0.6</v>
      </c>
      <c r="S14" s="1">
        <f t="shared" ref="S14:W14" si="13">S12*S11/S13</f>
        <v>0.784</v>
      </c>
      <c r="T14" s="1">
        <f t="shared" ref="T14:X14" si="14">T11*T12/S13</f>
        <v>0.216</v>
      </c>
      <c r="U14" s="1">
        <f t="shared" si="13"/>
        <v>0.95183349851338</v>
      </c>
      <c r="V14" s="1">
        <f t="shared" si="14"/>
        <v>0.0481665014866205</v>
      </c>
      <c r="W14" s="1">
        <f t="shared" si="13"/>
        <v>0.990790997326147</v>
      </c>
      <c r="X14" s="1">
        <f t="shared" si="14"/>
        <v>0.0092090026738531</v>
      </c>
      <c r="Y14" s="1">
        <f>Y12*Y11/Y13</f>
        <v>0.998295738653951</v>
      </c>
      <c r="Z14" s="1">
        <f>Z11*Z12/Y13</f>
        <v>0.0017042613460487</v>
      </c>
      <c r="AA14" s="1">
        <f>AA12*AA11/AA13</f>
        <v>0.999686536304555</v>
      </c>
      <c r="AB14" s="1">
        <f>AB11*AB12/AA13</f>
        <v>0.000313463695445301</v>
      </c>
    </row>
    <row r="15" ht="30" customHeight="1" spans="5:28">
      <c r="E15" s="1" t="s">
        <v>13</v>
      </c>
      <c r="F15" s="3"/>
      <c r="G15" s="1">
        <f t="shared" ref="G15:K15" si="15">5*G14-3*H14</f>
        <v>-2.99888526828957</v>
      </c>
      <c r="H15" s="1"/>
      <c r="I15" s="1">
        <f t="shared" si="15"/>
        <v>-2.99393466136839</v>
      </c>
      <c r="J15" s="1"/>
      <c r="K15" s="1">
        <f t="shared" si="15"/>
        <v>-2.96708850044441</v>
      </c>
      <c r="L15" s="1"/>
      <c r="M15" s="1">
        <f t="shared" ref="M15:Q15" si="16">5*M14-3*N14</f>
        <v>-2.82403258655804</v>
      </c>
      <c r="N15" s="1"/>
      <c r="O15" s="1">
        <f t="shared" si="16"/>
        <v>-2.12727272727273</v>
      </c>
      <c r="P15" s="1"/>
      <c r="Q15" s="1">
        <f t="shared" si="16"/>
        <v>0.2</v>
      </c>
      <c r="R15" s="1"/>
      <c r="S15" s="1">
        <f t="shared" ref="S15:W15" si="17">5*S14-3*T14</f>
        <v>3.272</v>
      </c>
      <c r="T15" s="1"/>
      <c r="U15" s="1">
        <f t="shared" si="17"/>
        <v>4.61466798810704</v>
      </c>
      <c r="V15" s="1"/>
      <c r="W15" s="1">
        <f t="shared" si="17"/>
        <v>4.92632797860918</v>
      </c>
      <c r="X15" s="1"/>
      <c r="Y15" s="1">
        <f>5*Y14-3*Z14</f>
        <v>4.98636590923161</v>
      </c>
      <c r="Z15" s="1"/>
      <c r="AA15" s="1">
        <f>5*AA14-3*AB14</f>
        <v>4.99749229043644</v>
      </c>
      <c r="AB15" s="1"/>
    </row>
    <row r="16" ht="30" customHeight="1" spans="5:28">
      <c r="E16" s="1" t="s">
        <v>14</v>
      </c>
      <c r="F16" s="1"/>
      <c r="G16" s="1">
        <f t="shared" ref="G16:K16" si="18">5*H14-3*G14</f>
        <v>4.99888526828957</v>
      </c>
      <c r="H16" s="1"/>
      <c r="I16" s="1">
        <f t="shared" si="18"/>
        <v>4.99393466136839</v>
      </c>
      <c r="J16" s="1"/>
      <c r="K16" s="1">
        <f t="shared" si="18"/>
        <v>4.96708850044441</v>
      </c>
      <c r="L16" s="1"/>
      <c r="M16" s="1">
        <f t="shared" ref="M16:Q16" si="19">5*N14-3*M14</f>
        <v>4.82403258655804</v>
      </c>
      <c r="N16" s="1"/>
      <c r="O16" s="1">
        <f t="shared" si="19"/>
        <v>4.12727272727273</v>
      </c>
      <c r="P16" s="1"/>
      <c r="Q16" s="1">
        <f t="shared" si="19"/>
        <v>1.8</v>
      </c>
      <c r="R16" s="1"/>
      <c r="S16" s="1">
        <f t="shared" ref="S16:W16" si="20">5*T14-3*S14</f>
        <v>-1.272</v>
      </c>
      <c r="T16" s="1"/>
      <c r="U16" s="1">
        <f t="shared" si="20"/>
        <v>-2.61466798810704</v>
      </c>
      <c r="V16" s="1"/>
      <c r="W16" s="1">
        <f t="shared" si="20"/>
        <v>-2.92632797860917</v>
      </c>
      <c r="X16" s="1"/>
      <c r="Y16" s="1">
        <f>5*Z14-3*Y14</f>
        <v>-2.98636590923161</v>
      </c>
      <c r="Z16" s="1"/>
      <c r="AA16" s="1">
        <f>5*AB14-3*AA14</f>
        <v>-2.99749229043644</v>
      </c>
      <c r="AB16" s="1"/>
    </row>
    <row r="17" ht="30" customHeight="1" spans="5:28">
      <c r="E17" s="1" t="s">
        <v>15</v>
      </c>
      <c r="F17" s="1"/>
      <c r="G17" s="1" t="str">
        <f t="shared" ref="G17:K17" si="21">IF(G16&gt;G15,G8,G9)</f>
        <v>guess 70b,30r</v>
      </c>
      <c r="H17" s="1"/>
      <c r="I17" s="1" t="str">
        <f t="shared" si="21"/>
        <v>guess 70b,30r</v>
      </c>
      <c r="J17" s="1"/>
      <c r="K17" s="1" t="str">
        <f t="shared" si="21"/>
        <v>guess 70b,30r</v>
      </c>
      <c r="L17" s="1"/>
      <c r="M17" s="1" t="str">
        <f t="shared" ref="M17:Q17" si="22">IF(M16&gt;M15,M8,M9)</f>
        <v>guess 70b,30r</v>
      </c>
      <c r="N17" s="1"/>
      <c r="O17" s="1" t="str">
        <f t="shared" si="22"/>
        <v>guess 70b,30r</v>
      </c>
      <c r="P17" s="1"/>
      <c r="Q17" s="1" t="str">
        <f t="shared" si="22"/>
        <v>guess 70b,30r</v>
      </c>
      <c r="R17" s="1"/>
      <c r="S17" s="1" t="str">
        <f t="shared" ref="S17:W17" si="23">IF(S16&gt;S15,S8,S9)</f>
        <v>guess 70r,30b</v>
      </c>
      <c r="T17" s="1"/>
      <c r="U17" s="1" t="str">
        <f t="shared" si="23"/>
        <v>guess 70r,30b</v>
      </c>
      <c r="V17" s="1"/>
      <c r="W17" s="1" t="str">
        <f t="shared" si="23"/>
        <v>guess 70r,30b</v>
      </c>
      <c r="X17" s="1"/>
      <c r="Y17" s="1" t="str">
        <f>IF(Y16&gt;Y15,Y8,Y9)</f>
        <v>guess 70r,30b</v>
      </c>
      <c r="Z17" s="1"/>
      <c r="AA17" s="1" t="str">
        <f>IF(AA16&gt;AA15,AA8,AA9)</f>
        <v>guess 70r,30b</v>
      </c>
      <c r="AB17" s="1"/>
    </row>
    <row r="18" ht="30" customHeight="1" spans="5:28">
      <c r="E18" s="1" t="s">
        <v>16</v>
      </c>
      <c r="F18" s="1"/>
      <c r="G18" s="1" t="s">
        <v>2</v>
      </c>
      <c r="H18" s="1"/>
      <c r="I18" s="1" t="str">
        <f t="shared" ref="I18:M18" si="24">G17</f>
        <v>guess 70b,30r</v>
      </c>
      <c r="J18" s="1"/>
      <c r="K18" s="1" t="str">
        <f t="shared" si="24"/>
        <v>guess 70b,30r</v>
      </c>
      <c r="L18" s="1"/>
      <c r="M18" s="1" t="str">
        <f t="shared" si="24"/>
        <v>guess 70b,30r</v>
      </c>
      <c r="N18" s="1"/>
      <c r="O18" s="1" t="str">
        <f t="shared" ref="O18:S18" si="25">M17</f>
        <v>guess 70b,30r</v>
      </c>
      <c r="P18" s="1"/>
      <c r="Q18" s="1" t="str">
        <f t="shared" si="25"/>
        <v>guess 70b,30r</v>
      </c>
      <c r="R18" s="1"/>
      <c r="S18" s="1" t="str">
        <f t="shared" si="25"/>
        <v>guess 70b,30r</v>
      </c>
      <c r="T18" s="1"/>
      <c r="U18" s="1" t="str">
        <f t="shared" ref="U18:Y18" si="26">S17</f>
        <v>guess 70r,30b</v>
      </c>
      <c r="V18" s="1"/>
      <c r="W18" s="1" t="str">
        <f t="shared" si="26"/>
        <v>guess 70r,30b</v>
      </c>
      <c r="X18" s="1"/>
      <c r="Y18" s="1" t="str">
        <f>W17</f>
        <v>guess 70r,30b</v>
      </c>
      <c r="Z18" s="1"/>
      <c r="AA18" s="1" t="str">
        <f>Y17</f>
        <v>guess 70r,30b</v>
      </c>
      <c r="AB18" s="1"/>
    </row>
    <row r="19" ht="30" customHeight="1" spans="5:28">
      <c r="E19" s="1" t="s">
        <v>17</v>
      </c>
      <c r="F19" s="1"/>
      <c r="G19" s="1">
        <f t="shared" ref="G19:K19" si="27">IF(G18=G8,G16,G15)</f>
        <v>4.99888526828957</v>
      </c>
      <c r="H19" s="1"/>
      <c r="I19" s="1">
        <f t="shared" si="27"/>
        <v>4.99393466136839</v>
      </c>
      <c r="J19" s="1"/>
      <c r="K19" s="1">
        <f t="shared" si="27"/>
        <v>4.96708850044441</v>
      </c>
      <c r="L19" s="1"/>
      <c r="M19" s="1">
        <f t="shared" ref="M19:Q19" si="28">IF(M18=M8,M16,M15)</f>
        <v>4.82403258655804</v>
      </c>
      <c r="N19" s="1"/>
      <c r="O19" s="1">
        <f t="shared" si="28"/>
        <v>4.12727272727273</v>
      </c>
      <c r="P19" s="1"/>
      <c r="Q19" s="1">
        <f t="shared" si="28"/>
        <v>1.8</v>
      </c>
      <c r="R19" s="1"/>
      <c r="S19" s="1">
        <f t="shared" ref="S19:W19" si="29">IF(S18=S8,S16,S15)</f>
        <v>-1.272</v>
      </c>
      <c r="T19" s="1"/>
      <c r="U19" s="1">
        <f t="shared" si="29"/>
        <v>4.61466798810704</v>
      </c>
      <c r="V19" s="1"/>
      <c r="W19" s="1">
        <f t="shared" si="29"/>
        <v>4.92632797860918</v>
      </c>
      <c r="X19" s="1"/>
      <c r="Y19" s="1">
        <f>IF(Y18=Y8,Y16,Y15)</f>
        <v>4.98636590923161</v>
      </c>
      <c r="Z19" s="1"/>
      <c r="AA19" s="1">
        <f>IF(AA18=AA8,AA16,AA15)</f>
        <v>4.99749229043644</v>
      </c>
      <c r="AB19" s="1"/>
    </row>
    <row r="20" ht="30" customHeight="1" spans="5:28">
      <c r="E20" s="1" t="s">
        <v>18</v>
      </c>
      <c r="F20" s="1" t="s">
        <v>19</v>
      </c>
      <c r="G20" s="1">
        <v>0</v>
      </c>
      <c r="H20" s="1"/>
      <c r="I20" s="1">
        <v>0</v>
      </c>
      <c r="J20" s="1"/>
      <c r="K20" s="1">
        <v>0</v>
      </c>
      <c r="L20" s="1"/>
      <c r="M20" s="1">
        <v>0</v>
      </c>
      <c r="N20" s="1"/>
      <c r="O20" s="1">
        <v>0</v>
      </c>
      <c r="P20" s="1"/>
      <c r="Q20" s="1">
        <v>0</v>
      </c>
      <c r="R20" s="1"/>
      <c r="S20" s="1">
        <v>4.544</v>
      </c>
      <c r="T20" s="1"/>
      <c r="U20" s="1">
        <f t="shared" ref="U20:Y20" si="30">U15-U16</f>
        <v>7.22933597621407</v>
      </c>
      <c r="V20" s="1"/>
      <c r="W20" s="1">
        <f t="shared" si="30"/>
        <v>7.85265595721835</v>
      </c>
      <c r="X20" s="1"/>
      <c r="Y20" s="1">
        <f t="shared" si="30"/>
        <v>7.97273181846322</v>
      </c>
      <c r="Z20" s="1"/>
      <c r="AA20" s="1">
        <f>AA15-AA16</f>
        <v>7.99498458087288</v>
      </c>
      <c r="AB20" s="1"/>
    </row>
    <row r="21" spans="5:28">
      <c r="E21" s="1" t="s">
        <v>20</v>
      </c>
      <c r="F21" s="1"/>
      <c r="G21" s="1"/>
      <c r="H21" s="1"/>
      <c r="I21" s="1"/>
      <c r="J21" s="1"/>
      <c r="K21" s="1"/>
      <c r="L21" s="1"/>
      <c r="M21" s="1"/>
      <c r="N21" s="1"/>
      <c r="O21" s="1"/>
      <c r="P21" s="1"/>
      <c r="Q21" s="1"/>
      <c r="R21" s="1"/>
      <c r="S21" s="1"/>
      <c r="T21" s="1"/>
      <c r="U21" s="1"/>
      <c r="V21" s="1"/>
      <c r="W21" s="1"/>
      <c r="X21" s="1"/>
      <c r="Y21" s="1"/>
      <c r="Z21" s="1"/>
      <c r="AA21" s="1">
        <f>G20*G13+I20*I13+K20*K13+M20*M13+O20*O13+Q20*Q13+S20*S13+U20*U13+W20*W13+Y20*Y13+AA20*AA13</f>
        <v>2.49186619616</v>
      </c>
      <c r="AB21" s="1"/>
    </row>
    <row r="22" spans="5:28">
      <c r="E22" s="1"/>
      <c r="F22" s="1"/>
      <c r="G22" s="1"/>
      <c r="H22" s="1"/>
      <c r="I22" s="1"/>
      <c r="J22" s="1"/>
      <c r="K22" s="1"/>
      <c r="L22" s="1"/>
      <c r="M22" s="1"/>
      <c r="N22" s="1"/>
      <c r="O22" s="1"/>
      <c r="P22" s="1"/>
      <c r="Q22" s="1"/>
      <c r="R22" s="1"/>
      <c r="S22" s="1"/>
      <c r="T22" s="1"/>
      <c r="U22" s="1"/>
      <c r="V22" s="1"/>
      <c r="W22" s="1"/>
      <c r="X22" s="1"/>
      <c r="Y22" s="1"/>
      <c r="Z22" s="1"/>
      <c r="AA22" s="1"/>
      <c r="AB22" s="1"/>
    </row>
    <row r="23" spans="5:28">
      <c r="E23" s="1" t="s">
        <v>21</v>
      </c>
      <c r="F23" s="1"/>
      <c r="G23" s="1"/>
      <c r="H23" s="1"/>
      <c r="I23" s="1"/>
      <c r="J23" s="1"/>
      <c r="K23" s="1"/>
      <c r="L23" s="1"/>
      <c r="M23" s="1"/>
      <c r="N23" s="1"/>
      <c r="O23" s="1"/>
      <c r="P23" s="1"/>
      <c r="Q23" s="1"/>
      <c r="R23" s="1"/>
      <c r="S23" s="1"/>
      <c r="T23" s="1"/>
      <c r="U23" s="1"/>
      <c r="V23" s="1"/>
      <c r="W23" s="1"/>
      <c r="X23" s="1"/>
      <c r="Y23" s="1"/>
      <c r="Z23" s="1"/>
      <c r="AA23" s="1">
        <f>AA21-2.5</f>
        <v>-0.00813380383999984</v>
      </c>
      <c r="AB23" s="1"/>
    </row>
    <row r="24" spans="5:28">
      <c r="E24" s="1"/>
      <c r="F24" s="1"/>
      <c r="G24" s="1"/>
      <c r="H24" s="1"/>
      <c r="I24" s="1"/>
      <c r="J24" s="1"/>
      <c r="K24" s="1"/>
      <c r="L24" s="1"/>
      <c r="M24" s="1"/>
      <c r="N24" s="1"/>
      <c r="O24" s="1"/>
      <c r="P24" s="1"/>
      <c r="Q24" s="1"/>
      <c r="R24" s="1"/>
      <c r="S24" s="1"/>
      <c r="T24" s="1"/>
      <c r="U24" s="1"/>
      <c r="V24" s="1"/>
      <c r="W24" s="1"/>
      <c r="X24" s="1"/>
      <c r="Y24" s="1"/>
      <c r="Z24" s="1"/>
      <c r="AA24" s="1"/>
      <c r="AB24" s="1"/>
    </row>
    <row r="25" spans="5:28">
      <c r="E25" s="4" t="s">
        <v>22</v>
      </c>
      <c r="F25" s="4"/>
      <c r="G25" s="4"/>
      <c r="H25" s="4"/>
      <c r="I25" s="4"/>
      <c r="J25" s="4"/>
      <c r="K25" s="4"/>
      <c r="L25" s="4"/>
      <c r="M25" s="4"/>
      <c r="N25" s="4"/>
      <c r="O25" s="4"/>
      <c r="P25" s="4"/>
      <c r="Q25" s="4"/>
      <c r="R25" s="4"/>
      <c r="S25" s="4"/>
      <c r="T25" s="4"/>
      <c r="U25" s="4"/>
      <c r="V25" s="4"/>
      <c r="W25" s="4"/>
      <c r="X25" s="4"/>
      <c r="Y25" s="4"/>
      <c r="Z25" s="4"/>
      <c r="AA25" s="4"/>
      <c r="AB25" s="4"/>
    </row>
    <row r="26" spans="5:28">
      <c r="E26" s="4"/>
      <c r="F26" s="4"/>
      <c r="G26" s="4"/>
      <c r="H26" s="4"/>
      <c r="I26" s="4"/>
      <c r="J26" s="4"/>
      <c r="K26" s="4"/>
      <c r="L26" s="4"/>
      <c r="M26" s="4"/>
      <c r="N26" s="4"/>
      <c r="O26" s="4"/>
      <c r="P26" s="4"/>
      <c r="Q26" s="4"/>
      <c r="R26" s="4"/>
      <c r="S26" s="4"/>
      <c r="T26" s="4"/>
      <c r="U26" s="4"/>
      <c r="V26" s="4"/>
      <c r="W26" s="4"/>
      <c r="X26" s="4"/>
      <c r="Y26" s="4"/>
      <c r="Z26" s="4"/>
      <c r="AA26" s="4"/>
      <c r="AB26" s="4"/>
    </row>
    <row r="27" spans="5:28">
      <c r="E27" s="4"/>
      <c r="F27" s="4"/>
      <c r="G27" s="4"/>
      <c r="H27" s="4"/>
      <c r="I27" s="4"/>
      <c r="J27" s="4"/>
      <c r="K27" s="4"/>
      <c r="L27" s="4"/>
      <c r="M27" s="4"/>
      <c r="N27" s="4"/>
      <c r="O27" s="4"/>
      <c r="P27" s="4"/>
      <c r="Q27" s="4"/>
      <c r="R27" s="4"/>
      <c r="S27" s="4"/>
      <c r="T27" s="4"/>
      <c r="U27" s="4"/>
      <c r="V27" s="4"/>
      <c r="W27" s="4"/>
      <c r="X27" s="4"/>
      <c r="Y27" s="4"/>
      <c r="Z27" s="4"/>
      <c r="AA27" s="4"/>
      <c r="AB27" s="4"/>
    </row>
    <row r="28" spans="5:28">
      <c r="E28" s="4"/>
      <c r="F28" s="4"/>
      <c r="G28" s="4"/>
      <c r="H28" s="4"/>
      <c r="I28" s="4"/>
      <c r="J28" s="4"/>
      <c r="K28" s="4"/>
      <c r="L28" s="4"/>
      <c r="M28" s="4"/>
      <c r="N28" s="4"/>
      <c r="O28" s="4"/>
      <c r="P28" s="4"/>
      <c r="Q28" s="4"/>
      <c r="R28" s="4"/>
      <c r="S28" s="4"/>
      <c r="T28" s="4"/>
      <c r="U28" s="4"/>
      <c r="V28" s="4"/>
      <c r="W28" s="4"/>
      <c r="X28" s="4"/>
      <c r="Y28" s="4"/>
      <c r="Z28" s="4"/>
      <c r="AA28" s="4"/>
      <c r="AB28" s="4"/>
    </row>
  </sheetData>
  <mergeCells count="115">
    <mergeCell ref="G7:H7"/>
    <mergeCell ref="I7:J7"/>
    <mergeCell ref="K7:L7"/>
    <mergeCell ref="M7:N7"/>
    <mergeCell ref="O7:P7"/>
    <mergeCell ref="Q7:R7"/>
    <mergeCell ref="S7:T7"/>
    <mergeCell ref="U7:V7"/>
    <mergeCell ref="W7:X7"/>
    <mergeCell ref="Y7:Z7"/>
    <mergeCell ref="AA7:AB7"/>
    <mergeCell ref="G8:H8"/>
    <mergeCell ref="I8:J8"/>
    <mergeCell ref="K8:L8"/>
    <mergeCell ref="M8:N8"/>
    <mergeCell ref="O8:P8"/>
    <mergeCell ref="Q8:R8"/>
    <mergeCell ref="S8:T8"/>
    <mergeCell ref="U8:V8"/>
    <mergeCell ref="W8:X8"/>
    <mergeCell ref="Y8:Z8"/>
    <mergeCell ref="AA8:AB8"/>
    <mergeCell ref="G9:H9"/>
    <mergeCell ref="I9:J9"/>
    <mergeCell ref="K9:L9"/>
    <mergeCell ref="M9:N9"/>
    <mergeCell ref="O9:P9"/>
    <mergeCell ref="Q9:R9"/>
    <mergeCell ref="S9:T9"/>
    <mergeCell ref="U9:V9"/>
    <mergeCell ref="W9:X9"/>
    <mergeCell ref="Y9:Z9"/>
    <mergeCell ref="AA9:AB9"/>
    <mergeCell ref="G13:H13"/>
    <mergeCell ref="I13:J13"/>
    <mergeCell ref="K13:L13"/>
    <mergeCell ref="M13:N13"/>
    <mergeCell ref="O13:P13"/>
    <mergeCell ref="Q13:R13"/>
    <mergeCell ref="S13:T13"/>
    <mergeCell ref="U13:V13"/>
    <mergeCell ref="W13:X13"/>
    <mergeCell ref="Y13:Z13"/>
    <mergeCell ref="AA13:AB13"/>
    <mergeCell ref="G15:H15"/>
    <mergeCell ref="I15:J15"/>
    <mergeCell ref="K15:L15"/>
    <mergeCell ref="M15:N15"/>
    <mergeCell ref="O15:P15"/>
    <mergeCell ref="Q15:R15"/>
    <mergeCell ref="S15:T15"/>
    <mergeCell ref="U15:V15"/>
    <mergeCell ref="W15:X15"/>
    <mergeCell ref="Y15:Z15"/>
    <mergeCell ref="AA15:AB15"/>
    <mergeCell ref="G16:H16"/>
    <mergeCell ref="I16:J16"/>
    <mergeCell ref="K16:L16"/>
    <mergeCell ref="M16:N16"/>
    <mergeCell ref="O16:P16"/>
    <mergeCell ref="Q16:R16"/>
    <mergeCell ref="S16:T16"/>
    <mergeCell ref="U16:V16"/>
    <mergeCell ref="W16:X16"/>
    <mergeCell ref="Y16:Z16"/>
    <mergeCell ref="AA16:AB16"/>
    <mergeCell ref="G17:H17"/>
    <mergeCell ref="I17:J17"/>
    <mergeCell ref="K17:L17"/>
    <mergeCell ref="M17:N17"/>
    <mergeCell ref="O17:P17"/>
    <mergeCell ref="Q17:R17"/>
    <mergeCell ref="S17:T17"/>
    <mergeCell ref="U17:V17"/>
    <mergeCell ref="W17:X17"/>
    <mergeCell ref="Y17:Z17"/>
    <mergeCell ref="AA17:AB17"/>
    <mergeCell ref="G18:H18"/>
    <mergeCell ref="I18:J18"/>
    <mergeCell ref="K18:L18"/>
    <mergeCell ref="M18:N18"/>
    <mergeCell ref="O18:P18"/>
    <mergeCell ref="Q18:R18"/>
    <mergeCell ref="S18:T18"/>
    <mergeCell ref="U18:V18"/>
    <mergeCell ref="W18:X18"/>
    <mergeCell ref="Y18:Z18"/>
    <mergeCell ref="AA18:AB18"/>
    <mergeCell ref="G19:H19"/>
    <mergeCell ref="I19:J19"/>
    <mergeCell ref="K19:L19"/>
    <mergeCell ref="M19:N19"/>
    <mergeCell ref="O19:P19"/>
    <mergeCell ref="Q19:R19"/>
    <mergeCell ref="S19:T19"/>
    <mergeCell ref="U19:V19"/>
    <mergeCell ref="W19:X19"/>
    <mergeCell ref="Y19:Z19"/>
    <mergeCell ref="AA19:AB19"/>
    <mergeCell ref="G20:H20"/>
    <mergeCell ref="I20:J20"/>
    <mergeCell ref="K20:L20"/>
    <mergeCell ref="M20:N20"/>
    <mergeCell ref="O20:P20"/>
    <mergeCell ref="Q20:R20"/>
    <mergeCell ref="S20:T20"/>
    <mergeCell ref="U20:V20"/>
    <mergeCell ref="W20:X20"/>
    <mergeCell ref="Y20:Z20"/>
    <mergeCell ref="AA20:AB20"/>
    <mergeCell ref="E21:Z22"/>
    <mergeCell ref="AA21:AB22"/>
    <mergeCell ref="E23:Z24"/>
    <mergeCell ref="AA23:AB24"/>
    <mergeCell ref="E25:AB2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吴皓</cp:lastModifiedBy>
  <dcterms:created xsi:type="dcterms:W3CDTF">2023-01-03T15:38:00Z</dcterms:created>
  <dcterms:modified xsi:type="dcterms:W3CDTF">2023-01-03T16:42:58Z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1700924DB76741958FB66D87D81AF1C0</vt:lpwstr>
  </property>
</Properties>
</file>