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\"/>
    </mc:Choice>
  </mc:AlternateContent>
  <xr:revisionPtr revIDLastSave="0" documentId="13_ncr:1_{320F4A77-6E32-4E1A-8F09-8C9DC1756E20}" xr6:coauthVersionLast="47" xr6:coauthVersionMax="47" xr10:uidLastSave="{00000000-0000-0000-0000-000000000000}"/>
  <bookViews>
    <workbookView xWindow="4755" yWindow="0" windowWidth="14400" windowHeight="15600" firstSheet="7" activeTab="10" xr2:uid="{00000000-000D-0000-FFFF-FFFF00000000}"/>
  </bookViews>
  <sheets>
    <sheet name="plano_amortizacao vigente" sheetId="2" r:id="rId1"/>
    <sheet name="plano_amortizacao_suplementar" sheetId="1" r:id="rId2"/>
    <sheet name="DRAA - Resultados" sheetId="3" r:id="rId3"/>
    <sheet name="Comparativo" sheetId="4" r:id="rId4"/>
    <sheet name="Órgãos_Entidades" sheetId="6" r:id="rId5"/>
    <sheet name="Modelo DRAA Precificador" sheetId="5" r:id="rId6"/>
    <sheet name="Comparativo proj-exe" sheetId="7" r:id="rId7"/>
    <sheet name="Ente" sheetId="8" r:id="rId8"/>
    <sheet name="UG" sheetId="9" r:id="rId9"/>
    <sheet name="Atuário" sheetId="10" r:id="rId10"/>
    <sheet name="Composição de massa" sheetId="11" r:id="rId11"/>
  </sheets>
  <externalReferences>
    <externalReference r:id="rId12"/>
  </externalReferences>
  <definedNames>
    <definedName name="_xlnm._FilterDatabase" localSheetId="5" hidden="1">'Modelo DRAA Precificador'!$A$1:$N$11</definedName>
    <definedName name="Método">'[1]Resultados Atuariais'!$B$16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D19" i="4"/>
  <c r="C19" i="4"/>
  <c r="D39" i="4"/>
  <c r="D38" i="4"/>
  <c r="D35" i="4"/>
  <c r="D34" i="4"/>
  <c r="D31" i="4"/>
  <c r="D30" i="4"/>
  <c r="D29" i="4"/>
  <c r="D28" i="4"/>
  <c r="D27" i="4"/>
  <c r="D26" i="4"/>
  <c r="D25" i="4"/>
  <c r="D24" i="4"/>
  <c r="D23" i="4"/>
  <c r="D22" i="4"/>
  <c r="D16" i="4"/>
  <c r="D15" i="4"/>
  <c r="D14" i="4"/>
  <c r="D13" i="4"/>
  <c r="D12" i="4"/>
  <c r="D11" i="4"/>
  <c r="D10" i="4"/>
  <c r="D9" i="4"/>
  <c r="D8" i="4"/>
  <c r="D7" i="4"/>
  <c r="D4" i="4"/>
  <c r="C39" i="4"/>
  <c r="C38" i="4"/>
  <c r="C36" i="4"/>
  <c r="D36" i="4" s="1"/>
  <c r="C35" i="4"/>
  <c r="C34" i="4"/>
  <c r="C31" i="4"/>
  <c r="C30" i="4"/>
  <c r="C29" i="4"/>
  <c r="C28" i="4"/>
  <c r="C27" i="4"/>
  <c r="C26" i="4"/>
  <c r="C25" i="4"/>
  <c r="C24" i="4"/>
  <c r="C23" i="4"/>
  <c r="C22" i="4"/>
  <c r="C16" i="4"/>
  <c r="C15" i="4"/>
  <c r="C14" i="4"/>
  <c r="C13" i="4"/>
  <c r="C12" i="4"/>
  <c r="C11" i="4"/>
  <c r="C10" i="4"/>
  <c r="C9" i="4"/>
  <c r="C8" i="4"/>
  <c r="C7" i="4"/>
  <c r="C4" i="4"/>
  <c r="B65" i="3"/>
  <c r="B6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<sst xmlns="http://schemas.openxmlformats.org/spreadsheetml/2006/main" count="619" uniqueCount="423">
  <si>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</si>
  <si>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</si>
  <si>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</si>
  <si>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</si>
  <si>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</si>
  <si>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</si>
  <si>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</si>
  <si>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</si>
  <si>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</si>
  <si>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</si>
  <si>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</si>
  <si>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</si>
  <si>
    <t>Descrição</t>
  </si>
  <si>
    <t>Geração Atual</t>
  </si>
  <si>
    <t>Valor Atual dos Salários Futuros</t>
  </si>
  <si>
    <t>ATIVOS GARANTIDORES DOS COMPROMISSOS DO PLANO DE BENEFÍCIOS</t>
  </si>
  <si>
    <t xml:space="preserve">   Aplicações em Segmento de Renda Fixa - RPPS</t>
  </si>
  <si>
    <t xml:space="preserve">   Aplicações em Segmento de Renda Variável - RPPS</t>
  </si>
  <si>
    <t xml:space="preserve">   Aplicações em Segmento Imobiliário  - RPPS</t>
  </si>
  <si>
    <t xml:space="preserve">   Aplicações em Enquadramento - RPPS</t>
  </si>
  <si>
    <t xml:space="preserve">   Títulos e Valores não Sujeitos ao Enquadramento - RPPS</t>
  </si>
  <si>
    <t xml:space="preserve">   Demais Bens, direitos e ativos</t>
  </si>
  <si>
    <t>PROVISÃO MATEMÁTICA DOS BENEFÍCIOS CONCEDIDOS</t>
  </si>
  <si>
    <t xml:space="preserve">   VALOR ATUAL DOS BENEFÍCIOS FUTUROS - ENCARGOS DE BENEFÍCIOS CONCEDIDOS</t>
  </si>
  <si>
    <t xml:space="preserve">      Benefícios Concedidos - Encargos - Aposentadorias Programadas</t>
  </si>
  <si>
    <t xml:space="preserve">      Benefícios Concedidos - Encargos - Aposentadorias Especiais de Professores</t>
  </si>
  <si>
    <t xml:space="preserve">      Benefícios Concedidos - Encargos - Outras Aposentadorias Especiais</t>
  </si>
  <si>
    <t xml:space="preserve">      Benefícios Concedidos - Encargos - Aposentadorias por Invalidez</t>
  </si>
  <si>
    <t xml:space="preserve">      Benefícios Concedidos - Encargos - Pensões Por Morte</t>
  </si>
  <si>
    <t xml:space="preserve">      Benefícios Concedidos - Encargos - Compensação Previdenciária a Pagar</t>
  </si>
  <si>
    <t xml:space="preserve">   VALOR ATUAL DAS CONTRIBUIÇÕES FUTURAS E COMPENSAÇÕES A RECEBER - BENEFÍCIOS CONCEDIDOS</t>
  </si>
  <si>
    <t xml:space="preserve">      Benefícios Concedidos - Contribuições Futuras dos Aposentados</t>
  </si>
  <si>
    <t xml:space="preserve">      Benefícios Concedidos - Contribuições Futuras dos Pensionistas</t>
  </si>
  <si>
    <t xml:space="preserve">      Benefícios Concedidos - Compensação Previdenciária a Receber</t>
  </si>
  <si>
    <t>PROVISÃO MATEMÁTICA DOS BENEFÍCIOS A CONCEDER:</t>
  </si>
  <si>
    <t xml:space="preserve">   VALOR ATUAL DOS BENEFÍCIOS FUTUROS - ENCARGOS DE BENEFÍCIOS A CONCEDER:</t>
  </si>
  <si>
    <t xml:space="preserve">      Benefícios a Conceder - Encargos - Aposentadorias Programadas</t>
  </si>
  <si>
    <t xml:space="preserve">      Benefícios a Conceder - Encargos - Aposentadorias Especiais de Professores</t>
  </si>
  <si>
    <t xml:space="preserve">      Benefícios a Conceder - Encargos - Outras Aposentadorias Especiais</t>
  </si>
  <si>
    <t xml:space="preserve">      Benefícios a Conceder - Encargos - Aposentadorias por Invalidez</t>
  </si>
  <si>
    <t xml:space="preserve">      Benefícios a Conceder - Encargos - Pensões Por Morte de Servidores em Atividade</t>
  </si>
  <si>
    <t xml:space="preserve">      Benefícios a Conceder - Encargos - Pensões Por Morte de Aposentados</t>
  </si>
  <si>
    <t xml:space="preserve">      Benefícios a Conceder - Encargos - Outros Benefícios e Auxílios</t>
  </si>
  <si>
    <t xml:space="preserve">      Benefícios a Conceder - Encargos - Compensação Previdenciária a Pagar</t>
  </si>
  <si>
    <t xml:space="preserve">   VALOR ATUAL DAS CONTRIBUIÇÕES FUTURAS E COMPENSAÇÕES A RECEBER - BENEFÍCIOS A CONCEDER:</t>
  </si>
  <si>
    <t xml:space="preserve">      Benefícios a Conceder - Contribuições Futuras do Ente</t>
  </si>
  <si>
    <t xml:space="preserve">      Benefícios a Conceder - Contribuições Futuras dos Segurados Ativos</t>
  </si>
  <si>
    <t xml:space="preserve">      Benefícios a Conceder - Contribuições Futuras dos Aposentados</t>
  </si>
  <si>
    <t xml:space="preserve">      Benefícios a Conceder - Contribuições Futuras dos Pensionistas</t>
  </si>
  <si>
    <t xml:space="preserve">      Benefícios a Conceder - Compensação Previdenciária a Receber</t>
  </si>
  <si>
    <t>PROVISÃO MATEMÁTICA PARA COBERTURA DE INSUFICIÊNCIAS FINANCEIRAS ASSEGURADA POR LEI:</t>
  </si>
  <si>
    <t xml:space="preserve">   Valor Atual do Plano de Amortização do Déficit Atuarial estabelecido em lei</t>
  </si>
  <si>
    <t xml:space="preserve">   Valor Atual dos Parcelamentos de Débitos Previdenciários</t>
  </si>
  <si>
    <t>RESULTADO ATUARIAL</t>
  </si>
  <si>
    <t xml:space="preserve">   Déficit Atuarial</t>
  </si>
  <si>
    <t xml:space="preserve">   Equilíbrio Atuarial</t>
  </si>
  <si>
    <t xml:space="preserve">   Superávit Atuarial</t>
  </si>
  <si>
    <t>DESTINAÇÃO DO RESULTADO</t>
  </si>
  <si>
    <t xml:space="preserve">   Provisão de Contingências (até 25% dos Compromissos)</t>
  </si>
  <si>
    <t xml:space="preserve">   Provisão para revisão do plano de custeio (acima 25% dos Compromissos)</t>
  </si>
  <si>
    <t>FUNDOS CONSTITUÍDOS</t>
  </si>
  <si>
    <t xml:space="preserve">   Fundo Garantidor de Pensão de Servidor Estruturada em Regime de Repartição de Capitais de Cobertura</t>
  </si>
  <si>
    <t xml:space="preserve">   Fundo Garantidor de Aposentadoria por Invalidez de Servidor Estruturada em Regime de Repartição de Capitais</t>
  </si>
  <si>
    <t xml:space="preserve">   Fundo Garantidor de Benefícios Estruturados em Regime de Repartição Simples</t>
  </si>
  <si>
    <t xml:space="preserve">   Fundo de Oscilação de Riscos dos Benefícios Estruturados em Regime de Capitalização</t>
  </si>
  <si>
    <t xml:space="preserve">   Fundo de Oscilação de Riscos dos Benefícios Estruturados em Regime de Repartição de Capitais de Cobertura</t>
  </si>
  <si>
    <t xml:space="preserve">   Fundo de Oscilação de Riscos dos Benefícios Estruturados em Regime de Repartição Simples</t>
  </si>
  <si>
    <t xml:space="preserve">   Fundo Administrativo</t>
  </si>
  <si>
    <t>RECEITAS E DESPESAS ESTIMADAS PARA O EXERCÍCIO</t>
  </si>
  <si>
    <t xml:space="preserve">   Total de Receitas Estimadas para o Exercício</t>
  </si>
  <si>
    <t xml:space="preserve">   Total de Despesas Estimadas para o Exercício</t>
  </si>
  <si>
    <t>RESULTADO FINANCEIRO ESTIMADO PARA O EXERCÍCIO</t>
  </si>
  <si>
    <t xml:space="preserve">   Déficit Financeiro</t>
  </si>
  <si>
    <t xml:space="preserve">   Equilíbrio Financeiro</t>
  </si>
  <si>
    <t xml:space="preserve">   Superávit Financeiro</t>
  </si>
  <si>
    <t/>
  </si>
  <si>
    <t>Gerações Futuras</t>
  </si>
  <si>
    <t>BASE NORMATIVA</t>
  </si>
  <si>
    <t xml:space="preserve">   PLANO DE CUSTEIO VIGENTE</t>
  </si>
  <si>
    <t xml:space="preserve">      Contribuição Normal - Ente Federativo</t>
  </si>
  <si>
    <t>BASE CADASTRAL</t>
  </si>
  <si>
    <t xml:space="preserve">   ESTATÍSTICAS DA POPULAÇÃO COBERTA</t>
  </si>
  <si>
    <t xml:space="preserve">      Quantidade de Segurados Ativos</t>
  </si>
  <si>
    <t xml:space="preserve">      Quantidade de Aposentados</t>
  </si>
  <si>
    <t xml:space="preserve">      Quantidade de Pensionistas</t>
  </si>
  <si>
    <t xml:space="preserve">      Média da Base de Cálculo dos Segurados Ativos</t>
  </si>
  <si>
    <t xml:space="preserve">      Média do Valor do Beneficio dos Aposentados</t>
  </si>
  <si>
    <t xml:space="preserve">      Média do Valor do Benefícios dos Pensionistas</t>
  </si>
  <si>
    <t xml:space="preserve">      Idade Média dos Segurados Ativos</t>
  </si>
  <si>
    <t xml:space="preserve">      Idade Média dos Aposentados</t>
  </si>
  <si>
    <t xml:space="preserve">      Idade Média dos Pensionistas</t>
  </si>
  <si>
    <t xml:space="preserve">      Idade Média Projetada Para Aposentadoria</t>
  </si>
  <si>
    <t>BASE TÉCNICA</t>
  </si>
  <si>
    <t xml:space="preserve">   REGIMES E MÉTODOS DE FINANCIAMENTO</t>
  </si>
  <si>
    <t xml:space="preserve">      Método de Financiamento Adotado</t>
  </si>
  <si>
    <t>RESULTADOS</t>
  </si>
  <si>
    <t xml:space="preserve">   VALORES DOS COMPROMISSOS</t>
  </si>
  <si>
    <t xml:space="preserve">      Ativos Garantidores dos Compromissos do Plano de Benefícios</t>
  </si>
  <si>
    <t xml:space="preserve">      Valor Atual dos Benefícios Futuros - Benefícios Concedidos</t>
  </si>
  <si>
    <t xml:space="preserve">      Valor Atual das Contribuições Futuras - Benefícios Concedidos</t>
  </si>
  <si>
    <t xml:space="preserve">      Reserva Matemática dos Benefícios Concedidos</t>
  </si>
  <si>
    <t xml:space="preserve">      Valor Atual dos Benefícios Futuros - Benefícios a Conceder</t>
  </si>
  <si>
    <t xml:space="preserve">      Valor Atual das Contribuições Futuras - Benefícios a Conceder</t>
  </si>
  <si>
    <t xml:space="preserve">      Reserva Matemática dos Benefícios a Conceder</t>
  </si>
  <si>
    <t xml:space="preserve">      Valor Atual da Compensação Financeira a Receber</t>
  </si>
  <si>
    <t xml:space="preserve">      Valor Atual da Compensação Financeira a Pagar</t>
  </si>
  <si>
    <t xml:space="preserve">      Resultado Atuarial</t>
  </si>
  <si>
    <t>CUSTO NORMAL</t>
  </si>
  <si>
    <t xml:space="preserve">   CUSTO ANUAL PREVISTO (% SOBRE BASE DE CONTRIBUIÇÃO)</t>
  </si>
  <si>
    <t xml:space="preserve">      Benefícios em Regime de Capitalização (%)</t>
  </si>
  <si>
    <t xml:space="preserve">      Benefícios em Regime de Repartição de Capitais de Cobertura (%)</t>
  </si>
  <si>
    <t xml:space="preserve">      Benefícios em Regime de Repartição Simples (%)</t>
  </si>
  <si>
    <t>ALÍQUOTAS DE CUSTEIO NORMAL DEFINIDAS</t>
  </si>
  <si>
    <t xml:space="preserve">   Ente Federativo - Contribuição Normal</t>
  </si>
  <si>
    <t xml:space="preserve">   Taxa de Administração</t>
  </si>
  <si>
    <t>Ano1</t>
  </si>
  <si>
    <t>Ano2</t>
  </si>
  <si>
    <t>Ano3</t>
  </si>
  <si>
    <t>AGREGADO 2</t>
  </si>
  <si>
    <t>órgão</t>
  </si>
  <si>
    <t>Critério</t>
  </si>
  <si>
    <t>Tipo</t>
  </si>
  <si>
    <t>Carreira</t>
  </si>
  <si>
    <t>Numero Carreira</t>
  </si>
  <si>
    <t>Sem critério diferenciado para a aposentadoria</t>
  </si>
  <si>
    <t>MAGISTRADO</t>
  </si>
  <si>
    <t>PROF</t>
  </si>
  <si>
    <t>MILITAR</t>
  </si>
  <si>
    <t>OUTROS</t>
  </si>
  <si>
    <t>PROF SUP</t>
  </si>
  <si>
    <t>CNPJ</t>
  </si>
  <si>
    <t>NOME</t>
  </si>
  <si>
    <t>COMPETENCIA</t>
  </si>
  <si>
    <t>PODER</t>
  </si>
  <si>
    <t>TIPO</t>
  </si>
  <si>
    <t>122022</t>
  </si>
  <si>
    <t>08.341.026/0001-05</t>
  </si>
  <si>
    <t>05.074.663/0001-74</t>
  </si>
  <si>
    <t>03.383.321/0001-00</t>
  </si>
  <si>
    <t>06.121.067/0001-60</t>
  </si>
  <si>
    <t>07.521.710/0001-06</t>
  </si>
  <si>
    <t>22.431.861/0001-67</t>
  </si>
  <si>
    <t>08.797.960/0001-36</t>
  </si>
  <si>
    <t>14.555.818/0001-85</t>
  </si>
  <si>
    <t>04.809.903/0001-79</t>
  </si>
  <si>
    <t>03.281.445/0001-85</t>
  </si>
  <si>
    <t>25.091.307/0001-76</t>
  </si>
  <si>
    <t>92.829.100/0001-43</t>
  </si>
  <si>
    <t>27.188.003/0001-57</t>
  </si>
  <si>
    <t>17.733.605/0001-94</t>
  </si>
  <si>
    <t>02.390.313/0001-29</t>
  </si>
  <si>
    <t>09.090.689/0001-67</t>
  </si>
  <si>
    <t>10.203.387/0002-18</t>
  </si>
  <si>
    <t>05.489.626/0001-27</t>
  </si>
  <si>
    <t>08.740.466/0001-35</t>
  </si>
  <si>
    <t>32.538.167/0001-05</t>
  </si>
  <si>
    <t>26.895.877/0001-81</t>
  </si>
  <si>
    <t>06.234.755/0001-37</t>
  </si>
  <si>
    <t>05.136.779/0001-90</t>
  </si>
  <si>
    <t>08.112.791/0001-53</t>
  </si>
  <si>
    <t>17.709.197/0001-35</t>
  </si>
  <si>
    <t>02.207.831/0001-64</t>
  </si>
  <si>
    <t>41.134.826/0001-20</t>
  </si>
  <si>
    <t>02.090.303/0001-78</t>
  </si>
  <si>
    <t>04.896.266/0001-15</t>
  </si>
  <si>
    <t>08.942.229/0001-57</t>
  </si>
  <si>
    <t>03.703.229/0001-80</t>
  </si>
  <si>
    <t>09.027.587/0001-05</t>
  </si>
  <si>
    <t>04.709.486/0001-92</t>
  </si>
  <si>
    <t>02.393.727/0001-01</t>
  </si>
  <si>
    <t>04.272.224/0001-03</t>
  </si>
  <si>
    <t>05.508.993/0001-20</t>
  </si>
  <si>
    <t>08.395.173/0001-68</t>
  </si>
  <si>
    <t>04.247.932/0001-94</t>
  </si>
  <si>
    <t>41.137.753/0001-20</t>
  </si>
  <si>
    <t>04.857.891/0001-58</t>
  </si>
  <si>
    <t>00.853.469/0001-73</t>
  </si>
  <si>
    <t>Instituto De Previdencia Social Dos Servidores Do Municipio De Natal</t>
  </si>
  <si>
    <t>Instituto De Previdencia Municipal De Pirpirituba</t>
  </si>
  <si>
    <t>INSTITUTO DE PREVIDENCIA SOCIAL DOS SERVIDORES PUBLICOS DO MUNICIPIO DE CONCORDIA</t>
  </si>
  <si>
    <t>Paraiba Previdencia</t>
  </si>
  <si>
    <t>Instituto Previdenciario Do Municipio De Vicencia</t>
  </si>
  <si>
    <t>Instituto De Previdencia Dos Servidores Publicos Municipais De Cachoeirinha</t>
  </si>
  <si>
    <t>Instituto De Previdencia Social Dos Servidores Do Municipio De Dourados - Ipssd</t>
  </si>
  <si>
    <t>INSTITUTO DE PREVIDENCIA SOCIAL DOS SERVIDORES PUBLICOS MUNICIPAIS DE SERINGUEIRAS</t>
  </si>
  <si>
    <t>Instituto De Previdencia Social Do Municipio De Sume - Ipams</t>
  </si>
  <si>
    <t>Amapa Previdencia</t>
  </si>
  <si>
    <t>Instituto De Gestao Previdenciaria Do Estado Do Tocantins - Igeprev Tocantins</t>
  </si>
  <si>
    <t>INSTITUTO DE PREVIDENCIA DO ESTADO DO RIO GRANDE DO SUL</t>
  </si>
  <si>
    <t>FUNDO DE PREVIDENCIA SOCIAL DOS SERVIDORES PUBLICOS DO MUNICIPIO DE CHOPINZINHO</t>
  </si>
  <si>
    <t>Instituto De Previdencia Do Municipio De Rio Branco - Rbprev</t>
  </si>
  <si>
    <t>Instituto De Previdencia Social Dos Servidores Publicos Do Municipio De Santa Luzia</t>
  </si>
  <si>
    <t>MUNICIPIO DE SANTA LUZIA</t>
  </si>
  <si>
    <t>INSTITUTO DE PREVIDENCIA DOS SERVIDORES DO DISTRITO FEDERAL</t>
  </si>
  <si>
    <t>Fundo De Aposentadorias E Pensoes Dos Servidores Publicos Do Municipio De Sape</t>
  </si>
  <si>
    <t>Municipio De Pedra Lavrada</t>
  </si>
  <si>
    <t>Instituto De Previdencia E Assistencia Dos Servidores Municipais De Sao Goncalo</t>
  </si>
  <si>
    <t>FUNDACAO PIAUI PREVIDENCIA</t>
  </si>
  <si>
    <t>Igaprev - Igarassu Previdencia</t>
  </si>
  <si>
    <t>Fundacao De Aposentadorias E Pensoes Dos Servidores Do Estado De Pernambuco</t>
  </si>
  <si>
    <t>INSTITUTO DE PREVIDENCIA SOCIAL DOS SERVIDORES PUBLICOS DO MUNICIPIO DE MIRANTE DA SERRA/RO</t>
  </si>
  <si>
    <t>Municipio De Alem Paraiba</t>
  </si>
  <si>
    <t>Instituto De Previdencia Do Municipio De Sertaozinho</t>
  </si>
  <si>
    <t>Ipsem Inst De Prev Dos Servidores Munic De C Grande</t>
  </si>
  <si>
    <t>Instituto De Previdencia Municipal De Alagoinha</t>
  </si>
  <si>
    <t>Instituto De Previdencia Municipal De Lucena</t>
  </si>
  <si>
    <t>Municipio De Diamante</t>
  </si>
  <si>
    <t>Instituto De Previdencia Social Dos Servidores Municipais De Frei Martinho-Ipam</t>
  </si>
  <si>
    <t>Instituto De Previdencia Dos Servidores De Orobo</t>
  </si>
  <si>
    <t>Funpreca - Fundo Previdenciario Do Municipio De Casinhas</t>
  </si>
  <si>
    <t>Fusem - Fundo Municipal De Previdencia Social Do Municipio De Boa Vista</t>
  </si>
  <si>
    <t>Iprebe - Instituto De Previdencia Municipal Dos Bezerros</t>
  </si>
  <si>
    <t>Instituto De Previdencia Municipal De Pedras De Fogo</t>
  </si>
  <si>
    <t>Fundo Previdenciario Do Municipio De Oroco</t>
  </si>
  <si>
    <t>Fundo Previdenciario Do Municipio De Macaparana</t>
  </si>
  <si>
    <t>Inst Prev Social Dos Servidores Municipais De L Seca</t>
  </si>
  <si>
    <t>Funpreti Fundo Previdenciario Do Municipio De Timbauba</t>
  </si>
  <si>
    <t>Instituto De Previdencia Social Dos Servidores Do Municipio De Picui</t>
  </si>
  <si>
    <t>código</t>
  </si>
  <si>
    <t>cod_criterio</t>
  </si>
  <si>
    <t>cod_tipo</t>
  </si>
  <si>
    <t>cod_carreira</t>
  </si>
  <si>
    <t>cod_orgao</t>
  </si>
  <si>
    <t>Servidores</t>
  </si>
  <si>
    <t>Aposentados</t>
  </si>
  <si>
    <t>aposentadoria como professor</t>
  </si>
  <si>
    <t>Com deficiencia</t>
  </si>
  <si>
    <t>Qtd_m</t>
  </si>
  <si>
    <t>IM_m</t>
  </si>
  <si>
    <t>IM Ap_m</t>
  </si>
  <si>
    <t>IM Ad_m</t>
  </si>
  <si>
    <t>Qtd_f</t>
  </si>
  <si>
    <t>Salário médio_f</t>
  </si>
  <si>
    <t>IM_f</t>
  </si>
  <si>
    <t>IM Ap_f</t>
  </si>
  <si>
    <t>IM Ad_f</t>
  </si>
  <si>
    <t>Salário médio_m</t>
  </si>
  <si>
    <t>Base de Cálculo da Contribuição Normal</t>
  </si>
  <si>
    <t>Benefícios Concedidos - Contribuições dos Aposentados</t>
  </si>
  <si>
    <t>Benefícios Concedidos - Contribuições dos Pensionistas</t>
  </si>
  <si>
    <t>Benefícios Concedidos - Compensação Previdenciária a Receber</t>
  </si>
  <si>
    <t>Benefícios a Conceder - Contribuições do Ente</t>
  </si>
  <si>
    <t>Benefícios a Conceder - Contribuições dos Segurados Ativos</t>
  </si>
  <si>
    <t>Benefícios a Conceder - Contribuições dos Aposentados</t>
  </si>
  <si>
    <t>Benefícios a Conceder - Contribuições dos Pensionistas</t>
  </si>
  <si>
    <t>Benefícios a Conceder - Compensação Previdenciária a Receber</t>
  </si>
  <si>
    <t>Plano de Amortização do Déficit Atuarial estabelecido em lei</t>
  </si>
  <si>
    <t>Parcelamentos de Débitos Previdenciários</t>
  </si>
  <si>
    <t>Outras Receitas</t>
  </si>
  <si>
    <t>TOTAL DAS RECEITAS COM CONTRIBUIÇÕES E COMPENSAÇÃO PREVIDENCIÁRIA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</si>
  <si>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</si>
  <si>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</si>
  <si>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</si>
  <si>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</si>
  <si>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</si>
  <si>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</si>
  <si>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 - Aposentadorias Programadas</t>
  </si>
  <si>
    <t>Benefícios a Conceder - Encargos - Aposentadorias Especiais de Professores</t>
  </si>
  <si>
    <t>Benefícios a Conceder - Encargos - Outras Aposentadorias Especiais</t>
  </si>
  <si>
    <t>Benefícios a Conceder - Encargos - Aposentadorias por Invalidez</t>
  </si>
  <si>
    <t>Benefícios a Conceder - Encargos - Pensões Por Morte de Servidores em Atividade</t>
  </si>
  <si>
    <t>Benefícios a Conceder - Encargos - Pensões Por Morte de Aposentados</t>
  </si>
  <si>
    <t>Benefícios a Conceder - Encargos - Outros Benefícios e Auxílios</t>
  </si>
  <si>
    <t>Benefícios a Conceder - Encargos - Compensação Previdenciária a Pagar</t>
  </si>
  <si>
    <t>Outras Despesas</t>
  </si>
  <si>
    <t>TOTAL DAS DESPESAS COM BENEFÍCIOS DO PLANO</t>
  </si>
  <si>
    <t>INSUFICIÊNCIA OU EXCEDENTE FINANCEIRO</t>
  </si>
  <si>
    <t>RENTABILIDADE ESPERADA</t>
  </si>
  <si>
    <t>Rentabilidade dos Ativos que compõem os Recursos Garantidores</t>
  </si>
  <si>
    <t>Executado</t>
  </si>
  <si>
    <t>Projetado</t>
  </si>
  <si>
    <t>Endereço</t>
  </si>
  <si>
    <t>Bairro</t>
  </si>
  <si>
    <t>Complemento</t>
  </si>
  <si>
    <t>CEP</t>
  </si>
  <si>
    <t>E-mail</t>
  </si>
  <si>
    <t>Telefone</t>
  </si>
  <si>
    <t>CPF</t>
  </si>
  <si>
    <t>Nome</t>
  </si>
  <si>
    <t>Cod_cargo</t>
  </si>
  <si>
    <t>Complemento cargo</t>
  </si>
  <si>
    <t>Dt inicio gestão</t>
  </si>
  <si>
    <t>E-mail ente</t>
  </si>
  <si>
    <t>E-mail representante</t>
  </si>
  <si>
    <t>Rua Daura Saraiva</t>
  </si>
  <si>
    <t>n° 591</t>
  </si>
  <si>
    <t>jardim</t>
  </si>
  <si>
    <t>weuqiuweqio@gmail.com</t>
  </si>
  <si>
    <t>jewiojropwe</t>
  </si>
  <si>
    <t>cargo</t>
  </si>
  <si>
    <t>Prefeito</t>
  </si>
  <si>
    <t>Governador</t>
  </si>
  <si>
    <t>Secretário</t>
  </si>
  <si>
    <t>Tesoureiro</t>
  </si>
  <si>
    <t>Vice-prefeito</t>
  </si>
  <si>
    <t>da cultura</t>
  </si>
  <si>
    <t>tjrtjreo@gmail.com</t>
  </si>
  <si>
    <t>natureza juridica</t>
  </si>
  <si>
    <t>Artarquia</t>
  </si>
  <si>
    <t>Fundação de direito público</t>
  </si>
  <si>
    <t>Órgão da adm direta</t>
  </si>
  <si>
    <t>Outros</t>
  </si>
  <si>
    <t>cod_cargo</t>
  </si>
  <si>
    <t>Adm</t>
  </si>
  <si>
    <t>Diretor</t>
  </si>
  <si>
    <t>Gerente</t>
  </si>
  <si>
    <t>Gestor</t>
  </si>
  <si>
    <t>Membro</t>
  </si>
  <si>
    <t>Presidente</t>
  </si>
  <si>
    <t>Superintendente</t>
  </si>
  <si>
    <t>Vice-presidente</t>
  </si>
  <si>
    <t>dt_inicio gestao</t>
  </si>
  <si>
    <t>Denominação</t>
  </si>
  <si>
    <t>Entidade Certificadora</t>
  </si>
  <si>
    <t>Validade da Certificação</t>
  </si>
  <si>
    <t>Cod_vinculo</t>
  </si>
  <si>
    <t>MTE</t>
  </si>
  <si>
    <t>IBA</t>
  </si>
  <si>
    <t>Nome_empresa</t>
  </si>
  <si>
    <t>Cidade</t>
  </si>
  <si>
    <t>Cod_UF</t>
  </si>
  <si>
    <t>CIBA</t>
  </si>
  <si>
    <t>Infor_ad</t>
  </si>
  <si>
    <t>cod_segreg_militar</t>
  </si>
  <si>
    <t>cod_sereg_civil</t>
  </si>
  <si>
    <t>mant_tesouro_civil</t>
  </si>
  <si>
    <t>mant_tesouro_militar</t>
  </si>
  <si>
    <t>Cod_prev_compl</t>
  </si>
  <si>
    <t>01/10/1999</t>
  </si>
  <si>
    <t>ao lado da igreja</t>
  </si>
  <si>
    <t>ruweioruweo@gmail.com</t>
  </si>
  <si>
    <t>Chicao</t>
  </si>
  <si>
    <t>ruweioruo@gmail.com</t>
  </si>
  <si>
    <t>E-mail_UG</t>
  </si>
  <si>
    <t>Telefone_UG</t>
  </si>
  <si>
    <t>Telefone_REP</t>
  </si>
  <si>
    <t>E-mail_REP</t>
  </si>
  <si>
    <t>primo do mão do tio do vice-prefeito</t>
  </si>
  <si>
    <t>cod_norma</t>
  </si>
  <si>
    <t>norma</t>
  </si>
  <si>
    <t>LC</t>
  </si>
  <si>
    <t>lei</t>
  </si>
  <si>
    <t>MP</t>
  </si>
  <si>
    <t>Decreto</t>
  </si>
  <si>
    <t>Portaria</t>
  </si>
  <si>
    <t>Resolução</t>
  </si>
  <si>
    <t>num_norma</t>
  </si>
  <si>
    <t>dt_norma</t>
  </si>
  <si>
    <t>dispositivo_norma</t>
  </si>
  <si>
    <t>n_repres_ente</t>
  </si>
  <si>
    <t>n_repres_seg</t>
  </si>
  <si>
    <t>outros</t>
  </si>
  <si>
    <t>CPF_deliberativo</t>
  </si>
  <si>
    <t>Telefone_delib</t>
  </si>
  <si>
    <t>E-mail_delib</t>
  </si>
  <si>
    <t>Dt_inicio_mandato</t>
  </si>
  <si>
    <t>02/02/2000</t>
  </si>
  <si>
    <t>da oficina</t>
  </si>
  <si>
    <t>ruweiurwoe@gmail.com</t>
  </si>
  <si>
    <t>complemento cargo_UG</t>
  </si>
  <si>
    <t>Nome_UG</t>
  </si>
  <si>
    <t xml:space="preserve">cod_natureza </t>
  </si>
  <si>
    <t>05/05/2005</t>
  </si>
  <si>
    <t xml:space="preserve">Tonho </t>
  </si>
  <si>
    <t>Vendedor de inhame</t>
  </si>
  <si>
    <t>31/12/2021</t>
  </si>
  <si>
    <t>Toin do Gás</t>
  </si>
  <si>
    <t>urtiotuieroute@hotmail.com</t>
  </si>
  <si>
    <t>02/02/2026</t>
  </si>
  <si>
    <t>vinculo</t>
  </si>
  <si>
    <t>Servidor</t>
  </si>
  <si>
    <t>Autonomo</t>
  </si>
  <si>
    <t>Empresa</t>
  </si>
  <si>
    <t>Aposenta nois</t>
  </si>
  <si>
    <t>Jardim</t>
  </si>
  <si>
    <t>complemento</t>
  </si>
  <si>
    <t>Bayeux</t>
  </si>
  <si>
    <t>uteriou@gmail.com</t>
  </si>
  <si>
    <t> AC</t>
  </si>
  <si>
    <t> AL</t>
  </si>
  <si>
    <t> AP</t>
  </si>
  <si>
    <t> AM</t>
  </si>
  <si>
    <t> BA</t>
  </si>
  <si>
    <t> CE</t>
  </si>
  <si>
    <t> DF</t>
  </si>
  <si>
    <t> ES</t>
  </si>
  <si>
    <t> GO</t>
  </si>
  <si>
    <t> MA</t>
  </si>
  <si>
    <t> MT</t>
  </si>
  <si>
    <t> MS</t>
  </si>
  <si>
    <t> MG</t>
  </si>
  <si>
    <t> PA</t>
  </si>
  <si>
    <t> PB</t>
  </si>
  <si>
    <t> PR</t>
  </si>
  <si>
    <t> PE</t>
  </si>
  <si>
    <t> PI</t>
  </si>
  <si>
    <t> RJ</t>
  </si>
  <si>
    <t> RN</t>
  </si>
  <si>
    <t> RS</t>
  </si>
  <si>
    <t> RO</t>
  </si>
  <si>
    <t> RR</t>
  </si>
  <si>
    <t> SC</t>
  </si>
  <si>
    <t> SP</t>
  </si>
  <si>
    <t> SE</t>
  </si>
  <si>
    <t> TO</t>
  </si>
  <si>
    <t>UF</t>
  </si>
  <si>
    <t>58113-410</t>
  </si>
  <si>
    <t>063.474.586-75</t>
  </si>
  <si>
    <t>094.055.914-52</t>
  </si>
  <si>
    <t>vendedor de inhame</t>
  </si>
  <si>
    <t>vendedor de ovo</t>
  </si>
  <si>
    <t>150.991.134-00</t>
  </si>
  <si>
    <t>08398630647</t>
  </si>
  <si>
    <t>art 5°</t>
  </si>
  <si>
    <t>Segragação de massa</t>
  </si>
  <si>
    <t>Não Possui</t>
  </si>
  <si>
    <t>Instituída neste Exercício ou Mantida</t>
  </si>
  <si>
    <t>Extinta neste Exercício</t>
  </si>
  <si>
    <t>Revisada nesse Exercício</t>
  </si>
  <si>
    <t>Sim</t>
  </si>
  <si>
    <t>Não</t>
  </si>
  <si>
    <t>mant_tesouro_cívil</t>
  </si>
  <si>
    <t>prv_compl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</si>
</sst>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  <font>
      <sz val="11"/>
      <color theme="1"/>
      <name val="Maven Pro"/>
    </font>
    <font>
      <sz val="10"/>
      <name val="Arial"/>
      <family val="2"/>
    </font>
    <font>
      <b/>
      <sz val="10"/>
      <color rgb="FFFFFFFF"/>
      <name val="Maven Pro"/>
    </font>
    <font>
      <sz val="8"/>
      <name val="Calibri"/>
      <family val="2"/>
      <scheme val="minor"/>
    </font>
    <font>
      <sz val="11"/>
      <color rgb="FFF8F8F2"/>
      <name val="Consolas"/>
      <family val="3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" fontId="4" fillId="0" borderId="3" xfId="2" applyNumberFormat="1" applyFont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4" borderId="3" xfId="3" applyNumberFormat="1" applyFont="1" applyFill="1" applyBorder="1" applyAlignment="1">
      <alignment vertical="center"/>
    </xf>
    <xf numFmtId="43" fontId="4" fillId="4" borderId="3" xfId="3" applyFont="1" applyFill="1" applyBorder="1" applyAlignment="1">
      <alignment vertical="center"/>
    </xf>
    <xf numFmtId="1" fontId="4" fillId="5" borderId="3" xfId="2" applyNumberFormat="1" applyFont="1" applyFill="1" applyBorder="1" applyAlignment="1">
      <alignment vertical="center"/>
    </xf>
    <xf numFmtId="4" fontId="4" fillId="4" borderId="3" xfId="2" applyNumberFormat="1" applyFont="1" applyFill="1" applyBorder="1" applyAlignment="1">
      <alignment vertical="center"/>
    </xf>
    <xf numFmtId="0" fontId="6" fillId="6" borderId="4" xfId="4" applyFont="1" applyFill="1" applyBorder="1" applyAlignment="1">
      <alignment horizontal="center" vertical="center" wrapText="1"/>
    </xf>
    <xf numFmtId="49" fontId="0" fillId="0" borderId="0" xfId="0" quotePrefix="1" applyNumberFormat="1"/>
    <xf numFmtId="0" fontId="0" fillId="0" borderId="0" xfId="0"/>
    <xf numFmtId="0" fontId="6" fillId="7" borderId="4" xfId="4" applyFont="1" applyFill="1" applyBorder="1" applyAlignment="1">
      <alignment horizontal="center" vertical="center" wrapText="1"/>
    </xf>
    <xf numFmtId="0" fontId="6" fillId="8" borderId="4" xfId="4" applyFont="1" applyFill="1" applyBorder="1" applyAlignment="1">
      <alignment horizontal="center" vertical="center" wrapText="1"/>
    </xf>
    <xf numFmtId="0" fontId="6" fillId="9" borderId="4" xfId="4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/>
    </xf>
    <xf numFmtId="0" fontId="8" fillId="0" borderId="0" xfId="0" applyFont="1"/>
    <xf numFmtId="0" fontId="9" fillId="0" borderId="0" xfId="6"/>
    <xf numFmtId="49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0" fillId="5" borderId="0" xfId="0" applyFill="1"/>
    <xf numFmtId="0" fontId="0" fillId="0" borderId="0" xfId="0" applyFill="1"/>
  </cellXfs>
  <cellStyles count="7">
    <cellStyle name="Hiperlink" xfId="6" builtinId="8"/>
    <cellStyle name="Moeda 2" xfId="5" xr:uid="{87304AA8-01AF-412A-AB91-CB4511961F90}"/>
    <cellStyle name="Normal" xfId="0" builtinId="0"/>
    <cellStyle name="Normal 10 2 2" xfId="4" xr:uid="{DA7B93F6-CC75-46B5-A74E-8B8E710ACC31}"/>
    <cellStyle name="Normal 8 3" xfId="2" xr:uid="{5F43C3C8-D126-4233-B385-7E7526071F02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95120fd4aa672be/3.1%20INOVE/T&#233;cnico_Atu&#225;ria/!%20CLIENTES%20Atu&#225;ria/Vic&#234;ncia_PE/2022_INOVE/C&#225;lculo/!%20C&#225;lculo%202022%20-%20Vic&#234;n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ixa de diálogo2"/>
      <sheetName val="Ref_Colunas"/>
      <sheetName val="TABUAS"/>
      <sheetName val="ÍNDICES"/>
      <sheetName val="Reajustes"/>
      <sheetName val="Duration Passivo"/>
      <sheetName val="Gráfico1"/>
      <sheetName val="Macro Word (2)"/>
      <sheetName val="COMANDOS"/>
      <sheetName val="Informações sobre o Banco"/>
      <sheetName val="Localizar"/>
      <sheetName val="Dados"/>
      <sheetName val="Listinhas"/>
      <sheetName val="Aliq Progres"/>
      <sheetName val="Parametros Elegibilidade EC103"/>
      <sheetName val="Parcelamentos"/>
      <sheetName val="Despesas Administrativas"/>
      <sheetName val="Ativos Critica"/>
      <sheetName val="Aposentados Critica"/>
      <sheetName val="Pensionistas Critica"/>
      <sheetName val="Ativos"/>
      <sheetName val="Inativos"/>
      <sheetName val="Pensionistas"/>
      <sheetName val="PensionistasCotas"/>
      <sheetName val="Estatísticas ATIVOS"/>
      <sheetName val="Projeção Ativos PROG"/>
      <sheetName val="Projeção Ativos ESP PROFESSOR"/>
      <sheetName val="Projeção Ativos ESP DEFICIENTE"/>
      <sheetName val="Projeção Ativos ESP RISCO"/>
      <sheetName val="Projeção Ativos ESP INSALUBRE"/>
      <sheetName val="Projeção Ativos RCC"/>
      <sheetName val="Teste Regressão Casados"/>
      <sheetName val="Projeção de Massa IEN"/>
      <sheetName val="Estatisticas Aposentados"/>
      <sheetName val="Projeção Aposentados"/>
      <sheetName val="Estatisticas Pensionistas"/>
      <sheetName val="Projeção Pensionistas"/>
      <sheetName val="Negociação Fluxos"/>
      <sheetName val="Hipoteses"/>
      <sheetName val="Checklist"/>
      <sheetName val="MÉTODOS progressiva"/>
      <sheetName val="Resultados"/>
      <sheetName val="BD TABUAS"/>
      <sheetName val="CustoSuplementar"/>
      <sheetName val="LDA"/>
      <sheetName val="Análise de Sensibilidade"/>
      <sheetName val="RELATÓRIO"/>
      <sheetName val="Macro Word"/>
      <sheetName val="Listas"/>
      <sheetName val="Rec Des proj exercicio - Atual"/>
      <sheetName val="RELATÓRIO ref Word"/>
      <sheetName val="Resultados Atuariais"/>
      <sheetName val="Gráfico2"/>
      <sheetName val="Gráfico3"/>
      <sheetName val="Projeções - sem GF"/>
      <sheetName val="Flx CX vigente - LINEAR"/>
      <sheetName val="Flx CX vigente - PROGRESSIVA"/>
      <sheetName val="Quadros da Reav COMPARATIVO"/>
      <sheetName val="Registros Contábeis"/>
      <sheetName val="Crescimento Salarial - PREV"/>
      <sheetName val="DRAA Negociação"/>
      <sheetName val="DRAA Órgãos_CNPJ"/>
      <sheetName val="DRAA Base Técnica"/>
      <sheetName val="DRAA Resultados"/>
      <sheetName val="DRAA Estatisticas"/>
      <sheetName val="DRAA Estatisticas PREV COMPL"/>
      <sheetName val="DRAA Flx_CIVIL_PREV_GA"/>
      <sheetName val="DRAA FLUXO x DRAA PREV"/>
      <sheetName val="Projeção Ativos PROG IEN"/>
      <sheetName val="Projeção Ativos ESP PROF IEN"/>
      <sheetName val="Projeção Ativos ESP DEFIC IEN"/>
      <sheetName val="Projeção Ativos ESP RISCO IEN"/>
      <sheetName val="Projeção Ativos ESP INSALUB IEN"/>
      <sheetName val="Prévia Resultados"/>
      <sheetName val="PlanAuxilia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6">
          <cell r="B16" t="str">
            <v>AGREGADO 2</v>
          </cell>
        </row>
      </sheetData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uteriou@gmail.com" TargetMode="External"/><Relationship Id="rId1" Type="http://schemas.openxmlformats.org/officeDocument/2006/relationships/hyperlink" Target="mailto:urtiotuierout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jrtjreo@gmail.com" TargetMode="External"/><Relationship Id="rId7" Type="http://schemas.openxmlformats.org/officeDocument/2006/relationships/hyperlink" Target="mailto:tjrtjreo@gmail.com" TargetMode="External"/><Relationship Id="rId2" Type="http://schemas.openxmlformats.org/officeDocument/2006/relationships/hyperlink" Target="mailto:tjrtjreo@gmail.com" TargetMode="External"/><Relationship Id="rId1" Type="http://schemas.openxmlformats.org/officeDocument/2006/relationships/hyperlink" Target="mailto:tjrtjreo@gmail.com" TargetMode="External"/><Relationship Id="rId6" Type="http://schemas.openxmlformats.org/officeDocument/2006/relationships/hyperlink" Target="mailto:tjrtjreo@gmail.com" TargetMode="External"/><Relationship Id="rId5" Type="http://schemas.openxmlformats.org/officeDocument/2006/relationships/hyperlink" Target="mailto:tjrtjreo@gmail.com" TargetMode="External"/><Relationship Id="rId4" Type="http://schemas.openxmlformats.org/officeDocument/2006/relationships/hyperlink" Target="mailto:tjrtjreo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ruweioruo@gmail.com" TargetMode="External"/><Relationship Id="rId3" Type="http://schemas.openxmlformats.org/officeDocument/2006/relationships/hyperlink" Target="mailto:ruweioruweo@gmail.com" TargetMode="External"/><Relationship Id="rId7" Type="http://schemas.openxmlformats.org/officeDocument/2006/relationships/hyperlink" Target="mailto:ruweioruo@gmail.com" TargetMode="External"/><Relationship Id="rId2" Type="http://schemas.openxmlformats.org/officeDocument/2006/relationships/hyperlink" Target="mailto:ruweioruo@gmail.com" TargetMode="External"/><Relationship Id="rId1" Type="http://schemas.openxmlformats.org/officeDocument/2006/relationships/hyperlink" Target="mailto:ruweioruweo@gmail.com" TargetMode="External"/><Relationship Id="rId6" Type="http://schemas.openxmlformats.org/officeDocument/2006/relationships/hyperlink" Target="mailto:ruweioruo@gmail.com" TargetMode="External"/><Relationship Id="rId5" Type="http://schemas.openxmlformats.org/officeDocument/2006/relationships/hyperlink" Target="mailto:ruweioruweo@gmail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ruweioruweo@gmail.com" TargetMode="External"/><Relationship Id="rId9" Type="http://schemas.openxmlformats.org/officeDocument/2006/relationships/hyperlink" Target="mailto:ruweiurw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dimension ref="A1:F36"/>
  <sheetViews>
    <sheetView workbookViewId="0">
      <selection activeCell="C6" sqref="C6"/>
    </sheetView>
  </sheetViews>
  <sheetFormatPr defaultRowHeight="15" x14ac:dyDescent="0.2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 x14ac:dyDescent="0.25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 x14ac:dyDescent="0.25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 x14ac:dyDescent="0.25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 x14ac:dyDescent="0.25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 x14ac:dyDescent="0.25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 x14ac:dyDescent="0.25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 x14ac:dyDescent="0.25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 x14ac:dyDescent="0.25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 x14ac:dyDescent="0.25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 x14ac:dyDescent="0.25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 x14ac:dyDescent="0.25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 x14ac:dyDescent="0.25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 x14ac:dyDescent="0.25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 x14ac:dyDescent="0.25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 x14ac:dyDescent="0.25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 x14ac:dyDescent="0.25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 x14ac:dyDescent="0.25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 x14ac:dyDescent="0.25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 x14ac:dyDescent="0.25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 x14ac:dyDescent="0.25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 x14ac:dyDescent="0.25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 x14ac:dyDescent="0.25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 x14ac:dyDescent="0.25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 x14ac:dyDescent="0.25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 x14ac:dyDescent="0.25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 x14ac:dyDescent="0.25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 x14ac:dyDescent="0.25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 x14ac:dyDescent="0.25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 x14ac:dyDescent="0.25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 x14ac:dyDescent="0.25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 x14ac:dyDescent="0.25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 x14ac:dyDescent="0.25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4" x14ac:dyDescent="0.25">
      <c r="A33" s="8">
        <v>2052</v>
      </c>
      <c r="B33" s="8">
        <v>35339529.791654386</v>
      </c>
      <c r="C33" s="8">
        <v>0.5948</v>
      </c>
      <c r="D33">
        <f t="shared" si="0"/>
        <v>59.48</v>
      </c>
    </row>
    <row r="34" spans="1:4" x14ac:dyDescent="0.25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4" x14ac:dyDescent="0.25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4" x14ac:dyDescent="0.25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80C-8621-48E7-94DF-8C2C1D847455}">
  <dimension ref="A1:W28"/>
  <sheetViews>
    <sheetView topLeftCell="E1" workbookViewId="0">
      <selection activeCell="V2" sqref="V2"/>
    </sheetView>
  </sheetViews>
  <sheetFormatPr defaultRowHeight="15" x14ac:dyDescent="0.25"/>
  <cols>
    <col min="1" max="1" width="12" bestFit="1" customWidth="1"/>
    <col min="3" max="3" width="12" bestFit="1" customWidth="1"/>
    <col min="4" max="4" width="27.28515625" bestFit="1" customWidth="1"/>
    <col min="5" max="5" width="21" bestFit="1" customWidth="1"/>
    <col min="6" max="6" width="22.7109375" bestFit="1" customWidth="1"/>
    <col min="7" max="7" width="11.85546875" bestFit="1" customWidth="1"/>
    <col min="8" max="8" width="11.85546875" style="20" customWidth="1"/>
    <col min="11" max="11" width="16.7109375" bestFit="1" customWidth="1"/>
    <col min="12" max="12" width="15.28515625" bestFit="1" customWidth="1"/>
    <col min="13" max="13" width="16.7109375" bestFit="1" customWidth="1"/>
    <col min="14" max="14" width="16.7109375" style="20" customWidth="1"/>
    <col min="18" max="18" width="9.140625" style="20"/>
    <col min="20" max="20" width="12" bestFit="1" customWidth="1"/>
    <col min="21" max="21" width="18.85546875" bestFit="1" customWidth="1"/>
  </cols>
  <sheetData>
    <row r="1" spans="1:23" x14ac:dyDescent="0.25">
      <c r="A1" s="30" t="s">
        <v>277</v>
      </c>
      <c r="B1" s="30" t="s">
        <v>278</v>
      </c>
      <c r="C1" s="30" t="s">
        <v>276</v>
      </c>
      <c r="D1" s="30" t="s">
        <v>275</v>
      </c>
      <c r="E1" s="31" t="s">
        <v>313</v>
      </c>
      <c r="F1" s="31" t="s">
        <v>314</v>
      </c>
      <c r="G1" s="30" t="s">
        <v>315</v>
      </c>
      <c r="H1" s="30" t="s">
        <v>369</v>
      </c>
      <c r="I1" s="30" t="s">
        <v>316</v>
      </c>
      <c r="J1" s="31" t="s">
        <v>317</v>
      </c>
      <c r="K1" s="30" t="s">
        <v>130</v>
      </c>
      <c r="L1" s="30" t="s">
        <v>318</v>
      </c>
      <c r="M1" s="30" t="s">
        <v>271</v>
      </c>
      <c r="N1" s="31" t="s">
        <v>375</v>
      </c>
      <c r="O1" s="30" t="s">
        <v>272</v>
      </c>
      <c r="P1" s="30" t="s">
        <v>319</v>
      </c>
      <c r="Q1" s="30" t="s">
        <v>320</v>
      </c>
      <c r="R1" s="30" t="s">
        <v>405</v>
      </c>
      <c r="S1" s="30" t="s">
        <v>274</v>
      </c>
      <c r="T1" s="30" t="s">
        <v>276</v>
      </c>
      <c r="U1" s="30" t="s">
        <v>275</v>
      </c>
      <c r="V1" s="31" t="s">
        <v>321</v>
      </c>
      <c r="W1" s="31" t="s">
        <v>322</v>
      </c>
    </row>
    <row r="2" spans="1:23" x14ac:dyDescent="0.25">
      <c r="A2" s="27" t="s">
        <v>411</v>
      </c>
      <c r="B2" t="s">
        <v>366</v>
      </c>
      <c r="C2">
        <v>83998630647</v>
      </c>
      <c r="D2" s="26" t="s">
        <v>367</v>
      </c>
      <c r="E2" t="s">
        <v>317</v>
      </c>
      <c r="F2" s="28" t="s">
        <v>368</v>
      </c>
      <c r="G2" s="29">
        <v>3</v>
      </c>
      <c r="H2" s="20" t="s">
        <v>372</v>
      </c>
      <c r="I2">
        <v>789789</v>
      </c>
      <c r="J2">
        <v>4546</v>
      </c>
      <c r="K2" s="27" t="s">
        <v>139</v>
      </c>
      <c r="L2" t="s">
        <v>373</v>
      </c>
      <c r="M2" t="s">
        <v>284</v>
      </c>
      <c r="O2" t="s">
        <v>374</v>
      </c>
      <c r="P2" t="s">
        <v>376</v>
      </c>
      <c r="Q2">
        <v>1</v>
      </c>
      <c r="R2" t="s">
        <v>378</v>
      </c>
      <c r="S2">
        <v>58113410</v>
      </c>
      <c r="T2">
        <v>83998630647</v>
      </c>
      <c r="U2" s="26" t="s">
        <v>377</v>
      </c>
    </row>
    <row r="3" spans="1:23" x14ac:dyDescent="0.25">
      <c r="G3">
        <v>2</v>
      </c>
      <c r="H3" s="20" t="s">
        <v>371</v>
      </c>
      <c r="Q3">
        <v>2</v>
      </c>
      <c r="R3" t="s">
        <v>379</v>
      </c>
    </row>
    <row r="4" spans="1:23" x14ac:dyDescent="0.25">
      <c r="G4">
        <v>1</v>
      </c>
      <c r="H4" s="20" t="s">
        <v>370</v>
      </c>
      <c r="Q4" s="20">
        <v>3</v>
      </c>
      <c r="R4" t="s">
        <v>380</v>
      </c>
    </row>
    <row r="5" spans="1:23" x14ac:dyDescent="0.25">
      <c r="Q5" s="20">
        <v>4</v>
      </c>
      <c r="R5" t="s">
        <v>381</v>
      </c>
    </row>
    <row r="6" spans="1:23" x14ac:dyDescent="0.25">
      <c r="Q6" s="20">
        <v>5</v>
      </c>
      <c r="R6" t="s">
        <v>382</v>
      </c>
    </row>
    <row r="7" spans="1:23" x14ac:dyDescent="0.25">
      <c r="Q7" s="20">
        <v>6</v>
      </c>
      <c r="R7" t="s">
        <v>383</v>
      </c>
    </row>
    <row r="8" spans="1:23" x14ac:dyDescent="0.25">
      <c r="Q8" s="20">
        <v>7</v>
      </c>
      <c r="R8" t="s">
        <v>384</v>
      </c>
    </row>
    <row r="9" spans="1:23" x14ac:dyDescent="0.25">
      <c r="A9" s="29" t="s">
        <v>75</v>
      </c>
      <c r="M9" s="29"/>
      <c r="Q9" s="20">
        <v>8</v>
      </c>
      <c r="R9" t="s">
        <v>385</v>
      </c>
    </row>
    <row r="10" spans="1:23" x14ac:dyDescent="0.25">
      <c r="Q10" s="20">
        <v>9</v>
      </c>
      <c r="R10" t="s">
        <v>386</v>
      </c>
    </row>
    <row r="11" spans="1:23" x14ac:dyDescent="0.25">
      <c r="Q11" s="20">
        <v>10</v>
      </c>
      <c r="R11" t="s">
        <v>387</v>
      </c>
    </row>
    <row r="12" spans="1:23" x14ac:dyDescent="0.25">
      <c r="Q12" s="20">
        <v>11</v>
      </c>
      <c r="R12" t="s">
        <v>388</v>
      </c>
    </row>
    <row r="13" spans="1:23" x14ac:dyDescent="0.25">
      <c r="Q13" s="20">
        <v>12</v>
      </c>
      <c r="R13" t="s">
        <v>389</v>
      </c>
    </row>
    <row r="14" spans="1:23" x14ac:dyDescent="0.25">
      <c r="Q14" s="20">
        <v>13</v>
      </c>
      <c r="R14" t="s">
        <v>390</v>
      </c>
    </row>
    <row r="15" spans="1:23" x14ac:dyDescent="0.25">
      <c r="Q15" s="20">
        <v>14</v>
      </c>
      <c r="R15" t="s">
        <v>391</v>
      </c>
    </row>
    <row r="16" spans="1:23" x14ac:dyDescent="0.25">
      <c r="Q16" s="20">
        <v>15</v>
      </c>
      <c r="R16" t="s">
        <v>392</v>
      </c>
    </row>
    <row r="17" spans="17:18" x14ac:dyDescent="0.25">
      <c r="Q17" s="20">
        <v>16</v>
      </c>
      <c r="R17" t="s">
        <v>393</v>
      </c>
    </row>
    <row r="18" spans="17:18" x14ac:dyDescent="0.25">
      <c r="Q18" s="20">
        <v>17</v>
      </c>
      <c r="R18" t="s">
        <v>394</v>
      </c>
    </row>
    <row r="19" spans="17:18" x14ac:dyDescent="0.25">
      <c r="Q19" s="20">
        <v>18</v>
      </c>
      <c r="R19" t="s">
        <v>395</v>
      </c>
    </row>
    <row r="20" spans="17:18" x14ac:dyDescent="0.25">
      <c r="Q20" s="20">
        <v>19</v>
      </c>
      <c r="R20" t="s">
        <v>396</v>
      </c>
    </row>
    <row r="21" spans="17:18" x14ac:dyDescent="0.25">
      <c r="Q21" s="20">
        <v>20</v>
      </c>
      <c r="R21" t="s">
        <v>397</v>
      </c>
    </row>
    <row r="22" spans="17:18" x14ac:dyDescent="0.25">
      <c r="Q22" s="20">
        <v>21</v>
      </c>
      <c r="R22" t="s">
        <v>398</v>
      </c>
    </row>
    <row r="23" spans="17:18" x14ac:dyDescent="0.25">
      <c r="Q23" s="20">
        <v>22</v>
      </c>
      <c r="R23" t="s">
        <v>399</v>
      </c>
    </row>
    <row r="24" spans="17:18" x14ac:dyDescent="0.25">
      <c r="Q24" s="20">
        <v>23</v>
      </c>
      <c r="R24" t="s">
        <v>400</v>
      </c>
    </row>
    <row r="25" spans="17:18" x14ac:dyDescent="0.25">
      <c r="Q25" s="20">
        <v>24</v>
      </c>
      <c r="R25" t="s">
        <v>401</v>
      </c>
    </row>
    <row r="26" spans="17:18" x14ac:dyDescent="0.25">
      <c r="Q26" s="20">
        <v>25</v>
      </c>
      <c r="R26" t="s">
        <v>402</v>
      </c>
    </row>
    <row r="27" spans="17:18" x14ac:dyDescent="0.25">
      <c r="Q27" s="20">
        <v>26</v>
      </c>
      <c r="R27" t="s">
        <v>403</v>
      </c>
    </row>
    <row r="28" spans="17:18" x14ac:dyDescent="0.25">
      <c r="Q28" s="20">
        <v>27</v>
      </c>
      <c r="R28" t="s">
        <v>404</v>
      </c>
    </row>
  </sheetData>
  <hyperlinks>
    <hyperlink ref="D2" r:id="rId1" xr:uid="{4F52068C-10C9-439D-BC73-19AE05EDE30C}"/>
    <hyperlink ref="U2" r:id="rId2" xr:uid="{DEA32A72-2D18-49A4-9263-23E6FA5A89DA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3F32-023E-4679-8D32-C792213F62D3}">
  <dimension ref="A1:J5"/>
  <sheetViews>
    <sheetView tabSelected="1" topLeftCell="E1" workbookViewId="0">
      <selection activeCell="J1" sqref="J1"/>
    </sheetView>
  </sheetViews>
  <sheetFormatPr defaultRowHeight="15" x14ac:dyDescent="0.25"/>
  <cols>
    <col min="1" max="1" width="14.7109375" bestFit="1" customWidth="1"/>
    <col min="2" max="2" width="34.140625" style="20" bestFit="1" customWidth="1"/>
    <col min="3" max="3" width="18.140625" bestFit="1" customWidth="1"/>
    <col min="4" max="4" width="34.140625" bestFit="1" customWidth="1"/>
    <col min="5" max="6" width="20.5703125" style="20" bestFit="1" customWidth="1"/>
    <col min="7" max="7" width="20.5703125" bestFit="1" customWidth="1"/>
    <col min="8" max="8" width="20.5703125" style="20" customWidth="1"/>
    <col min="9" max="9" width="16" bestFit="1" customWidth="1"/>
    <col min="10" max="10" width="10.28515625" bestFit="1" customWidth="1"/>
  </cols>
  <sheetData>
    <row r="1" spans="1:10" x14ac:dyDescent="0.25">
      <c r="A1" s="30" t="s">
        <v>324</v>
      </c>
      <c r="B1" s="30" t="s">
        <v>414</v>
      </c>
      <c r="C1" s="30" t="s">
        <v>323</v>
      </c>
      <c r="D1" s="30" t="s">
        <v>325</v>
      </c>
      <c r="E1" s="30" t="s">
        <v>421</v>
      </c>
      <c r="F1" s="30" t="s">
        <v>326</v>
      </c>
      <c r="G1" s="30" t="s">
        <v>421</v>
      </c>
      <c r="H1" s="30" t="s">
        <v>326</v>
      </c>
      <c r="I1" s="30" t="s">
        <v>327</v>
      </c>
      <c r="J1" s="30" t="s">
        <v>422</v>
      </c>
    </row>
    <row r="2" spans="1:10" x14ac:dyDescent="0.25">
      <c r="A2">
        <v>1</v>
      </c>
      <c r="B2" s="20" t="s">
        <v>415</v>
      </c>
      <c r="C2">
        <v>1</v>
      </c>
      <c r="D2" s="20" t="s">
        <v>415</v>
      </c>
      <c r="E2" s="20">
        <v>1</v>
      </c>
      <c r="F2" s="20" t="s">
        <v>419</v>
      </c>
      <c r="G2">
        <v>1</v>
      </c>
      <c r="H2" s="20" t="s">
        <v>419</v>
      </c>
      <c r="I2" s="20">
        <v>1</v>
      </c>
      <c r="J2" s="20" t="s">
        <v>419</v>
      </c>
    </row>
    <row r="3" spans="1:10" x14ac:dyDescent="0.25">
      <c r="A3">
        <v>2</v>
      </c>
      <c r="B3" s="20" t="s">
        <v>416</v>
      </c>
      <c r="C3">
        <v>2</v>
      </c>
      <c r="D3" s="20" t="s">
        <v>416</v>
      </c>
      <c r="E3" s="20">
        <v>2</v>
      </c>
      <c r="F3" s="20" t="s">
        <v>420</v>
      </c>
      <c r="G3">
        <v>2</v>
      </c>
      <c r="H3" s="20" t="s">
        <v>420</v>
      </c>
      <c r="I3" s="20">
        <v>2</v>
      </c>
      <c r="J3" s="20" t="s">
        <v>420</v>
      </c>
    </row>
    <row r="4" spans="1:10" x14ac:dyDescent="0.25">
      <c r="A4">
        <v>3</v>
      </c>
      <c r="B4" s="20" t="s">
        <v>417</v>
      </c>
      <c r="C4">
        <v>3</v>
      </c>
      <c r="D4" s="20" t="s">
        <v>417</v>
      </c>
    </row>
    <row r="5" spans="1:10" x14ac:dyDescent="0.25">
      <c r="A5">
        <v>4</v>
      </c>
      <c r="B5" s="20" t="s">
        <v>418</v>
      </c>
      <c r="C5">
        <v>4</v>
      </c>
      <c r="D5" s="20" t="s">
        <v>418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F32" sqref="F3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4.85546875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 x14ac:dyDescent="0.25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 x14ac:dyDescent="0.25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 x14ac:dyDescent="0.25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 x14ac:dyDescent="0.25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 x14ac:dyDescent="0.25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 x14ac:dyDescent="0.25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 x14ac:dyDescent="0.25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 x14ac:dyDescent="0.25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 x14ac:dyDescent="0.25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 x14ac:dyDescent="0.25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 x14ac:dyDescent="0.25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 x14ac:dyDescent="0.25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 x14ac:dyDescent="0.25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 x14ac:dyDescent="0.25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 x14ac:dyDescent="0.25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 x14ac:dyDescent="0.2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 x14ac:dyDescent="0.2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 x14ac:dyDescent="0.2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 x14ac:dyDescent="0.2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 x14ac:dyDescent="0.2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 x14ac:dyDescent="0.2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 x14ac:dyDescent="0.2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 x14ac:dyDescent="0.2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 x14ac:dyDescent="0.2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 x14ac:dyDescent="0.2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 x14ac:dyDescent="0.2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 x14ac:dyDescent="0.2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 x14ac:dyDescent="0.2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 x14ac:dyDescent="0.2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 x14ac:dyDescent="0.2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 x14ac:dyDescent="0.2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 x14ac:dyDescent="0.2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 x14ac:dyDescent="0.2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 x14ac:dyDescent="0.2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 x14ac:dyDescent="0.2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10D5-ABDD-4F59-8C94-2B7C746ACA7C}">
  <dimension ref="A1:C65"/>
  <sheetViews>
    <sheetView topLeftCell="A30" workbookViewId="0">
      <selection activeCell="C65" sqref="C65"/>
    </sheetView>
  </sheetViews>
  <sheetFormatPr defaultRowHeight="15" x14ac:dyDescent="0.25"/>
  <cols>
    <col min="1" max="1" width="104.42578125" customWidth="1"/>
    <col min="2" max="2" width="20.85546875" bestFit="1" customWidth="1"/>
    <col min="3" max="3" width="18" bestFit="1" customWidth="1"/>
    <col min="4" max="4" width="11" bestFit="1" customWidth="1"/>
  </cols>
  <sheetData>
    <row r="1" spans="1:3" x14ac:dyDescent="0.25">
      <c r="A1" s="9" t="s">
        <v>12</v>
      </c>
      <c r="B1" s="9" t="s">
        <v>13</v>
      </c>
      <c r="C1" s="9" t="s">
        <v>76</v>
      </c>
    </row>
    <row r="2" spans="1:3" x14ac:dyDescent="0.25">
      <c r="A2" s="10" t="s">
        <v>14</v>
      </c>
      <c r="B2" s="11">
        <v>372140643629</v>
      </c>
      <c r="C2" s="10">
        <v>111184810</v>
      </c>
    </row>
    <row r="3" spans="1:3" x14ac:dyDescent="0.25">
      <c r="A3" s="10" t="s">
        <v>15</v>
      </c>
      <c r="B3" s="12">
        <v>4693680241</v>
      </c>
      <c r="C3" s="13">
        <v>0</v>
      </c>
    </row>
    <row r="4" spans="1:3" x14ac:dyDescent="0.25">
      <c r="A4" s="10" t="s">
        <v>16</v>
      </c>
      <c r="B4" s="11">
        <v>111111111</v>
      </c>
      <c r="C4" s="13">
        <v>0</v>
      </c>
    </row>
    <row r="5" spans="1:3" x14ac:dyDescent="0.25">
      <c r="A5" s="10" t="s">
        <v>17</v>
      </c>
      <c r="B5" s="11">
        <v>22222222</v>
      </c>
      <c r="C5" s="13">
        <v>0</v>
      </c>
    </row>
    <row r="6" spans="1:3" x14ac:dyDescent="0.25">
      <c r="A6" s="10" t="s">
        <v>18</v>
      </c>
      <c r="B6" s="11">
        <v>3333333333333</v>
      </c>
      <c r="C6" s="13">
        <v>0</v>
      </c>
    </row>
    <row r="7" spans="1:3" ht="14.25" customHeight="1" x14ac:dyDescent="0.25">
      <c r="A7" s="10" t="s">
        <v>19</v>
      </c>
      <c r="B7" s="11">
        <v>4444444444444</v>
      </c>
      <c r="C7" s="13">
        <v>0</v>
      </c>
    </row>
    <row r="8" spans="1:3" x14ac:dyDescent="0.25">
      <c r="A8" s="10" t="s">
        <v>20</v>
      </c>
      <c r="B8" s="11">
        <v>55555555555555</v>
      </c>
      <c r="C8" s="13">
        <v>0</v>
      </c>
    </row>
    <row r="9" spans="1:3" ht="15.75" customHeight="1" x14ac:dyDescent="0.25">
      <c r="A9" s="10" t="s">
        <v>21</v>
      </c>
      <c r="B9" s="11">
        <v>5689742597</v>
      </c>
      <c r="C9" s="13">
        <v>0</v>
      </c>
    </row>
    <row r="10" spans="1:3" x14ac:dyDescent="0.25">
      <c r="A10" s="10" t="s">
        <v>22</v>
      </c>
      <c r="B10" s="13">
        <v>6205110301</v>
      </c>
      <c r="C10" s="13">
        <v>0</v>
      </c>
    </row>
    <row r="11" spans="1:3" x14ac:dyDescent="0.25">
      <c r="A11" s="10" t="s">
        <v>23</v>
      </c>
      <c r="B11" s="14">
        <v>6334824314</v>
      </c>
      <c r="C11" s="13">
        <v>0</v>
      </c>
    </row>
    <row r="12" spans="1:3" x14ac:dyDescent="0.25">
      <c r="A12" s="10" t="s">
        <v>24</v>
      </c>
      <c r="B12" s="11">
        <v>362119589.00000006</v>
      </c>
      <c r="C12" s="13">
        <v>0</v>
      </c>
    </row>
    <row r="13" spans="1:3" x14ac:dyDescent="0.25">
      <c r="A13" s="10" t="s">
        <v>25</v>
      </c>
      <c r="B13" s="11">
        <v>2018465488</v>
      </c>
      <c r="C13" s="13">
        <v>0</v>
      </c>
    </row>
    <row r="14" spans="1:3" x14ac:dyDescent="0.25">
      <c r="A14" s="10" t="s">
        <v>26</v>
      </c>
      <c r="B14" s="11">
        <v>1111111111</v>
      </c>
      <c r="C14" s="13">
        <v>0</v>
      </c>
    </row>
    <row r="15" spans="1:3" x14ac:dyDescent="0.25">
      <c r="A15" s="10" t="s">
        <v>27</v>
      </c>
      <c r="B15" s="11">
        <v>1087043399</v>
      </c>
      <c r="C15" s="13">
        <v>0</v>
      </c>
    </row>
    <row r="16" spans="1:3" x14ac:dyDescent="0.25">
      <c r="A16" s="10" t="s">
        <v>28</v>
      </c>
      <c r="B16" s="11">
        <v>2867195838</v>
      </c>
      <c r="C16" s="13">
        <v>0</v>
      </c>
    </row>
    <row r="17" spans="1:3" x14ac:dyDescent="0.25">
      <c r="A17" s="10" t="s">
        <v>29</v>
      </c>
      <c r="B17" s="11">
        <v>22222222222</v>
      </c>
      <c r="C17" s="13">
        <v>0</v>
      </c>
    </row>
    <row r="18" spans="1:3" x14ac:dyDescent="0.25">
      <c r="A18" s="10" t="s">
        <v>30</v>
      </c>
      <c r="B18" s="13">
        <v>129714013</v>
      </c>
      <c r="C18" s="13">
        <v>0</v>
      </c>
    </row>
    <row r="19" spans="1:3" x14ac:dyDescent="0.25">
      <c r="A19" s="10" t="s">
        <v>31</v>
      </c>
      <c r="B19" s="11">
        <v>20615686</v>
      </c>
      <c r="C19" s="13">
        <v>0</v>
      </c>
    </row>
    <row r="20" spans="1:3" x14ac:dyDescent="0.25">
      <c r="A20" s="10" t="s">
        <v>32</v>
      </c>
      <c r="B20" s="11">
        <v>109098327</v>
      </c>
      <c r="C20" s="13">
        <v>0</v>
      </c>
    </row>
    <row r="21" spans="1:3" x14ac:dyDescent="0.25">
      <c r="A21" s="10" t="s">
        <v>33</v>
      </c>
      <c r="B21" s="11">
        <v>11111111111111</v>
      </c>
      <c r="C21" s="13">
        <v>0</v>
      </c>
    </row>
    <row r="22" spans="1:3" x14ac:dyDescent="0.25">
      <c r="A22" s="10" t="s">
        <v>34</v>
      </c>
      <c r="B22" s="13">
        <v>33901773602.000015</v>
      </c>
      <c r="C22" s="13">
        <v>0</v>
      </c>
    </row>
    <row r="23" spans="1:3" x14ac:dyDescent="0.25">
      <c r="A23" s="10" t="s">
        <v>35</v>
      </c>
      <c r="B23" s="14">
        <v>157499181172</v>
      </c>
      <c r="C23" s="14">
        <v>0</v>
      </c>
    </row>
    <row r="24" spans="1:3" x14ac:dyDescent="0.25">
      <c r="A24" s="10" t="s">
        <v>36</v>
      </c>
      <c r="B24" s="11">
        <v>74592946760</v>
      </c>
      <c r="C24" s="10">
        <v>11111111111</v>
      </c>
    </row>
    <row r="25" spans="1:3" x14ac:dyDescent="0.25">
      <c r="A25" s="10" t="s">
        <v>37</v>
      </c>
      <c r="B25" s="11">
        <v>58900728662</v>
      </c>
      <c r="C25" s="10">
        <v>222222222</v>
      </c>
    </row>
    <row r="26" spans="1:3" x14ac:dyDescent="0.25">
      <c r="A26" s="10" t="s">
        <v>38</v>
      </c>
      <c r="B26" s="11">
        <v>4829853727</v>
      </c>
      <c r="C26" s="10">
        <v>3333333333</v>
      </c>
    </row>
    <row r="27" spans="1:3" x14ac:dyDescent="0.25">
      <c r="A27" s="10" t="s">
        <v>39</v>
      </c>
      <c r="B27" s="11">
        <v>1111111111111</v>
      </c>
      <c r="C27" s="10">
        <v>4444444444</v>
      </c>
    </row>
    <row r="28" spans="1:3" x14ac:dyDescent="0.25">
      <c r="A28" s="10" t="s">
        <v>40</v>
      </c>
      <c r="B28" s="11">
        <v>222222222222</v>
      </c>
      <c r="C28" s="10">
        <v>55555555555</v>
      </c>
    </row>
    <row r="29" spans="1:3" x14ac:dyDescent="0.25">
      <c r="A29" s="10" t="s">
        <v>41</v>
      </c>
      <c r="B29" s="11">
        <v>19175652023</v>
      </c>
      <c r="C29" s="10">
        <v>66666666666</v>
      </c>
    </row>
    <row r="30" spans="1:3" x14ac:dyDescent="0.25">
      <c r="A30" s="10" t="s">
        <v>42</v>
      </c>
      <c r="B30" s="11">
        <v>3333333333</v>
      </c>
      <c r="C30" s="10">
        <v>77777777777</v>
      </c>
    </row>
    <row r="31" spans="1:3" x14ac:dyDescent="0.25">
      <c r="A31" s="10" t="s">
        <v>43</v>
      </c>
      <c r="B31" s="11">
        <v>4444444444444</v>
      </c>
      <c r="C31" s="10">
        <v>88888888888</v>
      </c>
    </row>
    <row r="32" spans="1:3" x14ac:dyDescent="0.25">
      <c r="A32" s="10" t="s">
        <v>44</v>
      </c>
      <c r="B32" s="14">
        <v>123597407569.99998</v>
      </c>
      <c r="C32" s="13">
        <v>0</v>
      </c>
    </row>
    <row r="33" spans="1:3" x14ac:dyDescent="0.25">
      <c r="A33" s="10" t="s">
        <v>45</v>
      </c>
      <c r="B33" s="11">
        <v>64560199325.999985</v>
      </c>
      <c r="C33" s="10">
        <v>11111111111</v>
      </c>
    </row>
    <row r="34" spans="1:3" x14ac:dyDescent="0.25">
      <c r="A34" s="10" t="s">
        <v>46</v>
      </c>
      <c r="B34" s="11">
        <v>46114428088</v>
      </c>
      <c r="C34" s="10">
        <v>22222222222</v>
      </c>
    </row>
    <row r="35" spans="1:3" x14ac:dyDescent="0.25">
      <c r="A35" s="10" t="s">
        <v>47</v>
      </c>
      <c r="B35" s="11">
        <v>278414128</v>
      </c>
      <c r="C35" s="10">
        <v>3333333333</v>
      </c>
    </row>
    <row r="36" spans="1:3" x14ac:dyDescent="0.25">
      <c r="A36" s="10" t="s">
        <v>48</v>
      </c>
      <c r="B36" s="11">
        <v>44431534</v>
      </c>
      <c r="C36" s="10">
        <v>4444444444</v>
      </c>
    </row>
    <row r="37" spans="1:3" x14ac:dyDescent="0.25">
      <c r="A37" s="10" t="s">
        <v>49</v>
      </c>
      <c r="B37" s="11">
        <v>12599934494</v>
      </c>
      <c r="C37" s="10">
        <v>5555555555</v>
      </c>
    </row>
    <row r="38" spans="1:3" x14ac:dyDescent="0.25">
      <c r="A38" s="10" t="s">
        <v>50</v>
      </c>
      <c r="B38" s="14">
        <v>17731945888.749352</v>
      </c>
      <c r="C38" s="13">
        <v>0</v>
      </c>
    </row>
    <row r="39" spans="1:3" x14ac:dyDescent="0.25">
      <c r="A39" s="10" t="s">
        <v>51</v>
      </c>
      <c r="B39" s="11">
        <v>17731945888.749352</v>
      </c>
      <c r="C39" s="10">
        <v>11111111111</v>
      </c>
    </row>
    <row r="40" spans="1:3" x14ac:dyDescent="0.25">
      <c r="A40" s="10" t="s">
        <v>52</v>
      </c>
      <c r="B40" s="11">
        <v>111111111111111</v>
      </c>
      <c r="C40" s="13"/>
    </row>
    <row r="41" spans="1:3" x14ac:dyDescent="0.25">
      <c r="A41" s="10" t="s">
        <v>53</v>
      </c>
      <c r="B41" s="15"/>
      <c r="C41" s="13"/>
    </row>
    <row r="42" spans="1:3" x14ac:dyDescent="0.25">
      <c r="A42" s="10" t="s">
        <v>54</v>
      </c>
      <c r="B42" s="15">
        <v>-176812577.72999999</v>
      </c>
      <c r="C42" s="17"/>
    </row>
    <row r="43" spans="1:3" x14ac:dyDescent="0.25">
      <c r="A43" s="10" t="s">
        <v>55</v>
      </c>
      <c r="B43" s="15" t="s">
        <v>75</v>
      </c>
      <c r="C43" s="13"/>
    </row>
    <row r="44" spans="1:3" x14ac:dyDescent="0.25">
      <c r="A44" s="10" t="s">
        <v>56</v>
      </c>
      <c r="B44" s="15" t="s">
        <v>75</v>
      </c>
      <c r="C44" s="13"/>
    </row>
    <row r="45" spans="1:3" x14ac:dyDescent="0.25">
      <c r="A45" s="10" t="s">
        <v>57</v>
      </c>
      <c r="B45" s="13"/>
      <c r="C45" s="13"/>
    </row>
    <row r="46" spans="1:3" x14ac:dyDescent="0.25">
      <c r="A46" s="10" t="s">
        <v>58</v>
      </c>
      <c r="B46" s="16">
        <v>898998089</v>
      </c>
      <c r="C46" s="13"/>
    </row>
    <row r="47" spans="1:3" x14ac:dyDescent="0.25">
      <c r="A47" s="10" t="s">
        <v>59</v>
      </c>
      <c r="B47" s="16">
        <v>78978562623</v>
      </c>
      <c r="C47" s="13"/>
    </row>
    <row r="48" spans="1:3" x14ac:dyDescent="0.25">
      <c r="A48" s="10" t="s">
        <v>60</v>
      </c>
      <c r="B48" s="12"/>
      <c r="C48" s="13"/>
    </row>
    <row r="49" spans="1:3" x14ac:dyDescent="0.25">
      <c r="A49" s="10" t="s">
        <v>61</v>
      </c>
      <c r="B49" s="16">
        <v>999999999</v>
      </c>
      <c r="C49" s="13"/>
    </row>
    <row r="50" spans="1:3" x14ac:dyDescent="0.25">
      <c r="A50" s="10" t="s">
        <v>62</v>
      </c>
      <c r="B50" s="16">
        <v>111111111111111</v>
      </c>
      <c r="C50" s="13"/>
    </row>
    <row r="51" spans="1:3" x14ac:dyDescent="0.25">
      <c r="A51" s="10" t="s">
        <v>63</v>
      </c>
      <c r="B51" s="16">
        <v>222222222222222</v>
      </c>
      <c r="C51" s="13"/>
    </row>
    <row r="52" spans="1:3" x14ac:dyDescent="0.25">
      <c r="A52" s="10" t="s">
        <v>64</v>
      </c>
      <c r="B52" s="16">
        <v>33333333333</v>
      </c>
      <c r="C52" s="13"/>
    </row>
    <row r="53" spans="1:3" x14ac:dyDescent="0.25">
      <c r="A53" s="10" t="s">
        <v>65</v>
      </c>
      <c r="B53" s="16">
        <v>4444444444444</v>
      </c>
      <c r="C53" s="13"/>
    </row>
    <row r="54" spans="1:3" x14ac:dyDescent="0.25">
      <c r="A54" s="10" t="s">
        <v>66</v>
      </c>
      <c r="B54" s="16">
        <v>555555555555</v>
      </c>
      <c r="C54" s="13"/>
    </row>
    <row r="55" spans="1:3" x14ac:dyDescent="0.25">
      <c r="A55" s="10" t="s">
        <v>67</v>
      </c>
      <c r="B55" s="16">
        <v>7897484546</v>
      </c>
      <c r="C55" s="13"/>
    </row>
    <row r="56" spans="1:3" x14ac:dyDescent="0.25">
      <c r="A56" s="10" t="s">
        <v>68</v>
      </c>
      <c r="B56" s="12"/>
      <c r="C56" s="13"/>
    </row>
    <row r="57" spans="1:3" x14ac:dyDescent="0.25">
      <c r="A57" s="10" t="s">
        <v>69</v>
      </c>
      <c r="B57" s="16">
        <v>11981116242.09041</v>
      </c>
      <c r="C57" s="13"/>
    </row>
    <row r="58" spans="1:3" x14ac:dyDescent="0.25">
      <c r="A58" s="10" t="s">
        <v>70</v>
      </c>
      <c r="B58" s="16">
        <v>1232488081.4397714</v>
      </c>
      <c r="C58" s="13"/>
    </row>
    <row r="59" spans="1:3" x14ac:dyDescent="0.25">
      <c r="A59" s="10" t="s">
        <v>71</v>
      </c>
      <c r="B59" s="13"/>
      <c r="C59" s="13"/>
    </row>
    <row r="60" spans="1:3" x14ac:dyDescent="0.25">
      <c r="A60" s="10" t="s">
        <v>72</v>
      </c>
      <c r="B60" s="13" t="s">
        <v>75</v>
      </c>
      <c r="C60" s="13"/>
    </row>
    <row r="61" spans="1:3" x14ac:dyDescent="0.25">
      <c r="A61" s="10" t="s">
        <v>73</v>
      </c>
      <c r="B61" s="13" t="s">
        <v>75</v>
      </c>
      <c r="C61" s="13"/>
    </row>
    <row r="62" spans="1:3" x14ac:dyDescent="0.25">
      <c r="A62" s="10" t="s">
        <v>74</v>
      </c>
      <c r="B62" s="15">
        <v>107486281.60650639</v>
      </c>
      <c r="C62" s="13"/>
    </row>
    <row r="64" spans="1:3" x14ac:dyDescent="0.25">
      <c r="B64">
        <f>1736-1546</f>
        <v>190</v>
      </c>
    </row>
    <row r="65" spans="2:2" x14ac:dyDescent="0.25">
      <c r="B65">
        <f>1729-1546</f>
        <v>183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EF3B-304D-4F9A-AF09-04DC8A7C5C52}">
  <dimension ref="A1:D39"/>
  <sheetViews>
    <sheetView workbookViewId="0">
      <selection activeCell="B37" sqref="B37"/>
    </sheetView>
  </sheetViews>
  <sheetFormatPr defaultRowHeight="15" x14ac:dyDescent="0.25"/>
  <cols>
    <col min="1" max="1" width="70.85546875" bestFit="1" customWidth="1"/>
    <col min="2" max="2" width="17.140625" bestFit="1" customWidth="1"/>
    <col min="3" max="3" width="12.5703125" customWidth="1"/>
    <col min="4" max="4" width="12.42578125" customWidth="1"/>
  </cols>
  <sheetData>
    <row r="1" spans="1:4" x14ac:dyDescent="0.25">
      <c r="A1" s="9" t="s">
        <v>12</v>
      </c>
      <c r="B1" s="9" t="s">
        <v>115</v>
      </c>
      <c r="C1" s="9" t="s">
        <v>116</v>
      </c>
      <c r="D1" s="9" t="s">
        <v>117</v>
      </c>
    </row>
    <row r="2" spans="1:4" x14ac:dyDescent="0.25">
      <c r="A2" s="10" t="s">
        <v>77</v>
      </c>
      <c r="B2" s="13"/>
      <c r="C2" s="13"/>
      <c r="D2" s="13"/>
    </row>
    <row r="3" spans="1:4" x14ac:dyDescent="0.25">
      <c r="A3" s="10" t="s">
        <v>78</v>
      </c>
      <c r="B3" s="13"/>
      <c r="C3" s="13"/>
      <c r="D3" s="13"/>
    </row>
    <row r="4" spans="1:4" x14ac:dyDescent="0.25">
      <c r="A4" s="10" t="s">
        <v>79</v>
      </c>
      <c r="B4" s="10">
        <v>2600</v>
      </c>
      <c r="C4" s="10">
        <f>B4*1.01</f>
        <v>2626</v>
      </c>
      <c r="D4" s="10">
        <f>C4*1.01</f>
        <v>2652.26</v>
      </c>
    </row>
    <row r="5" spans="1:4" x14ac:dyDescent="0.25">
      <c r="A5" s="10" t="s">
        <v>80</v>
      </c>
      <c r="B5" s="13"/>
      <c r="C5" s="13"/>
      <c r="D5" s="13"/>
    </row>
    <row r="6" spans="1:4" x14ac:dyDescent="0.25">
      <c r="A6" s="10" t="s">
        <v>81</v>
      </c>
      <c r="B6" s="13"/>
      <c r="C6" s="13"/>
      <c r="D6" s="13"/>
    </row>
    <row r="7" spans="1:4" x14ac:dyDescent="0.25">
      <c r="A7" s="10" t="s">
        <v>82</v>
      </c>
      <c r="B7" s="10">
        <v>11111</v>
      </c>
      <c r="C7" s="10">
        <f t="shared" ref="C7:D16" si="0">B7*1.01</f>
        <v>11222.11</v>
      </c>
      <c r="D7" s="10">
        <f t="shared" si="0"/>
        <v>11334.331100000001</v>
      </c>
    </row>
    <row r="8" spans="1:4" x14ac:dyDescent="0.25">
      <c r="A8" s="10" t="s">
        <v>83</v>
      </c>
      <c r="B8" s="10">
        <v>2222</v>
      </c>
      <c r="C8" s="10">
        <f t="shared" si="0"/>
        <v>2244.2199999999998</v>
      </c>
      <c r="D8" s="10">
        <f t="shared" si="0"/>
        <v>2266.6621999999998</v>
      </c>
    </row>
    <row r="9" spans="1:4" x14ac:dyDescent="0.25">
      <c r="A9" s="10" t="s">
        <v>84</v>
      </c>
      <c r="B9" s="10">
        <v>3333</v>
      </c>
      <c r="C9" s="10">
        <f t="shared" si="0"/>
        <v>3366.33</v>
      </c>
      <c r="D9" s="10">
        <f t="shared" si="0"/>
        <v>3399.9933000000001</v>
      </c>
    </row>
    <row r="10" spans="1:4" x14ac:dyDescent="0.25">
      <c r="A10" s="10" t="s">
        <v>85</v>
      </c>
      <c r="B10" s="10">
        <v>4444</v>
      </c>
      <c r="C10" s="10">
        <f t="shared" si="0"/>
        <v>4488.4399999999996</v>
      </c>
      <c r="D10" s="10">
        <f t="shared" si="0"/>
        <v>4533.3243999999995</v>
      </c>
    </row>
    <row r="11" spans="1:4" x14ac:dyDescent="0.25">
      <c r="A11" s="10" t="s">
        <v>86</v>
      </c>
      <c r="B11" s="10">
        <v>5555</v>
      </c>
      <c r="C11" s="10">
        <f t="shared" si="0"/>
        <v>5610.55</v>
      </c>
      <c r="D11" s="10">
        <f t="shared" si="0"/>
        <v>5666.6554999999998</v>
      </c>
    </row>
    <row r="12" spans="1:4" x14ac:dyDescent="0.25">
      <c r="A12" s="10" t="s">
        <v>87</v>
      </c>
      <c r="B12" s="10">
        <v>6666</v>
      </c>
      <c r="C12" s="10">
        <f t="shared" si="0"/>
        <v>6732.66</v>
      </c>
      <c r="D12" s="10">
        <f t="shared" si="0"/>
        <v>6799.9866000000002</v>
      </c>
    </row>
    <row r="13" spans="1:4" x14ac:dyDescent="0.25">
      <c r="A13" s="10" t="s">
        <v>88</v>
      </c>
      <c r="B13" s="11">
        <v>7777</v>
      </c>
      <c r="C13" s="11">
        <f t="shared" si="0"/>
        <v>7854.77</v>
      </c>
      <c r="D13" s="11">
        <f t="shared" si="0"/>
        <v>7933.3177000000005</v>
      </c>
    </row>
    <row r="14" spans="1:4" x14ac:dyDescent="0.25">
      <c r="A14" s="10" t="s">
        <v>89</v>
      </c>
      <c r="B14" s="11">
        <v>8888</v>
      </c>
      <c r="C14" s="11">
        <f t="shared" si="0"/>
        <v>8976.8799999999992</v>
      </c>
      <c r="D14" s="11">
        <f t="shared" si="0"/>
        <v>9066.648799999999</v>
      </c>
    </row>
    <row r="15" spans="1:4" x14ac:dyDescent="0.25">
      <c r="A15" s="10" t="s">
        <v>90</v>
      </c>
      <c r="B15" s="11">
        <v>9999</v>
      </c>
      <c r="C15" s="11">
        <f t="shared" si="0"/>
        <v>10098.99</v>
      </c>
      <c r="D15" s="11">
        <f t="shared" si="0"/>
        <v>10199.9799</v>
      </c>
    </row>
    <row r="16" spans="1:4" x14ac:dyDescent="0.25">
      <c r="A16" s="10" t="s">
        <v>91</v>
      </c>
      <c r="B16" s="11">
        <v>1010</v>
      </c>
      <c r="C16" s="11">
        <f t="shared" si="0"/>
        <v>1020.1</v>
      </c>
      <c r="D16" s="11">
        <f t="shared" si="0"/>
        <v>1030.3009999999999</v>
      </c>
    </row>
    <row r="17" spans="1:4" x14ac:dyDescent="0.25">
      <c r="A17" s="10" t="s">
        <v>92</v>
      </c>
      <c r="B17" s="13"/>
      <c r="C17" s="13"/>
      <c r="D17" s="13"/>
    </row>
    <row r="18" spans="1:4" x14ac:dyDescent="0.25">
      <c r="A18" s="10" t="s">
        <v>93</v>
      </c>
      <c r="B18" s="13"/>
      <c r="C18" s="13"/>
      <c r="D18" s="13"/>
    </row>
    <row r="19" spans="1:4" x14ac:dyDescent="0.25">
      <c r="A19" s="10" t="s">
        <v>94</v>
      </c>
      <c r="B19" s="9" t="s">
        <v>118</v>
      </c>
      <c r="C19" s="9" t="str">
        <f>Método</f>
        <v>AGREGADO 2</v>
      </c>
      <c r="D19" s="9" t="str">
        <f>Método</f>
        <v>AGREGADO 2</v>
      </c>
    </row>
    <row r="20" spans="1:4" x14ac:dyDescent="0.25">
      <c r="A20" s="10" t="s">
        <v>95</v>
      </c>
      <c r="B20" s="13"/>
      <c r="C20" s="13"/>
      <c r="D20" s="13"/>
    </row>
    <row r="21" spans="1:4" x14ac:dyDescent="0.25">
      <c r="A21" s="10" t="s">
        <v>96</v>
      </c>
      <c r="B21" s="13"/>
      <c r="C21" s="13"/>
      <c r="D21" s="13"/>
    </row>
    <row r="22" spans="1:4" x14ac:dyDescent="0.25">
      <c r="A22" s="10" t="s">
        <v>97</v>
      </c>
      <c r="B22" s="10">
        <v>615548334</v>
      </c>
      <c r="C22" s="10">
        <f t="shared" ref="C22:D31" si="1">B22*1.01</f>
        <v>621703817.34000003</v>
      </c>
      <c r="D22" s="10">
        <f t="shared" si="1"/>
        <v>627920855.51340008</v>
      </c>
    </row>
    <row r="23" spans="1:4" x14ac:dyDescent="0.25">
      <c r="A23" s="10" t="s">
        <v>98</v>
      </c>
      <c r="B23" s="10">
        <v>20127686644</v>
      </c>
      <c r="C23" s="10">
        <f t="shared" si="1"/>
        <v>20328963510.439999</v>
      </c>
      <c r="D23" s="10">
        <f t="shared" si="1"/>
        <v>20532253145.544399</v>
      </c>
    </row>
    <row r="24" spans="1:4" x14ac:dyDescent="0.25">
      <c r="A24" s="10" t="s">
        <v>99</v>
      </c>
      <c r="B24" s="10">
        <v>44331443</v>
      </c>
      <c r="C24" s="10">
        <f t="shared" si="1"/>
        <v>44774757.43</v>
      </c>
      <c r="D24" s="10">
        <f t="shared" si="1"/>
        <v>45222505.004299998</v>
      </c>
    </row>
    <row r="25" spans="1:4" x14ac:dyDescent="0.25">
      <c r="A25" s="10" t="s">
        <v>100</v>
      </c>
      <c r="B25" s="10">
        <v>20083355201</v>
      </c>
      <c r="C25" s="10">
        <f t="shared" si="1"/>
        <v>20284188753.009998</v>
      </c>
      <c r="D25" s="10">
        <f t="shared" si="1"/>
        <v>20487030640.5401</v>
      </c>
    </row>
    <row r="26" spans="1:4" x14ac:dyDescent="0.25">
      <c r="A26" s="10" t="s">
        <v>101</v>
      </c>
      <c r="B26" s="10">
        <v>18456662527</v>
      </c>
      <c r="C26" s="10">
        <f t="shared" si="1"/>
        <v>18641229152.27</v>
      </c>
      <c r="D26" s="10">
        <f t="shared" si="1"/>
        <v>18827641443.792702</v>
      </c>
    </row>
    <row r="27" spans="1:4" x14ac:dyDescent="0.25">
      <c r="A27" s="10" t="s">
        <v>102</v>
      </c>
      <c r="B27" s="10">
        <v>7533249022</v>
      </c>
      <c r="C27" s="10">
        <f t="shared" si="1"/>
        <v>7608581512.2200003</v>
      </c>
      <c r="D27" s="10">
        <f t="shared" si="1"/>
        <v>7684667327.3422003</v>
      </c>
    </row>
    <row r="28" spans="1:4" x14ac:dyDescent="0.25">
      <c r="A28" s="10" t="s">
        <v>103</v>
      </c>
      <c r="B28" s="10">
        <v>10923413505</v>
      </c>
      <c r="C28" s="10">
        <f t="shared" si="1"/>
        <v>11032647640.049999</v>
      </c>
      <c r="D28" s="10">
        <f t="shared" si="1"/>
        <v>11142974116.450499</v>
      </c>
    </row>
    <row r="29" spans="1:4" x14ac:dyDescent="0.25">
      <c r="A29" s="10" t="s">
        <v>104</v>
      </c>
      <c r="B29" s="10">
        <v>1396386982</v>
      </c>
      <c r="C29" s="10">
        <f t="shared" si="1"/>
        <v>1410350851.8199999</v>
      </c>
      <c r="D29" s="10">
        <f t="shared" si="1"/>
        <v>1424454360.3381999</v>
      </c>
    </row>
    <row r="30" spans="1:4" x14ac:dyDescent="0.25">
      <c r="A30" s="10" t="s">
        <v>105</v>
      </c>
      <c r="B30" s="10">
        <v>88484877</v>
      </c>
      <c r="C30" s="10">
        <f t="shared" si="1"/>
        <v>89369725.769999996</v>
      </c>
      <c r="D30" s="10">
        <f t="shared" si="1"/>
        <v>90263423.027699992</v>
      </c>
    </row>
    <row r="31" spans="1:4" x14ac:dyDescent="0.25">
      <c r="A31" s="10" t="s">
        <v>106</v>
      </c>
      <c r="B31" s="10">
        <v>28994833390</v>
      </c>
      <c r="C31" s="10">
        <f t="shared" si="1"/>
        <v>29284781723.900002</v>
      </c>
      <c r="D31" s="10">
        <f t="shared" si="1"/>
        <v>29577629541.139</v>
      </c>
    </row>
    <row r="32" spans="1:4" x14ac:dyDescent="0.25">
      <c r="A32" s="10" t="s">
        <v>107</v>
      </c>
      <c r="B32" s="13"/>
      <c r="C32" s="13"/>
      <c r="D32" s="13"/>
    </row>
    <row r="33" spans="1:4" x14ac:dyDescent="0.25">
      <c r="A33" s="10" t="s">
        <v>108</v>
      </c>
      <c r="B33" s="13"/>
      <c r="C33" s="13"/>
      <c r="D33" s="13"/>
    </row>
    <row r="34" spans="1:4" x14ac:dyDescent="0.25">
      <c r="A34" s="10" t="s">
        <v>109</v>
      </c>
      <c r="B34" s="10">
        <v>3539.6807377431933</v>
      </c>
      <c r="C34" s="10">
        <f t="shared" ref="C34:D36" si="2">B34*1.01</f>
        <v>3575.077545120625</v>
      </c>
      <c r="D34" s="10">
        <f t="shared" si="2"/>
        <v>3610.8283205718312</v>
      </c>
    </row>
    <row r="35" spans="1:4" x14ac:dyDescent="0.25">
      <c r="A35" s="10" t="s">
        <v>110</v>
      </c>
      <c r="B35" s="10">
        <v>360.31926300187229</v>
      </c>
      <c r="C35" s="10">
        <f t="shared" si="2"/>
        <v>363.92245563189101</v>
      </c>
      <c r="D35" s="10">
        <f t="shared" si="2"/>
        <v>367.56168018820995</v>
      </c>
    </row>
    <row r="36" spans="1:4" x14ac:dyDescent="0.25">
      <c r="A36" s="10" t="s">
        <v>111</v>
      </c>
      <c r="B36" s="10">
        <v>3539.6807377431933</v>
      </c>
      <c r="C36" s="11">
        <f t="shared" si="2"/>
        <v>3575.077545120625</v>
      </c>
      <c r="D36" s="11">
        <f t="shared" si="2"/>
        <v>3610.8283205718312</v>
      </c>
    </row>
    <row r="37" spans="1:4" x14ac:dyDescent="0.25">
      <c r="A37" s="10" t="s">
        <v>112</v>
      </c>
      <c r="B37" s="13"/>
      <c r="C37" s="13"/>
      <c r="D37" s="13"/>
    </row>
    <row r="38" spans="1:4" x14ac:dyDescent="0.25">
      <c r="A38" s="10" t="s">
        <v>113</v>
      </c>
      <c r="B38" s="10">
        <v>2400</v>
      </c>
      <c r="C38" s="10">
        <f t="shared" ref="C38:D39" si="3">B38*1.01</f>
        <v>2424</v>
      </c>
      <c r="D38" s="10">
        <f t="shared" si="3"/>
        <v>2448.2400000000002</v>
      </c>
    </row>
    <row r="39" spans="1:4" x14ac:dyDescent="0.25">
      <c r="A39" s="10" t="s">
        <v>114</v>
      </c>
      <c r="B39" s="10">
        <v>200</v>
      </c>
      <c r="C39" s="10">
        <f t="shared" si="3"/>
        <v>202</v>
      </c>
      <c r="D39" s="10">
        <f t="shared" si="3"/>
        <v>204.02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37F9-F9A9-4156-B689-1E1185376461}">
  <dimension ref="A1:F43"/>
  <sheetViews>
    <sheetView workbookViewId="0">
      <selection activeCell="A15" sqref="A15"/>
    </sheetView>
  </sheetViews>
  <sheetFormatPr defaultRowHeight="15" x14ac:dyDescent="0.25"/>
  <cols>
    <col min="1" max="1" width="18" bestFit="1" customWidth="1"/>
    <col min="2" max="2" width="18" style="20" customWidth="1"/>
    <col min="3" max="3" width="96.5703125" bestFit="1" customWidth="1"/>
    <col min="4" max="4" width="14" bestFit="1" customWidth="1"/>
    <col min="5" max="5" width="7" bestFit="1" customWidth="1"/>
    <col min="6" max="6" width="5.140625" bestFit="1" customWidth="1"/>
  </cols>
  <sheetData>
    <row r="1" spans="1:6" x14ac:dyDescent="0.25">
      <c r="A1" t="s">
        <v>130</v>
      </c>
      <c r="B1" s="20" t="s">
        <v>218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5">
      <c r="A2" t="s">
        <v>136</v>
      </c>
      <c r="B2" s="20">
        <v>1</v>
      </c>
      <c r="C2" t="s">
        <v>177</v>
      </c>
      <c r="D2" s="19" t="s">
        <v>135</v>
      </c>
      <c r="E2">
        <v>2</v>
      </c>
      <c r="F2">
        <v>1</v>
      </c>
    </row>
    <row r="3" spans="1:6" x14ac:dyDescent="0.25">
      <c r="A3" t="s">
        <v>137</v>
      </c>
      <c r="B3" s="20">
        <v>2</v>
      </c>
      <c r="C3" t="s">
        <v>178</v>
      </c>
      <c r="D3" s="19" t="s">
        <v>135</v>
      </c>
      <c r="E3">
        <v>1</v>
      </c>
      <c r="F3">
        <v>3</v>
      </c>
    </row>
    <row r="4" spans="1:6" x14ac:dyDescent="0.25">
      <c r="A4" t="s">
        <v>138</v>
      </c>
      <c r="B4" s="20">
        <v>3</v>
      </c>
      <c r="C4" t="s">
        <v>179</v>
      </c>
      <c r="D4" s="19" t="s">
        <v>135</v>
      </c>
      <c r="E4">
        <v>1</v>
      </c>
      <c r="F4">
        <v>2</v>
      </c>
    </row>
    <row r="5" spans="1:6" x14ac:dyDescent="0.25">
      <c r="A5" t="s">
        <v>139</v>
      </c>
      <c r="B5" s="20">
        <v>4</v>
      </c>
      <c r="C5" t="s">
        <v>180</v>
      </c>
      <c r="D5" s="19" t="s">
        <v>135</v>
      </c>
      <c r="E5">
        <v>2</v>
      </c>
      <c r="F5">
        <v>1</v>
      </c>
    </row>
    <row r="6" spans="1:6" x14ac:dyDescent="0.25">
      <c r="A6" t="s">
        <v>140</v>
      </c>
      <c r="B6" s="20">
        <v>5</v>
      </c>
      <c r="C6" t="s">
        <v>181</v>
      </c>
      <c r="D6" s="19" t="s">
        <v>135</v>
      </c>
      <c r="E6">
        <v>1</v>
      </c>
      <c r="F6">
        <v>3</v>
      </c>
    </row>
    <row r="7" spans="1:6" x14ac:dyDescent="0.25">
      <c r="A7" t="s">
        <v>141</v>
      </c>
      <c r="B7" s="20">
        <v>6</v>
      </c>
      <c r="C7" t="s">
        <v>182</v>
      </c>
      <c r="D7" s="19" t="s">
        <v>135</v>
      </c>
      <c r="E7">
        <v>1</v>
      </c>
      <c r="F7">
        <v>1</v>
      </c>
    </row>
    <row r="8" spans="1:6" x14ac:dyDescent="0.25">
      <c r="A8" t="s">
        <v>142</v>
      </c>
      <c r="B8" s="20">
        <v>7</v>
      </c>
      <c r="C8" t="s">
        <v>183</v>
      </c>
      <c r="D8" s="19" t="s">
        <v>135</v>
      </c>
      <c r="E8">
        <v>1</v>
      </c>
      <c r="F8">
        <v>1</v>
      </c>
    </row>
    <row r="9" spans="1:6" x14ac:dyDescent="0.25">
      <c r="A9" t="s">
        <v>143</v>
      </c>
      <c r="B9" s="20">
        <v>8</v>
      </c>
      <c r="C9" t="s">
        <v>184</v>
      </c>
      <c r="D9" s="19" t="s">
        <v>135</v>
      </c>
      <c r="E9">
        <v>1</v>
      </c>
      <c r="F9">
        <v>1</v>
      </c>
    </row>
    <row r="10" spans="1:6" x14ac:dyDescent="0.25">
      <c r="A10" t="s">
        <v>144</v>
      </c>
      <c r="B10" s="20">
        <v>9</v>
      </c>
      <c r="C10" t="s">
        <v>185</v>
      </c>
      <c r="D10" s="19" t="s">
        <v>135</v>
      </c>
      <c r="E10">
        <v>1</v>
      </c>
      <c r="F10">
        <v>1</v>
      </c>
    </row>
    <row r="11" spans="1:6" x14ac:dyDescent="0.25">
      <c r="A11" t="s">
        <v>145</v>
      </c>
      <c r="B11" s="20">
        <v>10</v>
      </c>
      <c r="C11" t="s">
        <v>186</v>
      </c>
      <c r="D11" s="19" t="s">
        <v>135</v>
      </c>
      <c r="E11">
        <v>1</v>
      </c>
      <c r="F11">
        <v>1</v>
      </c>
    </row>
    <row r="12" spans="1:6" x14ac:dyDescent="0.25">
      <c r="A12" t="s">
        <v>146</v>
      </c>
      <c r="B12" s="20">
        <v>11</v>
      </c>
      <c r="C12" t="s">
        <v>187</v>
      </c>
      <c r="D12" s="19" t="s">
        <v>135</v>
      </c>
      <c r="E12">
        <v>1</v>
      </c>
      <c r="F12">
        <v>1</v>
      </c>
    </row>
    <row r="13" spans="1:6" x14ac:dyDescent="0.25">
      <c r="A13" t="s">
        <v>147</v>
      </c>
      <c r="B13" s="20">
        <v>12</v>
      </c>
      <c r="C13" t="s">
        <v>188</v>
      </c>
      <c r="D13" s="19" t="s">
        <v>135</v>
      </c>
      <c r="E13">
        <v>1</v>
      </c>
      <c r="F13">
        <v>1</v>
      </c>
    </row>
    <row r="14" spans="1:6" x14ac:dyDescent="0.25">
      <c r="A14" t="s">
        <v>148</v>
      </c>
      <c r="B14" s="20">
        <v>13</v>
      </c>
      <c r="C14" t="s">
        <v>189</v>
      </c>
      <c r="D14" s="19" t="s">
        <v>135</v>
      </c>
      <c r="E14">
        <v>1</v>
      </c>
      <c r="F14">
        <v>1</v>
      </c>
    </row>
    <row r="15" spans="1:6" x14ac:dyDescent="0.25">
      <c r="A15" t="s">
        <v>149</v>
      </c>
      <c r="B15" s="20">
        <v>14</v>
      </c>
      <c r="C15" t="s">
        <v>190</v>
      </c>
      <c r="D15" s="19" t="s">
        <v>135</v>
      </c>
      <c r="E15">
        <v>1</v>
      </c>
      <c r="F15">
        <v>1</v>
      </c>
    </row>
    <row r="16" spans="1:6" x14ac:dyDescent="0.25">
      <c r="A16" t="s">
        <v>150</v>
      </c>
      <c r="B16" s="20">
        <v>15</v>
      </c>
      <c r="C16" t="s">
        <v>191</v>
      </c>
      <c r="D16" s="19" t="s">
        <v>135</v>
      </c>
      <c r="E16">
        <v>1</v>
      </c>
      <c r="F16">
        <v>1</v>
      </c>
    </row>
    <row r="17" spans="1:6" x14ac:dyDescent="0.25">
      <c r="A17" t="s">
        <v>151</v>
      </c>
      <c r="B17" s="20">
        <v>16</v>
      </c>
      <c r="C17" t="s">
        <v>192</v>
      </c>
      <c r="D17" s="19" t="s">
        <v>135</v>
      </c>
      <c r="E17">
        <v>1</v>
      </c>
      <c r="F17" s="20">
        <v>1</v>
      </c>
    </row>
    <row r="18" spans="1:6" x14ac:dyDescent="0.25">
      <c r="A18" t="s">
        <v>152</v>
      </c>
      <c r="B18" s="20">
        <v>17</v>
      </c>
      <c r="C18" t="s">
        <v>193</v>
      </c>
      <c r="D18" s="19" t="s">
        <v>135</v>
      </c>
      <c r="E18" s="20">
        <v>1</v>
      </c>
      <c r="F18" s="20">
        <v>1</v>
      </c>
    </row>
    <row r="19" spans="1:6" x14ac:dyDescent="0.25">
      <c r="A19" t="s">
        <v>153</v>
      </c>
      <c r="B19" s="20">
        <v>18</v>
      </c>
      <c r="C19" t="s">
        <v>194</v>
      </c>
      <c r="D19" s="19" t="s">
        <v>135</v>
      </c>
      <c r="E19" s="20">
        <v>1</v>
      </c>
      <c r="F19" s="20">
        <v>1</v>
      </c>
    </row>
    <row r="20" spans="1:6" x14ac:dyDescent="0.25">
      <c r="A20" t="s">
        <v>154</v>
      </c>
      <c r="B20" s="20">
        <v>19</v>
      </c>
      <c r="C20" t="s">
        <v>195</v>
      </c>
      <c r="D20" s="19" t="s">
        <v>135</v>
      </c>
      <c r="E20" s="20">
        <v>1</v>
      </c>
      <c r="F20" s="20">
        <v>1</v>
      </c>
    </row>
    <row r="21" spans="1:6" x14ac:dyDescent="0.25">
      <c r="A21" t="s">
        <v>155</v>
      </c>
      <c r="B21" s="20">
        <v>20</v>
      </c>
      <c r="C21" t="s">
        <v>196</v>
      </c>
      <c r="D21" s="19" t="s">
        <v>135</v>
      </c>
      <c r="E21" s="20">
        <v>1</v>
      </c>
      <c r="F21" s="20">
        <v>1</v>
      </c>
    </row>
    <row r="22" spans="1:6" x14ac:dyDescent="0.25">
      <c r="A22" t="s">
        <v>156</v>
      </c>
      <c r="B22" s="20">
        <v>21</v>
      </c>
      <c r="C22" t="s">
        <v>197</v>
      </c>
      <c r="D22" s="19" t="s">
        <v>135</v>
      </c>
      <c r="E22" s="20">
        <v>1</v>
      </c>
      <c r="F22" s="20">
        <v>1</v>
      </c>
    </row>
    <row r="23" spans="1:6" x14ac:dyDescent="0.25">
      <c r="A23" t="s">
        <v>157</v>
      </c>
      <c r="B23" s="20">
        <v>22</v>
      </c>
      <c r="C23" t="s">
        <v>198</v>
      </c>
      <c r="D23" s="19" t="s">
        <v>135</v>
      </c>
      <c r="E23" s="20">
        <v>1</v>
      </c>
      <c r="F23" s="20">
        <v>1</v>
      </c>
    </row>
    <row r="24" spans="1:6" x14ac:dyDescent="0.25">
      <c r="A24" t="s">
        <v>158</v>
      </c>
      <c r="B24" s="20">
        <v>23</v>
      </c>
      <c r="C24" t="s">
        <v>199</v>
      </c>
      <c r="D24" s="19" t="s">
        <v>135</v>
      </c>
      <c r="E24" s="20">
        <v>1</v>
      </c>
      <c r="F24" s="20">
        <v>1</v>
      </c>
    </row>
    <row r="25" spans="1:6" x14ac:dyDescent="0.25">
      <c r="A25" t="s">
        <v>159</v>
      </c>
      <c r="B25" s="20">
        <v>24</v>
      </c>
      <c r="C25" t="s">
        <v>200</v>
      </c>
      <c r="D25" s="19" t="s">
        <v>135</v>
      </c>
      <c r="E25" s="20">
        <v>1</v>
      </c>
      <c r="F25" s="20">
        <v>1</v>
      </c>
    </row>
    <row r="26" spans="1:6" x14ac:dyDescent="0.25">
      <c r="A26" t="s">
        <v>160</v>
      </c>
      <c r="B26" s="20">
        <v>25</v>
      </c>
      <c r="C26" t="s">
        <v>201</v>
      </c>
      <c r="D26" s="19" t="s">
        <v>135</v>
      </c>
      <c r="E26" s="20">
        <v>1</v>
      </c>
      <c r="F26" s="20">
        <v>1</v>
      </c>
    </row>
    <row r="27" spans="1:6" x14ac:dyDescent="0.25">
      <c r="A27" t="s">
        <v>161</v>
      </c>
      <c r="B27" s="20">
        <v>26</v>
      </c>
      <c r="C27" t="s">
        <v>202</v>
      </c>
      <c r="D27" s="19" t="s">
        <v>135</v>
      </c>
      <c r="E27" s="20">
        <v>1</v>
      </c>
      <c r="F27" s="20">
        <v>1</v>
      </c>
    </row>
    <row r="28" spans="1:6" x14ac:dyDescent="0.25">
      <c r="A28" t="s">
        <v>162</v>
      </c>
      <c r="B28" s="20">
        <v>27</v>
      </c>
      <c r="C28" t="s">
        <v>203</v>
      </c>
      <c r="D28" s="19" t="s">
        <v>135</v>
      </c>
      <c r="E28" s="20">
        <v>1</v>
      </c>
      <c r="F28" s="20">
        <v>1</v>
      </c>
    </row>
    <row r="29" spans="1:6" x14ac:dyDescent="0.25">
      <c r="A29" t="s">
        <v>163</v>
      </c>
      <c r="B29" s="20">
        <v>28</v>
      </c>
      <c r="C29" t="s">
        <v>204</v>
      </c>
      <c r="D29" s="19" t="s">
        <v>135</v>
      </c>
      <c r="E29" s="20">
        <v>1</v>
      </c>
      <c r="F29" s="20">
        <v>1</v>
      </c>
    </row>
    <row r="30" spans="1:6" x14ac:dyDescent="0.25">
      <c r="A30" t="s">
        <v>164</v>
      </c>
      <c r="B30" s="20">
        <v>29</v>
      </c>
      <c r="C30" t="s">
        <v>205</v>
      </c>
      <c r="D30" s="19" t="s">
        <v>135</v>
      </c>
      <c r="E30" s="20">
        <v>1</v>
      </c>
      <c r="F30" s="20">
        <v>1</v>
      </c>
    </row>
    <row r="31" spans="1:6" x14ac:dyDescent="0.25">
      <c r="A31" t="s">
        <v>153</v>
      </c>
      <c r="B31" s="20">
        <v>30</v>
      </c>
      <c r="C31" t="s">
        <v>194</v>
      </c>
      <c r="D31" s="19" t="s">
        <v>135</v>
      </c>
      <c r="E31" s="20">
        <v>1</v>
      </c>
      <c r="F31" s="20">
        <v>1</v>
      </c>
    </row>
    <row r="32" spans="1:6" x14ac:dyDescent="0.25">
      <c r="A32" t="s">
        <v>165</v>
      </c>
      <c r="B32" s="20">
        <v>31</v>
      </c>
      <c r="C32" t="s">
        <v>206</v>
      </c>
      <c r="D32" s="19" t="s">
        <v>135</v>
      </c>
      <c r="E32" s="20">
        <v>1</v>
      </c>
      <c r="F32" s="20">
        <v>1</v>
      </c>
    </row>
    <row r="33" spans="1:6" x14ac:dyDescent="0.25">
      <c r="A33" t="s">
        <v>166</v>
      </c>
      <c r="B33" s="20">
        <v>32</v>
      </c>
      <c r="C33" t="s">
        <v>207</v>
      </c>
      <c r="D33" s="19" t="s">
        <v>135</v>
      </c>
      <c r="E33" s="20">
        <v>1</v>
      </c>
      <c r="F33" s="20">
        <v>1</v>
      </c>
    </row>
    <row r="34" spans="1:6" x14ac:dyDescent="0.25">
      <c r="A34" t="s">
        <v>167</v>
      </c>
      <c r="B34" s="20">
        <v>33</v>
      </c>
      <c r="C34" t="s">
        <v>208</v>
      </c>
      <c r="D34" s="19" t="s">
        <v>135</v>
      </c>
      <c r="E34" s="20">
        <v>1</v>
      </c>
      <c r="F34" s="20">
        <v>1</v>
      </c>
    </row>
    <row r="35" spans="1:6" x14ac:dyDescent="0.25">
      <c r="A35" t="s">
        <v>168</v>
      </c>
      <c r="B35" s="20">
        <v>34</v>
      </c>
      <c r="C35" t="s">
        <v>209</v>
      </c>
      <c r="D35" s="19" t="s">
        <v>135</v>
      </c>
      <c r="E35" s="20">
        <v>1</v>
      </c>
      <c r="F35" s="20">
        <v>1</v>
      </c>
    </row>
    <row r="36" spans="1:6" x14ac:dyDescent="0.25">
      <c r="A36" t="s">
        <v>169</v>
      </c>
      <c r="B36" s="20">
        <v>35</v>
      </c>
      <c r="C36" t="s">
        <v>210</v>
      </c>
      <c r="D36" s="19" t="s">
        <v>135</v>
      </c>
      <c r="E36" s="20">
        <v>1</v>
      </c>
      <c r="F36" s="20">
        <v>1</v>
      </c>
    </row>
    <row r="37" spans="1:6" x14ac:dyDescent="0.25">
      <c r="A37" t="s">
        <v>170</v>
      </c>
      <c r="B37" s="20">
        <v>36</v>
      </c>
      <c r="C37" t="s">
        <v>211</v>
      </c>
      <c r="D37" s="19" t="s">
        <v>135</v>
      </c>
      <c r="E37" s="20">
        <v>1</v>
      </c>
      <c r="F37" s="20">
        <v>1</v>
      </c>
    </row>
    <row r="38" spans="1:6" x14ac:dyDescent="0.25">
      <c r="A38" t="s">
        <v>171</v>
      </c>
      <c r="B38" s="20">
        <v>37</v>
      </c>
      <c r="C38" t="s">
        <v>212</v>
      </c>
      <c r="D38" s="19" t="s">
        <v>135</v>
      </c>
      <c r="E38" s="20">
        <v>1</v>
      </c>
      <c r="F38" s="20">
        <v>1</v>
      </c>
    </row>
    <row r="39" spans="1:6" x14ac:dyDescent="0.25">
      <c r="A39" t="s">
        <v>172</v>
      </c>
      <c r="B39" s="20">
        <v>38</v>
      </c>
      <c r="C39" t="s">
        <v>213</v>
      </c>
      <c r="D39" s="19" t="s">
        <v>135</v>
      </c>
      <c r="E39" s="20">
        <v>1</v>
      </c>
      <c r="F39" s="20">
        <v>1</v>
      </c>
    </row>
    <row r="40" spans="1:6" x14ac:dyDescent="0.25">
      <c r="A40" t="s">
        <v>173</v>
      </c>
      <c r="B40" s="20">
        <v>39</v>
      </c>
      <c r="C40" t="s">
        <v>214</v>
      </c>
      <c r="D40" s="19" t="s">
        <v>135</v>
      </c>
      <c r="E40" s="20">
        <v>1</v>
      </c>
      <c r="F40" s="20">
        <v>1</v>
      </c>
    </row>
    <row r="41" spans="1:6" x14ac:dyDescent="0.25">
      <c r="A41" t="s">
        <v>174</v>
      </c>
      <c r="B41" s="20">
        <v>40</v>
      </c>
      <c r="C41" t="s">
        <v>215</v>
      </c>
      <c r="D41" s="19" t="s">
        <v>135</v>
      </c>
      <c r="E41" s="20">
        <v>1</v>
      </c>
      <c r="F41" s="20">
        <v>1</v>
      </c>
    </row>
    <row r="42" spans="1:6" x14ac:dyDescent="0.25">
      <c r="A42" t="s">
        <v>175</v>
      </c>
      <c r="B42" s="20">
        <v>41</v>
      </c>
      <c r="C42" t="s">
        <v>216</v>
      </c>
      <c r="D42" s="19" t="s">
        <v>135</v>
      </c>
      <c r="E42" s="20">
        <v>1</v>
      </c>
      <c r="F42" s="20">
        <v>1</v>
      </c>
    </row>
    <row r="43" spans="1:6" x14ac:dyDescent="0.25">
      <c r="A43" t="s">
        <v>176</v>
      </c>
      <c r="B43" s="20">
        <v>42</v>
      </c>
      <c r="C43" t="s">
        <v>217</v>
      </c>
      <c r="D43" s="19" t="s">
        <v>135</v>
      </c>
      <c r="E43" s="20">
        <v>1</v>
      </c>
      <c r="F43" s="20">
        <v>1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AA86-620B-43A7-A1AB-8BB9B378D86A}">
  <dimension ref="A1:U34"/>
  <sheetViews>
    <sheetView workbookViewId="0">
      <selection activeCell="M27" sqref="M27"/>
    </sheetView>
  </sheetViews>
  <sheetFormatPr defaultRowHeight="15" x14ac:dyDescent="0.25"/>
  <cols>
    <col min="1" max="1" width="13.42578125" bestFit="1" customWidth="1"/>
    <col min="2" max="2" width="63.42578125" bestFit="1" customWidth="1"/>
    <col min="3" max="3" width="16.42578125" style="20" customWidth="1"/>
    <col min="4" max="4" width="20.140625" bestFit="1" customWidth="1"/>
    <col min="5" max="5" width="17" style="20" bestFit="1" customWidth="1"/>
    <col min="6" max="6" width="13.140625" bestFit="1" customWidth="1"/>
    <col min="7" max="7" width="12.140625" customWidth="1"/>
    <col min="8" max="8" width="42.5703125" bestFit="1" customWidth="1"/>
    <col min="9" max="9" width="15.85546875" bestFit="1" customWidth="1"/>
  </cols>
  <sheetData>
    <row r="1" spans="1:21" ht="39" thickBot="1" x14ac:dyDescent="0.3">
      <c r="A1" s="21" t="s">
        <v>222</v>
      </c>
      <c r="B1" s="18" t="s">
        <v>119</v>
      </c>
      <c r="C1" s="21" t="s">
        <v>220</v>
      </c>
      <c r="D1" s="18" t="s">
        <v>121</v>
      </c>
      <c r="E1" s="21" t="s">
        <v>221</v>
      </c>
      <c r="F1" s="18" t="s">
        <v>122</v>
      </c>
      <c r="G1" s="21" t="s">
        <v>219</v>
      </c>
      <c r="H1" s="18" t="s">
        <v>120</v>
      </c>
      <c r="I1" s="18" t="s">
        <v>123</v>
      </c>
      <c r="J1" s="22" t="s">
        <v>227</v>
      </c>
      <c r="K1" s="22" t="s">
        <v>236</v>
      </c>
      <c r="L1" s="22" t="s">
        <v>228</v>
      </c>
      <c r="M1" s="22" t="s">
        <v>229</v>
      </c>
      <c r="N1" s="22" t="s">
        <v>230</v>
      </c>
      <c r="O1" s="23" t="s">
        <v>231</v>
      </c>
      <c r="P1" s="23" t="s">
        <v>232</v>
      </c>
      <c r="Q1" s="23" t="s">
        <v>233</v>
      </c>
      <c r="R1" s="23" t="s">
        <v>234</v>
      </c>
      <c r="S1" s="23" t="s">
        <v>235</v>
      </c>
    </row>
    <row r="2" spans="1:21" ht="17.25" customHeight="1" x14ac:dyDescent="0.25">
      <c r="A2">
        <f>INDEX(Órgãos_Entidades!B:B,MATCH('Modelo DRAA Precificador'!B2,Órgãos_Entidades!C:C,0))</f>
        <v>1</v>
      </c>
      <c r="B2" s="20" t="s">
        <v>177</v>
      </c>
      <c r="C2" s="20">
        <v>1</v>
      </c>
      <c r="D2" t="s">
        <v>223</v>
      </c>
      <c r="E2" s="20">
        <v>1</v>
      </c>
      <c r="F2" t="s">
        <v>125</v>
      </c>
      <c r="G2">
        <v>1</v>
      </c>
      <c r="H2" t="s">
        <v>124</v>
      </c>
      <c r="I2">
        <v>1</v>
      </c>
      <c r="J2" s="20">
        <v>20</v>
      </c>
      <c r="K2" s="20">
        <v>818302</v>
      </c>
      <c r="L2" s="20">
        <v>7220</v>
      </c>
      <c r="M2" s="20">
        <v>12000</v>
      </c>
      <c r="N2" s="20">
        <v>5360</v>
      </c>
      <c r="O2" s="20">
        <v>24</v>
      </c>
      <c r="P2" s="20">
        <v>692694</v>
      </c>
      <c r="Q2" s="20">
        <v>7883</v>
      </c>
      <c r="R2" s="20">
        <v>11066</v>
      </c>
      <c r="S2" s="20">
        <v>6166</v>
      </c>
    </row>
    <row r="3" spans="1:21" ht="17.25" customHeight="1" x14ac:dyDescent="0.25">
      <c r="A3" s="20">
        <f>INDEX(Órgãos_Entidades!B:B,MATCH('Modelo DRAA Precificador'!B3,Órgãos_Entidades!C:C,0))</f>
        <v>1</v>
      </c>
      <c r="B3" s="20" t="s">
        <v>177</v>
      </c>
      <c r="C3" s="20">
        <v>3</v>
      </c>
      <c r="D3" t="s">
        <v>224</v>
      </c>
      <c r="E3" s="20">
        <v>2</v>
      </c>
      <c r="F3" t="s">
        <v>126</v>
      </c>
      <c r="G3">
        <v>1</v>
      </c>
      <c r="H3" t="s">
        <v>124</v>
      </c>
      <c r="J3" s="20"/>
      <c r="K3" s="20"/>
      <c r="L3" s="20"/>
      <c r="M3" s="20"/>
      <c r="N3" s="20"/>
      <c r="O3" s="20"/>
      <c r="P3" s="20"/>
      <c r="Q3" s="20"/>
      <c r="R3" s="20"/>
      <c r="S3" s="20"/>
      <c r="U3" s="20"/>
    </row>
    <row r="4" spans="1:21" ht="17.25" customHeight="1" x14ac:dyDescent="0.25">
      <c r="A4" s="20">
        <f>INDEX(Órgãos_Entidades!B:B,MATCH('Modelo DRAA Precificador'!B4,Órgãos_Entidades!C:C,0))</f>
        <v>1</v>
      </c>
      <c r="B4" s="20" t="s">
        <v>177</v>
      </c>
      <c r="C4" s="20">
        <v>1</v>
      </c>
      <c r="D4" s="20" t="s">
        <v>223</v>
      </c>
      <c r="F4" t="s">
        <v>127</v>
      </c>
      <c r="G4">
        <v>1</v>
      </c>
      <c r="H4" t="s">
        <v>124</v>
      </c>
      <c r="I4">
        <v>3</v>
      </c>
      <c r="J4" s="20">
        <v>10</v>
      </c>
      <c r="K4" s="20">
        <v>409151</v>
      </c>
      <c r="L4" s="20">
        <v>3610</v>
      </c>
      <c r="M4" s="20">
        <v>6000</v>
      </c>
      <c r="N4" s="20">
        <v>2680</v>
      </c>
      <c r="O4" s="20">
        <v>12</v>
      </c>
      <c r="P4" s="20">
        <v>346347</v>
      </c>
      <c r="Q4" s="20">
        <v>3941</v>
      </c>
      <c r="R4" s="20">
        <v>5533</v>
      </c>
      <c r="S4" s="20">
        <v>3083</v>
      </c>
      <c r="U4" s="20"/>
    </row>
    <row r="5" spans="1:21" ht="17.25" customHeight="1" x14ac:dyDescent="0.25">
      <c r="A5" s="20">
        <f>INDEX(Órgãos_Entidades!B:B,MATCH('Modelo DRAA Precificador'!B5,Órgãos_Entidades!C:C,0))</f>
        <v>1</v>
      </c>
      <c r="B5" s="20" t="s">
        <v>177</v>
      </c>
      <c r="C5" s="20">
        <v>1</v>
      </c>
      <c r="D5" s="20" t="s">
        <v>223</v>
      </c>
      <c r="E5" s="20">
        <v>4</v>
      </c>
      <c r="F5" t="s">
        <v>128</v>
      </c>
      <c r="G5">
        <v>1</v>
      </c>
      <c r="H5" t="s">
        <v>124</v>
      </c>
      <c r="U5" s="20"/>
    </row>
    <row r="6" spans="1:21" ht="17.25" customHeight="1" x14ac:dyDescent="0.25">
      <c r="A6" s="20">
        <f>INDEX(Órgãos_Entidades!B:B,MATCH('Modelo DRAA Precificador'!B6,Órgãos_Entidades!C:C,0))</f>
        <v>1</v>
      </c>
      <c r="B6" s="20" t="s">
        <v>177</v>
      </c>
      <c r="C6" s="20">
        <v>1</v>
      </c>
      <c r="D6" s="20" t="s">
        <v>223</v>
      </c>
      <c r="E6" s="20">
        <v>3</v>
      </c>
      <c r="F6" t="s">
        <v>129</v>
      </c>
      <c r="G6">
        <v>1</v>
      </c>
      <c r="H6" t="s">
        <v>124</v>
      </c>
      <c r="I6">
        <v>5</v>
      </c>
      <c r="J6" s="20">
        <v>12</v>
      </c>
      <c r="K6" s="20">
        <v>511438</v>
      </c>
      <c r="L6" s="20">
        <v>4512</v>
      </c>
      <c r="M6" s="20">
        <v>7500</v>
      </c>
      <c r="N6" s="20">
        <v>3350</v>
      </c>
      <c r="O6" s="20">
        <v>15</v>
      </c>
      <c r="P6" s="20">
        <v>432933</v>
      </c>
      <c r="Q6" s="20">
        <v>4927</v>
      </c>
      <c r="R6" s="20">
        <v>6916</v>
      </c>
      <c r="S6" s="20">
        <v>3854</v>
      </c>
      <c r="U6" s="20"/>
    </row>
    <row r="7" spans="1:21" ht="17.25" customHeight="1" x14ac:dyDescent="0.25">
      <c r="A7" s="20">
        <f>INDEX(Órgãos_Entidades!B:B,MATCH('Modelo DRAA Precificador'!B7,Órgãos_Entidades!C:C,0))</f>
        <v>12</v>
      </c>
      <c r="B7" s="20" t="s">
        <v>188</v>
      </c>
      <c r="C7" s="20">
        <v>1</v>
      </c>
      <c r="D7" s="20" t="s">
        <v>223</v>
      </c>
      <c r="E7" s="20">
        <v>1</v>
      </c>
      <c r="F7" t="s">
        <v>125</v>
      </c>
      <c r="G7">
        <v>1</v>
      </c>
      <c r="H7" t="s">
        <v>124</v>
      </c>
      <c r="I7">
        <v>1</v>
      </c>
      <c r="J7" s="20">
        <v>32</v>
      </c>
      <c r="K7" s="20">
        <v>1309283</v>
      </c>
      <c r="L7" s="20">
        <v>11552</v>
      </c>
      <c r="M7" s="20">
        <v>19200</v>
      </c>
      <c r="N7" s="20">
        <v>8576</v>
      </c>
      <c r="O7" s="20">
        <v>38</v>
      </c>
      <c r="P7" s="20">
        <v>1108310</v>
      </c>
      <c r="Q7" s="20">
        <v>12613</v>
      </c>
      <c r="R7" s="20">
        <v>17706</v>
      </c>
      <c r="S7" s="20">
        <v>9866</v>
      </c>
      <c r="U7" s="20"/>
    </row>
    <row r="8" spans="1:21" ht="17.25" customHeight="1" x14ac:dyDescent="0.25">
      <c r="A8" s="20">
        <f>INDEX(Órgãos_Entidades!B:B,MATCH('Modelo DRAA Precificador'!B8,Órgãos_Entidades!C:C,0))</f>
        <v>12</v>
      </c>
      <c r="B8" s="20" t="s">
        <v>188</v>
      </c>
      <c r="C8" s="20">
        <v>1</v>
      </c>
      <c r="D8" s="20" t="s">
        <v>223</v>
      </c>
      <c r="E8" s="20">
        <v>2</v>
      </c>
      <c r="F8" t="s">
        <v>126</v>
      </c>
      <c r="G8">
        <v>1</v>
      </c>
      <c r="H8" t="s">
        <v>225</v>
      </c>
      <c r="J8" s="20"/>
      <c r="K8" s="20"/>
      <c r="L8" s="20"/>
      <c r="M8" s="20"/>
      <c r="N8" s="20"/>
      <c r="O8" s="20"/>
      <c r="P8" s="20"/>
      <c r="Q8" s="20"/>
      <c r="R8" s="20"/>
      <c r="S8" s="20"/>
      <c r="U8" s="20"/>
    </row>
    <row r="9" spans="1:21" ht="17.25" customHeight="1" x14ac:dyDescent="0.25">
      <c r="A9" s="20">
        <f>INDEX(Órgãos_Entidades!B:B,MATCH('Modelo DRAA Precificador'!B9,Órgãos_Entidades!C:C,0))</f>
        <v>12</v>
      </c>
      <c r="B9" s="20" t="s">
        <v>188</v>
      </c>
      <c r="C9" s="20">
        <v>1</v>
      </c>
      <c r="D9" s="20" t="s">
        <v>223</v>
      </c>
      <c r="F9" t="s">
        <v>127</v>
      </c>
      <c r="G9">
        <v>1</v>
      </c>
      <c r="H9" t="s">
        <v>124</v>
      </c>
      <c r="I9">
        <v>3</v>
      </c>
      <c r="J9" s="20">
        <v>18</v>
      </c>
      <c r="K9" s="20">
        <v>736471</v>
      </c>
      <c r="L9" s="20">
        <v>6498</v>
      </c>
      <c r="M9" s="20">
        <v>10800</v>
      </c>
      <c r="N9" s="20">
        <v>4824</v>
      </c>
      <c r="O9" s="20">
        <v>21</v>
      </c>
      <c r="P9" s="20">
        <v>623424</v>
      </c>
      <c r="Q9" s="20">
        <v>7095</v>
      </c>
      <c r="R9" s="20">
        <v>9960</v>
      </c>
      <c r="S9" s="20">
        <v>5550</v>
      </c>
      <c r="U9" s="20"/>
    </row>
    <row r="10" spans="1:21" ht="17.25" customHeight="1" x14ac:dyDescent="0.25">
      <c r="A10" s="20">
        <f>INDEX(Órgãos_Entidades!B:B,MATCH('Modelo DRAA Precificador'!B10,Órgãos_Entidades!C:C,0))</f>
        <v>12</v>
      </c>
      <c r="B10" s="20" t="s">
        <v>188</v>
      </c>
      <c r="C10" s="20">
        <v>1</v>
      </c>
      <c r="D10" s="20" t="s">
        <v>223</v>
      </c>
      <c r="E10" s="20">
        <v>4</v>
      </c>
      <c r="F10" t="s">
        <v>128</v>
      </c>
      <c r="G10">
        <v>1</v>
      </c>
      <c r="H10" t="s">
        <v>124</v>
      </c>
      <c r="U10" s="20"/>
    </row>
    <row r="11" spans="1:21" ht="17.25" customHeight="1" x14ac:dyDescent="0.25">
      <c r="A11" s="20">
        <f>INDEX(Órgãos_Entidades!B:B,MATCH('Modelo DRAA Precificador'!B11,Órgãos_Entidades!C:C,0))</f>
        <v>12</v>
      </c>
      <c r="B11" s="20" t="s">
        <v>188</v>
      </c>
      <c r="C11" s="20">
        <v>1</v>
      </c>
      <c r="D11" s="20" t="s">
        <v>223</v>
      </c>
      <c r="E11" s="20">
        <v>3</v>
      </c>
      <c r="F11" t="s">
        <v>129</v>
      </c>
      <c r="G11">
        <v>2</v>
      </c>
      <c r="H11" t="s">
        <v>226</v>
      </c>
      <c r="I11">
        <v>5</v>
      </c>
      <c r="J11" s="20">
        <v>24</v>
      </c>
      <c r="K11" s="20">
        <v>981962</v>
      </c>
      <c r="L11" s="20">
        <v>8664</v>
      </c>
      <c r="M11" s="20">
        <v>14400</v>
      </c>
      <c r="N11" s="20">
        <v>6432</v>
      </c>
      <c r="O11" s="20">
        <v>28</v>
      </c>
      <c r="P11" s="20">
        <v>831233</v>
      </c>
      <c r="Q11" s="20">
        <v>9460</v>
      </c>
      <c r="R11" s="20">
        <v>13280</v>
      </c>
      <c r="S11" s="20">
        <v>7400</v>
      </c>
      <c r="U11" s="20"/>
    </row>
    <row r="13" spans="1:21" x14ac:dyDescent="0.25">
      <c r="K13" s="20"/>
      <c r="L13" s="20"/>
      <c r="M13" s="20"/>
      <c r="N13" s="20"/>
      <c r="O13" s="20"/>
      <c r="P13" s="20"/>
      <c r="Q13" s="20"/>
      <c r="R13" s="20"/>
      <c r="S13" s="20"/>
    </row>
    <row r="14" spans="1:21" x14ac:dyDescent="0.25"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1" x14ac:dyDescent="0.25"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1" x14ac:dyDescent="0.25"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0:19" x14ac:dyDescent="0.25"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0:19" x14ac:dyDescent="0.25"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0:19" x14ac:dyDescent="0.25"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0:19" x14ac:dyDescent="0.25"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0:19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0:19" x14ac:dyDescent="0.25"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0:19" x14ac:dyDescent="0.25"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0:19" x14ac:dyDescent="0.25"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0:19" x14ac:dyDescent="0.25"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0:19" x14ac:dyDescent="0.25"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0:19" x14ac:dyDescent="0.25"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0:19" x14ac:dyDescent="0.25"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0:19" x14ac:dyDescent="0.25"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0:19" x14ac:dyDescent="0.25"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0:19" x14ac:dyDescent="0.25"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0:19" x14ac:dyDescent="0.25"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0:19" x14ac:dyDescent="0.25"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0:19" x14ac:dyDescent="0.25">
      <c r="J34" s="20"/>
      <c r="K34" s="20"/>
      <c r="L34" s="20"/>
      <c r="M34" s="20"/>
      <c r="N34" s="20"/>
      <c r="O34" s="20"/>
      <c r="P34" s="20"/>
      <c r="Q34" s="20"/>
      <c r="R34" s="20"/>
      <c r="S34" s="2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F4F8-5AC6-4CD3-A777-EBE20E8E4EAD}">
  <dimension ref="A1:D33"/>
  <sheetViews>
    <sheetView workbookViewId="0">
      <selection activeCell="B29" sqref="B29"/>
    </sheetView>
  </sheetViews>
  <sheetFormatPr defaultRowHeight="15" x14ac:dyDescent="0.25"/>
  <cols>
    <col min="1" max="1" width="82.7109375" bestFit="1" customWidth="1"/>
    <col min="2" max="2" width="21.140625" bestFit="1" customWidth="1"/>
    <col min="3" max="3" width="20.85546875" bestFit="1" customWidth="1"/>
  </cols>
  <sheetData>
    <row r="1" spans="1:4" x14ac:dyDescent="0.25">
      <c r="A1" s="10"/>
      <c r="B1" s="9" t="s">
        <v>270</v>
      </c>
      <c r="C1" s="9" t="s">
        <v>269</v>
      </c>
    </row>
    <row r="2" spans="1:4" x14ac:dyDescent="0.25">
      <c r="A2" s="10" t="s">
        <v>237</v>
      </c>
      <c r="B2" s="24">
        <v>1111111</v>
      </c>
      <c r="C2" s="24">
        <v>1388888.75</v>
      </c>
    </row>
    <row r="3" spans="1:4" x14ac:dyDescent="0.25">
      <c r="A3" s="10" t="s">
        <v>238</v>
      </c>
      <c r="B3" s="24">
        <v>2222222</v>
      </c>
      <c r="C3" s="24">
        <v>2777777.5</v>
      </c>
      <c r="D3" s="25">
        <v>1419</v>
      </c>
    </row>
    <row r="4" spans="1:4" x14ac:dyDescent="0.25">
      <c r="A4" s="10" t="s">
        <v>239</v>
      </c>
      <c r="B4" s="24">
        <v>3333333</v>
      </c>
      <c r="C4" s="24">
        <v>4166666.25</v>
      </c>
      <c r="D4" s="20"/>
    </row>
    <row r="5" spans="1:4" x14ac:dyDescent="0.25">
      <c r="A5" s="10" t="s">
        <v>240</v>
      </c>
      <c r="B5" s="24">
        <v>4444444</v>
      </c>
      <c r="C5" s="24">
        <v>5555555</v>
      </c>
      <c r="D5" s="20"/>
    </row>
    <row r="6" spans="1:4" x14ac:dyDescent="0.25">
      <c r="A6" s="10" t="s">
        <v>241</v>
      </c>
      <c r="B6" s="24">
        <v>5555555</v>
      </c>
      <c r="C6" s="24">
        <v>6944443.75</v>
      </c>
      <c r="D6" s="20"/>
    </row>
    <row r="7" spans="1:4" x14ac:dyDescent="0.25">
      <c r="A7" s="10" t="s">
        <v>242</v>
      </c>
      <c r="B7" s="24">
        <v>6666666</v>
      </c>
      <c r="C7" s="24">
        <v>8333332.5</v>
      </c>
      <c r="D7" s="20"/>
    </row>
    <row r="8" spans="1:4" x14ac:dyDescent="0.25">
      <c r="A8" s="10" t="s">
        <v>243</v>
      </c>
      <c r="B8" s="24">
        <v>7777777</v>
      </c>
      <c r="C8" s="24">
        <v>9722221.25</v>
      </c>
      <c r="D8" s="20"/>
    </row>
    <row r="9" spans="1:4" x14ac:dyDescent="0.25">
      <c r="A9" s="10" t="s">
        <v>244</v>
      </c>
      <c r="B9" s="24">
        <v>8888888</v>
      </c>
      <c r="C9" s="24">
        <v>11111110</v>
      </c>
      <c r="D9" s="20"/>
    </row>
    <row r="10" spans="1:4" x14ac:dyDescent="0.25">
      <c r="A10" s="10" t="s">
        <v>245</v>
      </c>
      <c r="B10" s="24">
        <v>999999</v>
      </c>
      <c r="C10" s="24">
        <v>1249998.75</v>
      </c>
      <c r="D10" s="20"/>
    </row>
    <row r="11" spans="1:4" x14ac:dyDescent="0.25">
      <c r="A11" s="10" t="s">
        <v>246</v>
      </c>
      <c r="B11" s="24">
        <v>10101010</v>
      </c>
      <c r="C11" s="24">
        <v>12626262.5</v>
      </c>
      <c r="D11" s="20"/>
    </row>
    <row r="12" spans="1:4" x14ac:dyDescent="0.25">
      <c r="A12" s="10" t="s">
        <v>247</v>
      </c>
      <c r="B12" s="24">
        <v>1111111111</v>
      </c>
      <c r="C12" s="24">
        <v>1388888888.75</v>
      </c>
      <c r="D12" s="20"/>
    </row>
    <row r="13" spans="1:4" x14ac:dyDescent="0.25">
      <c r="A13" s="10" t="s">
        <v>248</v>
      </c>
      <c r="B13" s="24">
        <v>9597874415</v>
      </c>
      <c r="C13" s="24">
        <v>11997343018.75</v>
      </c>
      <c r="D13" s="20"/>
    </row>
    <row r="14" spans="1:4" x14ac:dyDescent="0.25">
      <c r="A14" s="10" t="s">
        <v>249</v>
      </c>
      <c r="B14" s="24">
        <v>1111111</v>
      </c>
      <c r="C14" s="24">
        <v>6057648205</v>
      </c>
      <c r="D14" s="20"/>
    </row>
    <row r="15" spans="1:4" x14ac:dyDescent="0.25">
      <c r="A15" s="10" t="s">
        <v>250</v>
      </c>
      <c r="B15" s="24">
        <v>2222222</v>
      </c>
      <c r="C15" s="24">
        <v>605605205</v>
      </c>
      <c r="D15" s="20"/>
    </row>
    <row r="16" spans="1:4" x14ac:dyDescent="0.25">
      <c r="A16" s="10" t="s">
        <v>251</v>
      </c>
      <c r="B16" s="24">
        <v>3333333</v>
      </c>
      <c r="C16" s="24">
        <v>60570608080</v>
      </c>
      <c r="D16" s="20"/>
    </row>
    <row r="17" spans="1:4" x14ac:dyDescent="0.25">
      <c r="A17" s="10" t="s">
        <v>252</v>
      </c>
      <c r="B17" s="24">
        <v>4444444</v>
      </c>
      <c r="C17" s="24">
        <v>6061449560</v>
      </c>
      <c r="D17" s="20"/>
    </row>
    <row r="18" spans="1:4" x14ac:dyDescent="0.25">
      <c r="A18" s="10" t="s">
        <v>253</v>
      </c>
      <c r="B18" s="24">
        <v>5555555</v>
      </c>
      <c r="C18" s="24">
        <v>6116617789</v>
      </c>
      <c r="D18" s="20"/>
    </row>
    <row r="19" spans="1:4" x14ac:dyDescent="0.25">
      <c r="A19" s="10" t="s">
        <v>254</v>
      </c>
      <c r="B19" s="24">
        <v>6666666</v>
      </c>
      <c r="C19" s="24">
        <v>1119610820</v>
      </c>
      <c r="D19" s="20"/>
    </row>
    <row r="20" spans="1:4" x14ac:dyDescent="0.25">
      <c r="A20" s="10" t="s">
        <v>255</v>
      </c>
      <c r="B20" s="24">
        <v>7777777</v>
      </c>
      <c r="C20" s="24">
        <v>18290530625</v>
      </c>
      <c r="D20" s="20"/>
    </row>
    <row r="21" spans="1:4" x14ac:dyDescent="0.25">
      <c r="A21" s="10" t="s">
        <v>256</v>
      </c>
      <c r="B21" s="24">
        <v>8888888</v>
      </c>
      <c r="C21" s="24">
        <v>858206.25</v>
      </c>
      <c r="D21" s="20"/>
    </row>
    <row r="22" spans="1:4" x14ac:dyDescent="0.25">
      <c r="A22" s="10" t="s">
        <v>257</v>
      </c>
      <c r="B22" s="24">
        <v>999999</v>
      </c>
      <c r="C22" s="24">
        <v>12373695</v>
      </c>
      <c r="D22" s="20"/>
    </row>
    <row r="23" spans="1:4" x14ac:dyDescent="0.25">
      <c r="A23" s="10" t="s">
        <v>258</v>
      </c>
      <c r="B23" s="24">
        <v>10101010</v>
      </c>
      <c r="C23" s="24">
        <v>373210</v>
      </c>
      <c r="D23" s="20"/>
    </row>
    <row r="24" spans="1:4" x14ac:dyDescent="0.25">
      <c r="A24" s="10" t="s">
        <v>259</v>
      </c>
      <c r="B24" s="24">
        <v>1111111111</v>
      </c>
      <c r="C24" s="24">
        <v>4484973.75</v>
      </c>
      <c r="D24" s="20"/>
    </row>
    <row r="25" spans="1:4" x14ac:dyDescent="0.25">
      <c r="A25" s="10" t="s">
        <v>260</v>
      </c>
      <c r="B25" s="24">
        <v>121211222</v>
      </c>
      <c r="C25" s="24">
        <v>1098070231.25</v>
      </c>
      <c r="D25" s="20"/>
    </row>
    <row r="26" spans="1:4" x14ac:dyDescent="0.25">
      <c r="A26" s="10" t="s">
        <v>261</v>
      </c>
      <c r="B26" s="24">
        <v>13131313</v>
      </c>
      <c r="C26" s="24">
        <v>4961243.75</v>
      </c>
      <c r="D26" s="20"/>
    </row>
    <row r="27" spans="1:4" x14ac:dyDescent="0.25">
      <c r="A27" s="10" t="s">
        <v>262</v>
      </c>
      <c r="B27" s="24">
        <v>1414141414</v>
      </c>
      <c r="C27" s="24">
        <v>85573181.25</v>
      </c>
      <c r="D27" s="20"/>
    </row>
    <row r="28" spans="1:4" x14ac:dyDescent="0.25">
      <c r="A28" s="10" t="s">
        <v>263</v>
      </c>
      <c r="B28" s="24">
        <v>15151515155</v>
      </c>
      <c r="C28" s="24">
        <v>1098318317.5</v>
      </c>
      <c r="D28" s="20"/>
    </row>
    <row r="29" spans="1:4" x14ac:dyDescent="0.25">
      <c r="A29" s="10" t="s">
        <v>264</v>
      </c>
      <c r="B29" s="24">
        <v>161616161</v>
      </c>
      <c r="C29" s="24">
        <v>935956445</v>
      </c>
      <c r="D29" s="20"/>
    </row>
    <row r="30" spans="1:4" x14ac:dyDescent="0.25">
      <c r="A30" s="10" t="s">
        <v>265</v>
      </c>
      <c r="B30" s="24">
        <v>78455615</v>
      </c>
      <c r="C30" s="24">
        <v>98069518.75</v>
      </c>
      <c r="D30" s="20"/>
    </row>
    <row r="31" spans="1:4" x14ac:dyDescent="0.25">
      <c r="A31" s="10" t="s">
        <v>266</v>
      </c>
      <c r="B31" s="24">
        <v>24848948</v>
      </c>
      <c r="C31" s="24">
        <v>31061185</v>
      </c>
      <c r="D31" s="20"/>
    </row>
    <row r="32" spans="1:4" x14ac:dyDescent="0.25">
      <c r="A32" s="10" t="s">
        <v>267</v>
      </c>
      <c r="B32" s="24">
        <v>1846487</v>
      </c>
      <c r="C32" s="24">
        <v>2308108.75</v>
      </c>
      <c r="D32" s="20"/>
    </row>
    <row r="33" spans="1:4" x14ac:dyDescent="0.25">
      <c r="A33" s="10" t="s">
        <v>268</v>
      </c>
      <c r="B33" s="24">
        <v>7479876</v>
      </c>
      <c r="C33" s="24">
        <v>9349845</v>
      </c>
      <c r="D33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1B68-B113-4854-8907-E7E5C981C4E4}">
  <dimension ref="A1:M6"/>
  <sheetViews>
    <sheetView workbookViewId="0"/>
  </sheetViews>
  <sheetFormatPr defaultRowHeight="15" x14ac:dyDescent="0.25"/>
  <cols>
    <col min="1" max="1" width="16.7109375" bestFit="1" customWidth="1"/>
    <col min="2" max="2" width="13.85546875" bestFit="1" customWidth="1"/>
    <col min="3" max="3" width="6.7109375" bestFit="1" customWidth="1"/>
    <col min="4" max="4" width="9" bestFit="1" customWidth="1"/>
    <col min="5" max="5" width="12" bestFit="1" customWidth="1"/>
    <col min="6" max="6" width="24.7109375" bestFit="1" customWidth="1"/>
    <col min="7" max="7" width="14" bestFit="1" customWidth="1"/>
    <col min="8" max="8" width="12.28515625" bestFit="1" customWidth="1"/>
    <col min="9" max="9" width="10.140625" bestFit="1" customWidth="1"/>
    <col min="10" max="10" width="12.85546875" style="20" bestFit="1" customWidth="1"/>
    <col min="11" max="11" width="19.7109375" bestFit="1" customWidth="1"/>
    <col min="12" max="12" width="14.7109375" bestFit="1" customWidth="1"/>
    <col min="13" max="13" width="20" bestFit="1" customWidth="1"/>
  </cols>
  <sheetData>
    <row r="1" spans="1:13" ht="15.75" customHeight="1" x14ac:dyDescent="0.25">
      <c r="A1" s="30" t="s">
        <v>271</v>
      </c>
      <c r="B1" s="31" t="s">
        <v>273</v>
      </c>
      <c r="C1" s="30" t="s">
        <v>272</v>
      </c>
      <c r="D1" s="30" t="s">
        <v>274</v>
      </c>
      <c r="E1" s="30" t="s">
        <v>276</v>
      </c>
      <c r="F1" s="30" t="s">
        <v>282</v>
      </c>
      <c r="G1" s="30" t="s">
        <v>277</v>
      </c>
      <c r="H1" s="30" t="s">
        <v>278</v>
      </c>
      <c r="I1" s="30" t="s">
        <v>279</v>
      </c>
      <c r="J1" s="30" t="s">
        <v>289</v>
      </c>
      <c r="K1" s="31" t="s">
        <v>280</v>
      </c>
      <c r="L1" s="30" t="s">
        <v>281</v>
      </c>
      <c r="M1" s="30" t="s">
        <v>283</v>
      </c>
    </row>
    <row r="2" spans="1:13" x14ac:dyDescent="0.25">
      <c r="A2" t="s">
        <v>284</v>
      </c>
      <c r="B2" t="s">
        <v>285</v>
      </c>
      <c r="C2" t="s">
        <v>286</v>
      </c>
      <c r="D2">
        <v>58113410</v>
      </c>
      <c r="E2" s="29" t="s">
        <v>412</v>
      </c>
      <c r="F2" s="26" t="s">
        <v>287</v>
      </c>
      <c r="G2" s="19" t="s">
        <v>408</v>
      </c>
      <c r="H2" t="s">
        <v>288</v>
      </c>
      <c r="I2">
        <v>3</v>
      </c>
      <c r="J2" s="20" t="s">
        <v>292</v>
      </c>
      <c r="K2" t="s">
        <v>409</v>
      </c>
      <c r="L2" s="28" t="s">
        <v>328</v>
      </c>
      <c r="M2" s="26" t="s">
        <v>296</v>
      </c>
    </row>
    <row r="3" spans="1:13" x14ac:dyDescent="0.25">
      <c r="A3" s="20" t="s">
        <v>284</v>
      </c>
      <c r="B3" s="20" t="s">
        <v>285</v>
      </c>
      <c r="C3" s="20" t="s">
        <v>286</v>
      </c>
      <c r="D3" s="20">
        <v>58113410</v>
      </c>
      <c r="E3" s="29" t="s">
        <v>412</v>
      </c>
      <c r="F3" s="26" t="s">
        <v>287</v>
      </c>
      <c r="G3" s="19" t="s">
        <v>408</v>
      </c>
      <c r="H3" s="20" t="s">
        <v>288</v>
      </c>
      <c r="I3">
        <v>2</v>
      </c>
      <c r="J3" s="20" t="s">
        <v>291</v>
      </c>
      <c r="L3" s="28" t="s">
        <v>328</v>
      </c>
      <c r="M3" s="26" t="s">
        <v>296</v>
      </c>
    </row>
    <row r="4" spans="1:13" x14ac:dyDescent="0.25">
      <c r="A4" s="20" t="s">
        <v>284</v>
      </c>
      <c r="B4" s="20" t="s">
        <v>285</v>
      </c>
      <c r="C4" s="20" t="s">
        <v>286</v>
      </c>
      <c r="D4" s="20">
        <v>58113410</v>
      </c>
      <c r="E4" s="29" t="s">
        <v>412</v>
      </c>
      <c r="F4" s="26" t="s">
        <v>287</v>
      </c>
      <c r="G4" s="19" t="s">
        <v>408</v>
      </c>
      <c r="H4" s="20" t="s">
        <v>288</v>
      </c>
      <c r="I4">
        <v>1</v>
      </c>
      <c r="J4" s="20" t="s">
        <v>290</v>
      </c>
      <c r="L4" s="28" t="s">
        <v>328</v>
      </c>
      <c r="M4" s="26" t="s">
        <v>296</v>
      </c>
    </row>
    <row r="5" spans="1:13" x14ac:dyDescent="0.25">
      <c r="A5" s="20" t="s">
        <v>284</v>
      </c>
      <c r="B5" s="20" t="s">
        <v>285</v>
      </c>
      <c r="C5" s="20" t="s">
        <v>286</v>
      </c>
      <c r="D5" s="20">
        <v>58113410</v>
      </c>
      <c r="E5" s="29" t="s">
        <v>412</v>
      </c>
      <c r="F5" s="26" t="s">
        <v>287</v>
      </c>
      <c r="G5" s="19" t="s">
        <v>408</v>
      </c>
      <c r="H5" s="20" t="s">
        <v>288</v>
      </c>
      <c r="I5">
        <v>4</v>
      </c>
      <c r="J5" s="20" t="s">
        <v>293</v>
      </c>
      <c r="K5" t="s">
        <v>295</v>
      </c>
      <c r="L5" s="28" t="s">
        <v>328</v>
      </c>
      <c r="M5" s="26" t="s">
        <v>296</v>
      </c>
    </row>
    <row r="6" spans="1:13" x14ac:dyDescent="0.25">
      <c r="A6" s="20" t="s">
        <v>284</v>
      </c>
      <c r="B6" s="20" t="s">
        <v>285</v>
      </c>
      <c r="C6" s="20" t="s">
        <v>286</v>
      </c>
      <c r="D6" s="20">
        <v>58113410</v>
      </c>
      <c r="E6" s="29" t="s">
        <v>412</v>
      </c>
      <c r="F6" s="26" t="s">
        <v>287</v>
      </c>
      <c r="G6" s="19" t="s">
        <v>408</v>
      </c>
      <c r="H6" s="20" t="s">
        <v>288</v>
      </c>
      <c r="I6">
        <v>5</v>
      </c>
      <c r="J6" s="20" t="s">
        <v>294</v>
      </c>
      <c r="L6" s="28" t="s">
        <v>328</v>
      </c>
      <c r="M6" s="26" t="s">
        <v>296</v>
      </c>
    </row>
  </sheetData>
  <hyperlinks>
    <hyperlink ref="M2" r:id="rId1" xr:uid="{084E0C5E-DAE1-4B75-8F89-FAD5CD9F6CB0}"/>
    <hyperlink ref="M3:M6" r:id="rId2" display="tjrtjreo@gmail.com" xr:uid="{32AD2657-42AC-4C51-A8E9-2C98114603DC}"/>
    <hyperlink ref="F2" r:id="rId3" display="tjrtjreo@gmail.com" xr:uid="{E8B2D925-9EB9-4EB6-97B1-64D5241A5B2A}"/>
    <hyperlink ref="F3" r:id="rId4" display="tjrtjreo@gmail.com" xr:uid="{5890A241-2DED-4905-B4AE-02337E844B6D}"/>
    <hyperlink ref="F4" r:id="rId5" display="tjrtjreo@gmail.com" xr:uid="{9879A88F-6C31-4A8A-8A90-ED4AEAE5CD5D}"/>
    <hyperlink ref="F5" r:id="rId6" display="tjrtjreo@gmail.com" xr:uid="{E3BDE2FE-64B0-4D2A-84B8-3789B5D9789C}"/>
    <hyperlink ref="F6" r:id="rId7" display="tjrtjreo@gmail.com" xr:uid="{92136D6B-29FA-4488-97CE-2EE69CD8334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0852-2510-45CC-A5C2-C7FDFE63385C}">
  <dimension ref="A1:AJ11"/>
  <sheetViews>
    <sheetView topLeftCell="AB1" workbookViewId="0"/>
  </sheetViews>
  <sheetFormatPr defaultRowHeight="15" x14ac:dyDescent="0.25"/>
  <cols>
    <col min="1" max="1" width="16.7109375" bestFit="1" customWidth="1"/>
    <col min="2" max="2" width="63.42578125" bestFit="1" customWidth="1"/>
    <col min="3" max="3" width="16.7109375" bestFit="1" customWidth="1"/>
    <col min="4" max="4" width="15.5703125" bestFit="1" customWidth="1"/>
    <col min="5" max="5" width="6.7109375" bestFit="1" customWidth="1"/>
    <col min="6" max="6" width="9" bestFit="1" customWidth="1"/>
    <col min="7" max="7" width="12.5703125" bestFit="1" customWidth="1"/>
    <col min="8" max="8" width="24.42578125" bestFit="1" customWidth="1"/>
    <col min="9" max="9" width="12.7109375" bestFit="1" customWidth="1"/>
    <col min="10" max="10" width="26.140625" bestFit="1" customWidth="1"/>
    <col min="11" max="11" width="26.140625" style="20" customWidth="1"/>
    <col min="12" max="12" width="14" bestFit="1" customWidth="1"/>
    <col min="13" max="13" width="6.85546875" bestFit="1" customWidth="1"/>
    <col min="14" max="14" width="9.85546875" bestFit="1" customWidth="1"/>
    <col min="15" max="15" width="16.28515625" bestFit="1" customWidth="1"/>
    <col min="16" max="16" width="18.85546875" bestFit="1" customWidth="1"/>
    <col min="17" max="17" width="15.140625" bestFit="1" customWidth="1"/>
    <col min="18" max="18" width="13.42578125" bestFit="1" customWidth="1"/>
    <col min="19" max="19" width="21.7109375" bestFit="1" customWidth="1"/>
    <col min="20" max="20" width="34.42578125" bestFit="1" customWidth="1"/>
    <col min="21" max="21" width="10.85546875" bestFit="1" customWidth="1"/>
    <col min="22" max="22" width="10" bestFit="1" customWidth="1"/>
    <col min="23" max="23" width="11.7109375" bestFit="1" customWidth="1"/>
    <col min="24" max="24" width="10.7109375" bestFit="1" customWidth="1"/>
    <col min="25" max="25" width="17.7109375" bestFit="1" customWidth="1"/>
    <col min="26" max="26" width="14.140625" bestFit="1" customWidth="1"/>
    <col min="27" max="27" width="12.85546875" bestFit="1" customWidth="1"/>
    <col min="28" max="28" width="6.7109375" bestFit="1" customWidth="1"/>
    <col min="29" max="29" width="16.28515625" bestFit="1" customWidth="1"/>
    <col min="30" max="30" width="12.5703125" bestFit="1" customWidth="1"/>
    <col min="31" max="31" width="9.85546875" style="20" bestFit="1" customWidth="1"/>
    <col min="32" max="32" width="16.28515625" style="20" bestFit="1" customWidth="1"/>
    <col min="33" max="33" width="16.28515625" style="20" customWidth="1"/>
    <col min="34" max="34" width="14.7109375" bestFit="1" customWidth="1"/>
    <col min="35" max="35" width="12.140625" bestFit="1" customWidth="1"/>
    <col min="36" max="36" width="18" bestFit="1" customWidth="1"/>
  </cols>
  <sheetData>
    <row r="1" spans="1:36" x14ac:dyDescent="0.25">
      <c r="A1" s="30" t="s">
        <v>130</v>
      </c>
      <c r="B1" s="30" t="s">
        <v>360</v>
      </c>
      <c r="C1" s="30" t="s">
        <v>271</v>
      </c>
      <c r="D1" s="31" t="s">
        <v>273</v>
      </c>
      <c r="E1" s="30" t="s">
        <v>272</v>
      </c>
      <c r="F1" s="30" t="s">
        <v>274</v>
      </c>
      <c r="G1" s="30" t="s">
        <v>334</v>
      </c>
      <c r="H1" s="30" t="s">
        <v>333</v>
      </c>
      <c r="I1" s="30" t="s">
        <v>361</v>
      </c>
      <c r="J1" s="30" t="s">
        <v>297</v>
      </c>
      <c r="K1" s="31" t="s">
        <v>12</v>
      </c>
      <c r="L1" s="30" t="s">
        <v>277</v>
      </c>
      <c r="M1" s="30" t="s">
        <v>278</v>
      </c>
      <c r="N1" s="30" t="s">
        <v>302</v>
      </c>
      <c r="O1" s="30" t="s">
        <v>289</v>
      </c>
      <c r="P1" s="31" t="s">
        <v>359</v>
      </c>
      <c r="Q1" s="30" t="s">
        <v>311</v>
      </c>
      <c r="R1" s="30" t="s">
        <v>335</v>
      </c>
      <c r="S1" s="30" t="s">
        <v>336</v>
      </c>
      <c r="T1" s="30" t="s">
        <v>312</v>
      </c>
      <c r="U1" s="30" t="s">
        <v>338</v>
      </c>
      <c r="V1" s="30" t="s">
        <v>339</v>
      </c>
      <c r="W1" s="30" t="s">
        <v>346</v>
      </c>
      <c r="X1" s="30" t="s">
        <v>347</v>
      </c>
      <c r="Y1" s="30" t="s">
        <v>348</v>
      </c>
      <c r="Z1" s="30" t="s">
        <v>349</v>
      </c>
      <c r="AA1" s="30" t="s">
        <v>350</v>
      </c>
      <c r="AB1" s="31" t="s">
        <v>351</v>
      </c>
      <c r="AC1" s="30" t="s">
        <v>352</v>
      </c>
      <c r="AD1" s="30" t="s">
        <v>278</v>
      </c>
      <c r="AE1" s="30" t="s">
        <v>302</v>
      </c>
      <c r="AF1" s="30" t="s">
        <v>289</v>
      </c>
      <c r="AG1" s="30" t="s">
        <v>273</v>
      </c>
      <c r="AH1" s="30" t="s">
        <v>353</v>
      </c>
      <c r="AI1" s="30" t="s">
        <v>354</v>
      </c>
      <c r="AJ1" s="30" t="s">
        <v>355</v>
      </c>
    </row>
    <row r="2" spans="1:36" x14ac:dyDescent="0.25">
      <c r="A2" s="20" t="s">
        <v>149</v>
      </c>
      <c r="B2" s="20" t="s">
        <v>177</v>
      </c>
      <c r="C2" t="s">
        <v>284</v>
      </c>
      <c r="E2" t="s">
        <v>286</v>
      </c>
      <c r="F2" t="s">
        <v>406</v>
      </c>
      <c r="G2">
        <v>83998630647</v>
      </c>
      <c r="H2" s="26" t="s">
        <v>330</v>
      </c>
      <c r="I2" s="20">
        <v>4</v>
      </c>
      <c r="J2" s="20" t="s">
        <v>301</v>
      </c>
      <c r="K2" s="20" t="s">
        <v>410</v>
      </c>
      <c r="L2" s="27" t="s">
        <v>407</v>
      </c>
      <c r="M2" t="s">
        <v>331</v>
      </c>
      <c r="N2">
        <v>1</v>
      </c>
      <c r="O2" t="s">
        <v>303</v>
      </c>
      <c r="P2" t="s">
        <v>357</v>
      </c>
      <c r="Q2" s="29" t="s">
        <v>362</v>
      </c>
      <c r="R2">
        <v>83998630647</v>
      </c>
      <c r="S2" s="26" t="s">
        <v>332</v>
      </c>
      <c r="T2" t="s">
        <v>337</v>
      </c>
      <c r="U2">
        <v>1</v>
      </c>
      <c r="V2" t="s">
        <v>340</v>
      </c>
      <c r="W2">
        <v>789</v>
      </c>
      <c r="X2" s="19" t="s">
        <v>356</v>
      </c>
      <c r="Y2">
        <v>898</v>
      </c>
      <c r="Z2">
        <v>30</v>
      </c>
      <c r="AA2">
        <v>5</v>
      </c>
      <c r="AB2" t="s">
        <v>413</v>
      </c>
      <c r="AC2" t="s">
        <v>408</v>
      </c>
      <c r="AD2" t="s">
        <v>363</v>
      </c>
      <c r="AE2" s="20">
        <v>1</v>
      </c>
      <c r="AF2" s="20" t="s">
        <v>303</v>
      </c>
      <c r="AG2" s="20" t="s">
        <v>364</v>
      </c>
      <c r="AH2">
        <v>83998630647</v>
      </c>
      <c r="AI2" s="26" t="s">
        <v>358</v>
      </c>
      <c r="AJ2" s="28" t="s">
        <v>365</v>
      </c>
    </row>
    <row r="3" spans="1:36" x14ac:dyDescent="0.25">
      <c r="A3" s="20" t="s">
        <v>149</v>
      </c>
      <c r="B3" s="20" t="s">
        <v>177</v>
      </c>
      <c r="C3" s="20" t="s">
        <v>284</v>
      </c>
      <c r="D3" s="20" t="s">
        <v>329</v>
      </c>
      <c r="E3" s="20" t="s">
        <v>286</v>
      </c>
      <c r="F3" s="20"/>
      <c r="G3" s="20">
        <v>83998630647</v>
      </c>
      <c r="H3" s="26" t="s">
        <v>330</v>
      </c>
      <c r="I3">
        <v>2</v>
      </c>
      <c r="J3" t="s">
        <v>299</v>
      </c>
      <c r="N3">
        <v>2</v>
      </c>
      <c r="O3" t="s">
        <v>304</v>
      </c>
      <c r="Q3" s="29" t="s">
        <v>362</v>
      </c>
      <c r="R3" s="20">
        <v>83998630647</v>
      </c>
      <c r="S3" s="26" t="s">
        <v>332</v>
      </c>
      <c r="T3" s="20" t="s">
        <v>337</v>
      </c>
      <c r="U3">
        <v>2</v>
      </c>
      <c r="V3" t="s">
        <v>341</v>
      </c>
      <c r="AE3" s="20">
        <v>2</v>
      </c>
      <c r="AF3" s="20" t="s">
        <v>304</v>
      </c>
    </row>
    <row r="4" spans="1:36" x14ac:dyDescent="0.25">
      <c r="A4" s="20" t="s">
        <v>149</v>
      </c>
      <c r="B4" s="20" t="s">
        <v>177</v>
      </c>
      <c r="C4" s="20" t="s">
        <v>284</v>
      </c>
      <c r="D4" s="20" t="s">
        <v>329</v>
      </c>
      <c r="E4" s="20" t="s">
        <v>286</v>
      </c>
      <c r="F4" s="20"/>
      <c r="G4" s="20">
        <v>83998630647</v>
      </c>
      <c r="H4" s="26" t="s">
        <v>330</v>
      </c>
      <c r="I4">
        <v>3</v>
      </c>
      <c r="J4" t="s">
        <v>300</v>
      </c>
      <c r="N4">
        <v>3</v>
      </c>
      <c r="O4" t="s">
        <v>305</v>
      </c>
      <c r="Q4" s="29" t="s">
        <v>362</v>
      </c>
      <c r="R4" s="20">
        <v>83998630647</v>
      </c>
      <c r="S4" s="26" t="s">
        <v>332</v>
      </c>
      <c r="T4" s="20" t="s">
        <v>337</v>
      </c>
      <c r="U4">
        <v>3</v>
      </c>
      <c r="V4" t="s">
        <v>342</v>
      </c>
      <c r="AE4" s="20">
        <v>3</v>
      </c>
      <c r="AF4" s="20" t="s">
        <v>305</v>
      </c>
    </row>
    <row r="5" spans="1:36" x14ac:dyDescent="0.25">
      <c r="A5" s="20" t="s">
        <v>149</v>
      </c>
      <c r="B5" s="20" t="s">
        <v>177</v>
      </c>
      <c r="C5" s="20" t="s">
        <v>284</v>
      </c>
      <c r="D5" s="20" t="s">
        <v>329</v>
      </c>
      <c r="E5" s="20" t="s">
        <v>286</v>
      </c>
      <c r="F5" s="20"/>
      <c r="G5" s="20">
        <v>83998630647</v>
      </c>
      <c r="H5" s="26" t="s">
        <v>330</v>
      </c>
      <c r="I5">
        <v>1</v>
      </c>
      <c r="J5" t="s">
        <v>298</v>
      </c>
      <c r="N5">
        <v>4</v>
      </c>
      <c r="O5" t="s">
        <v>306</v>
      </c>
      <c r="Q5" s="29" t="s">
        <v>362</v>
      </c>
      <c r="R5" s="20">
        <v>83998630647</v>
      </c>
      <c r="S5" s="26" t="s">
        <v>332</v>
      </c>
      <c r="T5" s="20" t="s">
        <v>337</v>
      </c>
      <c r="U5">
        <v>4</v>
      </c>
      <c r="V5" t="s">
        <v>343</v>
      </c>
      <c r="AE5" s="20">
        <v>4</v>
      </c>
      <c r="AF5" s="20" t="s">
        <v>306</v>
      </c>
    </row>
    <row r="6" spans="1:36" x14ac:dyDescent="0.25">
      <c r="N6">
        <v>5</v>
      </c>
      <c r="O6" t="s">
        <v>307</v>
      </c>
      <c r="U6">
        <v>5</v>
      </c>
      <c r="V6" t="s">
        <v>344</v>
      </c>
      <c r="AE6" s="20">
        <v>5</v>
      </c>
      <c r="AF6" s="20" t="s">
        <v>307</v>
      </c>
    </row>
    <row r="7" spans="1:36" x14ac:dyDescent="0.25">
      <c r="N7">
        <v>6</v>
      </c>
      <c r="O7" t="s">
        <v>308</v>
      </c>
      <c r="U7">
        <v>6</v>
      </c>
      <c r="V7" t="s">
        <v>345</v>
      </c>
      <c r="AE7" s="20">
        <v>6</v>
      </c>
      <c r="AF7" s="20" t="s">
        <v>308</v>
      </c>
    </row>
    <row r="8" spans="1:36" x14ac:dyDescent="0.25">
      <c r="N8">
        <v>7</v>
      </c>
      <c r="O8" t="s">
        <v>292</v>
      </c>
      <c r="U8">
        <v>7</v>
      </c>
      <c r="V8" t="s">
        <v>301</v>
      </c>
      <c r="AE8" s="20">
        <v>7</v>
      </c>
      <c r="AF8" s="20" t="s">
        <v>292</v>
      </c>
    </row>
    <row r="9" spans="1:36" x14ac:dyDescent="0.25">
      <c r="N9" s="20">
        <v>8</v>
      </c>
      <c r="O9" t="s">
        <v>309</v>
      </c>
      <c r="AE9" s="20">
        <v>8</v>
      </c>
      <c r="AF9" s="20" t="s">
        <v>309</v>
      </c>
    </row>
    <row r="10" spans="1:36" x14ac:dyDescent="0.25">
      <c r="N10" s="20">
        <v>9</v>
      </c>
      <c r="O10" t="s">
        <v>293</v>
      </c>
      <c r="AE10" s="20">
        <v>9</v>
      </c>
      <c r="AF10" s="20" t="s">
        <v>293</v>
      </c>
    </row>
    <row r="11" spans="1:36" x14ac:dyDescent="0.25">
      <c r="N11" s="20">
        <v>10</v>
      </c>
      <c r="O11" t="s">
        <v>310</v>
      </c>
      <c r="AE11" s="20">
        <v>10</v>
      </c>
      <c r="AF11" s="20" t="s">
        <v>310</v>
      </c>
    </row>
  </sheetData>
  <hyperlinks>
    <hyperlink ref="H2" r:id="rId1" xr:uid="{6C6A87F7-8AA0-4D82-A4E4-5465F2853C90}"/>
    <hyperlink ref="S2" r:id="rId2" xr:uid="{31680526-6A68-4BA6-BD6E-F8D5C2550A08}"/>
    <hyperlink ref="H3" r:id="rId3" xr:uid="{57E84587-75B2-4A52-81FE-D3E7E3696137}"/>
    <hyperlink ref="H4" r:id="rId4" xr:uid="{5A837180-0E10-4156-9C31-320507FFB5EB}"/>
    <hyperlink ref="H5" r:id="rId5" xr:uid="{A7EB4EE8-4114-4B78-B3C5-C8544D106967}"/>
    <hyperlink ref="S3" r:id="rId6" xr:uid="{AA5EEA7D-313A-423D-BF9C-2C12FC661255}"/>
    <hyperlink ref="S4" r:id="rId7" xr:uid="{8D75986E-B963-4B6F-B0A0-C9BFAF8D02FB}"/>
    <hyperlink ref="S5" r:id="rId8" xr:uid="{EFDD48C7-604A-446B-A9DA-5F5EA9447870}"/>
    <hyperlink ref="AI2" r:id="rId9" xr:uid="{89FF2193-DB6D-45E7-9EA3-D9004DF7BC6D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plano_amortizacao vigente</vt:lpstr>
      <vt:lpstr>plano_amortizacao_suplementar</vt:lpstr>
      <vt:lpstr>DRAA - Resultados</vt:lpstr>
      <vt:lpstr>Comparativo</vt:lpstr>
      <vt:lpstr>Órgãos_Entidades</vt:lpstr>
      <vt:lpstr>Modelo DRAA Precificador</vt:lpstr>
      <vt:lpstr>Comparativo proj-exe</vt:lpstr>
      <vt:lpstr>Ente</vt:lpstr>
      <vt:lpstr>UG</vt:lpstr>
      <vt:lpstr>Atuário</vt:lpstr>
      <vt:lpstr>Composição de massa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2022-11-21T14:53:42Z</dcterms:modified>
</cp:coreProperties>
</file>