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\"/>
    </mc:Choice>
  </mc:AlternateContent>
  <xr:revisionPtr revIDLastSave="0" documentId="13_ncr:1_{A2B7AEA2-24F5-4B86-AD5D-761A33A17E9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lano_amortizacao vigente" sheetId="2" r:id="rId1"/>
    <sheet name="plano_amortizacao_suplementar" sheetId="1" r:id="rId2"/>
    <sheet name="DRAA - Resultados" sheetId="3" r:id="rId3"/>
    <sheet name="Comparativo" sheetId="4" r:id="rId4"/>
  </sheets>
  <externalReferences>
    <externalReference r:id="rId5"/>
  </externalReferences>
  <definedNames>
    <definedName name="Método">'[1]Resultados Atuariais'!$B$16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C19" i="4"/>
  <c r="D39" i="4"/>
  <c r="D38" i="4"/>
  <c r="D35" i="4"/>
  <c r="D34" i="4"/>
  <c r="D31" i="4"/>
  <c r="D30" i="4"/>
  <c r="D29" i="4"/>
  <c r="D28" i="4"/>
  <c r="D27" i="4"/>
  <c r="D26" i="4"/>
  <c r="D25" i="4"/>
  <c r="D24" i="4"/>
  <c r="D23" i="4"/>
  <c r="D22" i="4"/>
  <c r="D16" i="4"/>
  <c r="D15" i="4"/>
  <c r="D14" i="4"/>
  <c r="D13" i="4"/>
  <c r="D12" i="4"/>
  <c r="D11" i="4"/>
  <c r="D10" i="4"/>
  <c r="D9" i="4"/>
  <c r="D8" i="4"/>
  <c r="D7" i="4"/>
  <c r="D4" i="4"/>
  <c r="C39" i="4"/>
  <c r="C38" i="4"/>
  <c r="C36" i="4"/>
  <c r="D36" i="4" s="1"/>
  <c r="C35" i="4"/>
  <c r="C34" i="4"/>
  <c r="C31" i="4"/>
  <c r="C30" i="4"/>
  <c r="C29" i="4"/>
  <c r="C28" i="4"/>
  <c r="C27" i="4"/>
  <c r="C26" i="4"/>
  <c r="C25" i="4"/>
  <c r="C24" i="4"/>
  <c r="C23" i="4"/>
  <c r="C22" i="4"/>
  <c r="C16" i="4"/>
  <c r="C15" i="4"/>
  <c r="C14" i="4"/>
  <c r="C13" i="4"/>
  <c r="C12" i="4"/>
  <c r="C11" i="4"/>
  <c r="C10" i="4"/>
  <c r="C9" i="4"/>
  <c r="C8" i="4"/>
  <c r="C7" i="4"/>
  <c r="C4" i="4"/>
  <c r="B65" i="3"/>
  <c r="B6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<sst xmlns="http://schemas.openxmlformats.org/spreadsheetml/2006/main" count="126" uniqueCount="119">
  <si>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</si>
  <si>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</si>
  <si>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</si>
  <si>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</si>
  <si>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</si>
  <si>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</si>
  <si>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</si>
  <si>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</si>
  <si>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</si>
  <si>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</si>
  <si>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</si>
  <si>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</si>
  <si>
    <t>Descrição</t>
  </si>
  <si>
    <t>Geração Atual</t>
  </si>
  <si>
    <t>Valor Atual dos Salários Futuros</t>
  </si>
  <si>
    <t>ATIVOS GARANTIDORES DOS COMPROMISSOS DO PLANO DE BENEFÍCIOS</t>
  </si>
  <si>
    <t xml:space="preserve">   Aplicações em Segmento de Renda Fixa - RPPS</t>
  </si>
  <si>
    <t xml:space="preserve">   Aplicações em Segmento de Renda Variável - RPPS</t>
  </si>
  <si>
    <t xml:space="preserve">   Aplicações em Segmento Imobiliário  - RPPS</t>
  </si>
  <si>
    <t xml:space="preserve">   Aplicações em Enquadramento - RPPS</t>
  </si>
  <si>
    <t xml:space="preserve">   Títulos e Valores não Sujeitos ao Enquadramento - RPPS</t>
  </si>
  <si>
    <t xml:space="preserve">   Demais Bens, direitos e ativos</t>
  </si>
  <si>
    <t>PROVISÃO MATEMÁTICA DOS BENEFÍCIOS CONCEDIDOS</t>
  </si>
  <si>
    <t xml:space="preserve">   VALOR ATUAL DOS BENEFÍCIOS FUTUROS - ENCARGOS DE BENEFÍCIOS CONCEDIDOS</t>
  </si>
  <si>
    <t xml:space="preserve">      Benefícios Concedidos - Encargos - Aposentadorias Programadas</t>
  </si>
  <si>
    <t xml:space="preserve">      Benefícios Concedidos - Encargos - Aposentadorias Especiais de Professores</t>
  </si>
  <si>
    <t xml:space="preserve">      Benefícios Concedidos - Encargos - Outras Aposentadorias Especiais</t>
  </si>
  <si>
    <t xml:space="preserve">      Benefícios Concedidos - Encargos - Aposentadorias por Invalidez</t>
  </si>
  <si>
    <t xml:space="preserve">      Benefícios Concedidos - Encargos - Pensões Por Morte</t>
  </si>
  <si>
    <t xml:space="preserve">      Benefícios Concedidos - Encargos - Compensação Previdenciária a Pagar</t>
  </si>
  <si>
    <t xml:space="preserve">   VALOR ATUAL DAS CONTRIBUIÇÕES FUTURAS E COMPENSAÇÕES A RECEBER - BENEFÍCIOS CONCEDIDOS</t>
  </si>
  <si>
    <t xml:space="preserve">      Benefícios Concedidos - Contribuições Futuras dos Aposentados</t>
  </si>
  <si>
    <t xml:space="preserve">      Benefícios Concedidos - Contribuições Futuras dos Pensionistas</t>
  </si>
  <si>
    <t xml:space="preserve">      Benefícios Concedidos - Compensação Previdenciária a Receber</t>
  </si>
  <si>
    <t>PROVISÃO MATEMÁTICA DOS BENEFÍCIOS A CONCEDER:</t>
  </si>
  <si>
    <t xml:space="preserve">   VALOR ATUAL DOS BENEFÍCIOS FUTUROS - ENCARGOS DE BENEFÍCIOS A CONCEDER:</t>
  </si>
  <si>
    <t xml:space="preserve">      Benefícios a Conceder - Encargos - Aposentadorias Programadas</t>
  </si>
  <si>
    <t xml:space="preserve">      Benefícios a Conceder - Encargos - Aposentadorias Especiais de Professores</t>
  </si>
  <si>
    <t xml:space="preserve">      Benefícios a Conceder - Encargos - Outras Aposentadorias Especiais</t>
  </si>
  <si>
    <t xml:space="preserve">      Benefícios a Conceder - Encargos - Aposentadorias por Invalidez</t>
  </si>
  <si>
    <t xml:space="preserve">      Benefícios a Conceder - Encargos - Pensões Por Morte de Servidores em Atividade</t>
  </si>
  <si>
    <t xml:space="preserve">      Benefícios a Conceder - Encargos - Pensões Por Morte de Aposentados</t>
  </si>
  <si>
    <t xml:space="preserve">      Benefícios a Conceder - Encargos - Outros Benefícios e Auxílios</t>
  </si>
  <si>
    <t xml:space="preserve">      Benefícios a Conceder - Encargos - Compensação Previdenciária a Pagar</t>
  </si>
  <si>
    <t xml:space="preserve">   VALOR ATUAL DAS CONTRIBUIÇÕES FUTURAS E COMPENSAÇÕES A RECEBER - BENEFÍCIOS A CONCEDER:</t>
  </si>
  <si>
    <t xml:space="preserve">      Benefícios a Conceder - Contribuições Futuras do Ente</t>
  </si>
  <si>
    <t xml:space="preserve">      Benefícios a Conceder - Contribuições Futuras dos Segurados Ativos</t>
  </si>
  <si>
    <t xml:space="preserve">      Benefícios a Conceder - Contribuições Futuras dos Aposentados</t>
  </si>
  <si>
    <t xml:space="preserve">      Benefícios a Conceder - Contribuições Futuras dos Pensionistas</t>
  </si>
  <si>
    <t xml:space="preserve">      Benefícios a Conceder - Compensação Previdenciária a Receber</t>
  </si>
  <si>
    <t>PROVISÃO MATEMÁTICA PARA COBERTURA DE INSUFICIÊNCIAS FINANCEIRAS ASSEGURADA POR LEI:</t>
  </si>
  <si>
    <t xml:space="preserve">   Valor Atual do Plano de Amortização do Déficit Atuarial estabelecido em lei</t>
  </si>
  <si>
    <t xml:space="preserve">   Valor Atual dos Parcelamentos de Débitos Previdenciários</t>
  </si>
  <si>
    <t>RESULTADO ATUARIAL</t>
  </si>
  <si>
    <t xml:space="preserve">   Déficit Atuarial</t>
  </si>
  <si>
    <t xml:space="preserve">   Equilíbrio Atuarial</t>
  </si>
  <si>
    <t xml:space="preserve">   Superávit Atuarial</t>
  </si>
  <si>
    <t>DESTINAÇÃO DO RESULTADO</t>
  </si>
  <si>
    <t xml:space="preserve">   Provisão de Contingências (até 25% dos Compromissos)</t>
  </si>
  <si>
    <t xml:space="preserve">   Provisão para revisão do plano de custeio (acima 25% dos Compromissos)</t>
  </si>
  <si>
    <t>FUNDOS CONSTITUÍDOS</t>
  </si>
  <si>
    <t xml:space="preserve">   Fundo Garantidor de Pensão de Servidor Estruturada em Regime de Repartição de Capitais de Cobertura</t>
  </si>
  <si>
    <t xml:space="preserve">   Fundo Garantidor de Aposentadoria por Invalidez de Servidor Estruturada em Regime de Repartição de Capitais</t>
  </si>
  <si>
    <t xml:space="preserve">   Fundo Garantidor de Benefícios Estruturados em Regime de Repartição Simples</t>
  </si>
  <si>
    <t xml:space="preserve">   Fundo de Oscilação de Riscos dos Benefícios Estruturados em Regime de Capitalização</t>
  </si>
  <si>
    <t xml:space="preserve">   Fundo de Oscilação de Riscos dos Benefícios Estruturados em Regime de Repartição de Capitais de Cobertura</t>
  </si>
  <si>
    <t xml:space="preserve">   Fundo de Oscilação de Riscos dos Benefícios Estruturados em Regime de Repartição Simples</t>
  </si>
  <si>
    <t xml:space="preserve">   Fundo Administrativo</t>
  </si>
  <si>
    <t>RECEITAS E DESPESAS ESTIMADAS PARA O EXERCÍCIO</t>
  </si>
  <si>
    <t xml:space="preserve">   Total de Receitas Estimadas para o Exercício</t>
  </si>
  <si>
    <t xml:space="preserve">   Total de Despesas Estimadas para o Exercício</t>
  </si>
  <si>
    <t>RESULTADO FINANCEIRO ESTIMADO PARA O EXERCÍCIO</t>
  </si>
  <si>
    <t xml:space="preserve">   Déficit Financeiro</t>
  </si>
  <si>
    <t xml:space="preserve">   Equilíbrio Financeiro</t>
  </si>
  <si>
    <t xml:space="preserve">   Superávit Financeiro</t>
  </si>
  <si>
    <t/>
  </si>
  <si>
    <t>Gerações Futuras</t>
  </si>
  <si>
    <t>BASE NORMATIVA</t>
  </si>
  <si>
    <t xml:space="preserve">   PLANO DE CUSTEIO VIGENTE</t>
  </si>
  <si>
    <t xml:space="preserve">      Contribuição Normal - Ente Federativo</t>
  </si>
  <si>
    <t>BASE CADASTRAL</t>
  </si>
  <si>
    <t xml:space="preserve">   ESTATÍSTICAS DA POPULAÇÃO COBERTA</t>
  </si>
  <si>
    <t xml:space="preserve">      Quantidade de Segurados Ativos</t>
  </si>
  <si>
    <t xml:space="preserve">      Quantidade de Aposentados</t>
  </si>
  <si>
    <t xml:space="preserve">      Quantidade de Pensionistas</t>
  </si>
  <si>
    <t xml:space="preserve">      Média da Base de Cálculo dos Segurados Ativos</t>
  </si>
  <si>
    <t xml:space="preserve">      Média do Valor do Beneficio dos Aposentados</t>
  </si>
  <si>
    <t xml:space="preserve">      Média do Valor do Benefícios dos Pensionistas</t>
  </si>
  <si>
    <t xml:space="preserve">      Idade Média dos Segurados Ativos</t>
  </si>
  <si>
    <t xml:space="preserve">      Idade Média dos Aposentados</t>
  </si>
  <si>
    <t xml:space="preserve">      Idade Média dos Pensionistas</t>
  </si>
  <si>
    <t xml:space="preserve">      Idade Média Projetada Para Aposentadoria</t>
  </si>
  <si>
    <t>BASE TÉCNICA</t>
  </si>
  <si>
    <t xml:space="preserve">   REGIMES E MÉTODOS DE FINANCIAMENTO</t>
  </si>
  <si>
    <t xml:space="preserve">      Método de Financiamento Adotado</t>
  </si>
  <si>
    <t>RESULTADOS</t>
  </si>
  <si>
    <t xml:space="preserve">   VALORES DOS COMPROMISSOS</t>
  </si>
  <si>
    <t xml:space="preserve">      Ativos Garantidores dos Compromissos do Plano de Benefícios</t>
  </si>
  <si>
    <t xml:space="preserve">      Valor Atual dos Benefícios Futuros - Benefícios Concedidos</t>
  </si>
  <si>
    <t xml:space="preserve">      Valor Atual das Contribuições Futuras - Benefícios Concedidos</t>
  </si>
  <si>
    <t xml:space="preserve">      Reserva Matemática dos Benefícios Concedidos</t>
  </si>
  <si>
    <t xml:space="preserve">      Valor Atual dos Benefícios Futuros - Benefícios a Conceder</t>
  </si>
  <si>
    <t xml:space="preserve">      Valor Atual das Contribuições Futuras - Benefícios a Conceder</t>
  </si>
  <si>
    <t xml:space="preserve">      Reserva Matemática dos Benefícios a Conceder</t>
  </si>
  <si>
    <t xml:space="preserve">      Valor Atual da Compensação Financeira a Receber</t>
  </si>
  <si>
    <t xml:space="preserve">      Valor Atual da Compensação Financeira a Pagar</t>
  </si>
  <si>
    <t xml:space="preserve">      Resultado Atuarial</t>
  </si>
  <si>
    <t>CUSTO NORMAL</t>
  </si>
  <si>
    <t xml:space="preserve">   CUSTO ANUAL PREVISTO (% SOBRE BASE DE CONTRIBUIÇÃO)</t>
  </si>
  <si>
    <t xml:space="preserve">      Benefícios em Regime de Capitalização (%)</t>
  </si>
  <si>
    <t xml:space="preserve">      Benefícios em Regime de Repartição de Capitais de Cobertura (%)</t>
  </si>
  <si>
    <t xml:space="preserve">      Benefícios em Regime de Repartição Simples (%)</t>
  </si>
  <si>
    <t>ALÍQUOTAS DE CUSTEIO NORMAL DEFINIDAS</t>
  </si>
  <si>
    <t xml:space="preserve">   Ente Federativo - Contribuição Normal</t>
  </si>
  <si>
    <t xml:space="preserve">   Taxa de Administração</t>
  </si>
  <si>
    <t>Ano1</t>
  </si>
  <si>
    <t>Ano2</t>
  </si>
  <si>
    <t>Ano3</t>
  </si>
  <si>
    <t>AGREGADO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</si>
</sst>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  <font>
      <sz val="11"/>
      <color theme="1"/>
      <name val="Maven Pro"/>
    </font>
  </fonts>
  <fills count="6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" fontId="4" fillId="0" borderId="3" xfId="2" applyNumberFormat="1" applyFont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4" borderId="3" xfId="3" applyNumberFormat="1" applyFont="1" applyFill="1" applyBorder="1" applyAlignment="1">
      <alignment vertical="center"/>
    </xf>
    <xf numFmtId="43" fontId="4" fillId="4" borderId="3" xfId="3" applyFont="1" applyFill="1" applyBorder="1" applyAlignment="1">
      <alignment vertical="center"/>
    </xf>
    <xf numFmtId="1" fontId="4" fillId="5" borderId="3" xfId="2" applyNumberFormat="1" applyFont="1" applyFill="1" applyBorder="1" applyAlignment="1">
      <alignment vertical="center"/>
    </xf>
    <xf numFmtId="4" fontId="4" fillId="4" borderId="3" xfId="2" applyNumberFormat="1" applyFont="1" applyFill="1" applyBorder="1" applyAlignment="1">
      <alignment vertical="center"/>
    </xf>
  </cellXfs>
  <cellStyles count="4">
    <cellStyle name="Normal" xfId="0" builtinId="0"/>
    <cellStyle name="Normal 8 3" xfId="2" xr:uid="{5F43C3C8-D126-4233-B385-7E7526071F02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95120fd4aa672be/3.1%20INOVE/T&#233;cnico_Atu&#225;ria/!%20CLIENTES%20Atu&#225;ria/Vic&#234;ncia_PE/2022_INOVE/C&#225;lculo/!%20C&#225;lculo%202022%20-%20Vic&#234;n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ixa de diálogo2"/>
      <sheetName val="Ref_Colunas"/>
      <sheetName val="TABUAS"/>
      <sheetName val="ÍNDICES"/>
      <sheetName val="Reajustes"/>
      <sheetName val="Duration Passivo"/>
      <sheetName val="Gráfico1"/>
      <sheetName val="Macro Word (2)"/>
      <sheetName val="COMANDOS"/>
      <sheetName val="Informações sobre o Banco"/>
      <sheetName val="Localizar"/>
      <sheetName val="Dados"/>
      <sheetName val="Listinhas"/>
      <sheetName val="Aliq Progres"/>
      <sheetName val="Parametros Elegibilidade EC103"/>
      <sheetName val="Parcelamentos"/>
      <sheetName val="Despesas Administrativas"/>
      <sheetName val="Ativos Critica"/>
      <sheetName val="Aposentados Critica"/>
      <sheetName val="Pensionistas Critica"/>
      <sheetName val="Ativos"/>
      <sheetName val="Inativos"/>
      <sheetName val="Pensionistas"/>
      <sheetName val="PensionistasCotas"/>
      <sheetName val="Estatísticas ATIVOS"/>
      <sheetName val="Projeção Ativos PROG"/>
      <sheetName val="Projeção Ativos ESP PROFESSOR"/>
      <sheetName val="Projeção Ativos ESP DEFICIENTE"/>
      <sheetName val="Projeção Ativos ESP RISCO"/>
      <sheetName val="Projeção Ativos ESP INSALUBRE"/>
      <sheetName val="Projeção Ativos RCC"/>
      <sheetName val="Teste Regressão Casados"/>
      <sheetName val="Projeção de Massa IEN"/>
      <sheetName val="Estatisticas Aposentados"/>
      <sheetName val="Projeção Aposentados"/>
      <sheetName val="Estatisticas Pensionistas"/>
      <sheetName val="Projeção Pensionistas"/>
      <sheetName val="Negociação Fluxos"/>
      <sheetName val="Hipoteses"/>
      <sheetName val="Checklist"/>
      <sheetName val="MÉTODOS progressiva"/>
      <sheetName val="Resultados"/>
      <sheetName val="BD TABUAS"/>
      <sheetName val="CustoSuplementar"/>
      <sheetName val="LDA"/>
      <sheetName val="Análise de Sensibilidade"/>
      <sheetName val="RELATÓRIO"/>
      <sheetName val="Macro Word"/>
      <sheetName val="Listas"/>
      <sheetName val="Rec Des proj exercicio - Atual"/>
      <sheetName val="RELATÓRIO ref Word"/>
      <sheetName val="Resultados Atuariais"/>
      <sheetName val="Gráfico2"/>
      <sheetName val="Gráfico3"/>
      <sheetName val="Projeções - sem GF"/>
      <sheetName val="Flx CX vigente - LINEAR"/>
      <sheetName val="Flx CX vigente - PROGRESSIVA"/>
      <sheetName val="Quadros da Reav COMPARATIVO"/>
      <sheetName val="Registros Contábeis"/>
      <sheetName val="Crescimento Salarial - PREV"/>
      <sheetName val="DRAA Negociação"/>
      <sheetName val="DRAA Órgãos_CNPJ"/>
      <sheetName val="DRAA Base Técnica"/>
      <sheetName val="DRAA Resultados"/>
      <sheetName val="DRAA Estatisticas"/>
      <sheetName val="DRAA Estatisticas PREV COMPL"/>
      <sheetName val="DRAA Flx_CIVIL_PREV_GA"/>
      <sheetName val="DRAA FLUXO x DRAA PREV"/>
      <sheetName val="Projeção Ativos PROG IEN"/>
      <sheetName val="Projeção Ativos ESP PROF IEN"/>
      <sheetName val="Projeção Ativos ESP DEFIC IEN"/>
      <sheetName val="Projeção Ativos ESP RISCO IEN"/>
      <sheetName val="Projeção Ativos ESP INSALUB IEN"/>
      <sheetName val="Prévia Resultados"/>
      <sheetName val="PlanAuxiliar"/>
    </sheetNames>
    <sheetDataSet>
      <sheetData sheetId="0"/>
      <sheetData sheetId="1"/>
      <sheetData sheetId="2"/>
      <sheetData sheetId="3"/>
      <sheetData sheetId="4"/>
      <sheetData sheetId="5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6">
          <cell r="B16" t="str">
            <v>AGREGADO 2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dimension ref="A1:F36"/>
  <sheetViews>
    <sheetView workbookViewId="0">
      <selection activeCell="C6" sqref="C6"/>
    </sheetView>
  </sheetViews>
  <sheetFormatPr defaultRowHeight="15" x14ac:dyDescent="0.2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 x14ac:dyDescent="0.25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 x14ac:dyDescent="0.25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 x14ac:dyDescent="0.25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 x14ac:dyDescent="0.25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 x14ac:dyDescent="0.25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 x14ac:dyDescent="0.25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 x14ac:dyDescent="0.25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 x14ac:dyDescent="0.25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 x14ac:dyDescent="0.25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 x14ac:dyDescent="0.25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 x14ac:dyDescent="0.25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 x14ac:dyDescent="0.25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 x14ac:dyDescent="0.25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 x14ac:dyDescent="0.25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 x14ac:dyDescent="0.25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 x14ac:dyDescent="0.25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 x14ac:dyDescent="0.25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 x14ac:dyDescent="0.25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 x14ac:dyDescent="0.25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 x14ac:dyDescent="0.25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 x14ac:dyDescent="0.25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 x14ac:dyDescent="0.25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 x14ac:dyDescent="0.25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 x14ac:dyDescent="0.25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 x14ac:dyDescent="0.25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 x14ac:dyDescent="0.25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 x14ac:dyDescent="0.25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 x14ac:dyDescent="0.25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 x14ac:dyDescent="0.25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 x14ac:dyDescent="0.25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 x14ac:dyDescent="0.25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 x14ac:dyDescent="0.25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4" x14ac:dyDescent="0.25">
      <c r="A33" s="8">
        <v>2052</v>
      </c>
      <c r="B33" s="8">
        <v>35339529.791654386</v>
      </c>
      <c r="C33" s="8">
        <v>0.5948</v>
      </c>
      <c r="D33">
        <f t="shared" si="0"/>
        <v>59.48</v>
      </c>
    </row>
    <row r="34" spans="1:4" x14ac:dyDescent="0.25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4" x14ac:dyDescent="0.25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4" x14ac:dyDescent="0.25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F32" sqref="F3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4.85546875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 x14ac:dyDescent="0.25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 x14ac:dyDescent="0.25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 x14ac:dyDescent="0.25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 x14ac:dyDescent="0.25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 x14ac:dyDescent="0.25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 x14ac:dyDescent="0.25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 x14ac:dyDescent="0.25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 x14ac:dyDescent="0.25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 x14ac:dyDescent="0.25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 x14ac:dyDescent="0.25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 x14ac:dyDescent="0.25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 x14ac:dyDescent="0.25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 x14ac:dyDescent="0.25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 x14ac:dyDescent="0.25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 x14ac:dyDescent="0.25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 x14ac:dyDescent="0.2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 x14ac:dyDescent="0.2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 x14ac:dyDescent="0.2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 x14ac:dyDescent="0.2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 x14ac:dyDescent="0.2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 x14ac:dyDescent="0.2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 x14ac:dyDescent="0.2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 x14ac:dyDescent="0.2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 x14ac:dyDescent="0.2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 x14ac:dyDescent="0.2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 x14ac:dyDescent="0.2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 x14ac:dyDescent="0.2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 x14ac:dyDescent="0.2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 x14ac:dyDescent="0.2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 x14ac:dyDescent="0.2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 x14ac:dyDescent="0.2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 x14ac:dyDescent="0.2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 x14ac:dyDescent="0.2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 x14ac:dyDescent="0.2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 x14ac:dyDescent="0.2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10D5-ABDD-4F59-8C94-2B7C746ACA7C}">
  <dimension ref="A1:C65"/>
  <sheetViews>
    <sheetView topLeftCell="A22" workbookViewId="0">
      <selection activeCell="A39" sqref="A39:XFD39"/>
    </sheetView>
  </sheetViews>
  <sheetFormatPr defaultRowHeight="15" x14ac:dyDescent="0.25"/>
  <cols>
    <col min="1" max="1" width="104.42578125" customWidth="1"/>
    <col min="2" max="2" width="20.85546875" bestFit="1" customWidth="1"/>
    <col min="3" max="3" width="18" bestFit="1" customWidth="1"/>
    <col min="4" max="4" width="11" bestFit="1" customWidth="1"/>
  </cols>
  <sheetData>
    <row r="1" spans="1:3" x14ac:dyDescent="0.25">
      <c r="A1" s="9" t="s">
        <v>12</v>
      </c>
      <c r="B1" s="9" t="s">
        <v>13</v>
      </c>
      <c r="C1" s="9" t="s">
        <v>76</v>
      </c>
    </row>
    <row r="2" spans="1:3" x14ac:dyDescent="0.25">
      <c r="A2" s="10" t="s">
        <v>14</v>
      </c>
      <c r="B2" s="11">
        <v>372140643629</v>
      </c>
      <c r="C2" s="10">
        <v>111184810</v>
      </c>
    </row>
    <row r="3" spans="1:3" x14ac:dyDescent="0.25">
      <c r="A3" s="10" t="s">
        <v>15</v>
      </c>
      <c r="B3" s="12">
        <v>4693680241</v>
      </c>
      <c r="C3" s="13">
        <v>0</v>
      </c>
    </row>
    <row r="4" spans="1:3" x14ac:dyDescent="0.25">
      <c r="A4" s="10" t="s">
        <v>16</v>
      </c>
      <c r="B4" s="11">
        <v>111111111</v>
      </c>
      <c r="C4" s="13">
        <v>0</v>
      </c>
    </row>
    <row r="5" spans="1:3" x14ac:dyDescent="0.25">
      <c r="A5" s="10" t="s">
        <v>17</v>
      </c>
      <c r="B5" s="11">
        <v>22222222</v>
      </c>
      <c r="C5" s="13">
        <v>0</v>
      </c>
    </row>
    <row r="6" spans="1:3" x14ac:dyDescent="0.25">
      <c r="A6" s="10" t="s">
        <v>18</v>
      </c>
      <c r="B6" s="11">
        <v>3333333333333</v>
      </c>
      <c r="C6" s="13">
        <v>0</v>
      </c>
    </row>
    <row r="7" spans="1:3" ht="14.25" customHeight="1" x14ac:dyDescent="0.25">
      <c r="A7" s="10" t="s">
        <v>19</v>
      </c>
      <c r="B7" s="11">
        <v>4444444444444</v>
      </c>
      <c r="C7" s="13">
        <v>0</v>
      </c>
    </row>
    <row r="8" spans="1:3" x14ac:dyDescent="0.25">
      <c r="A8" s="10" t="s">
        <v>20</v>
      </c>
      <c r="B8" s="11">
        <v>55555555555555</v>
      </c>
      <c r="C8" s="13">
        <v>0</v>
      </c>
    </row>
    <row r="9" spans="1:3" ht="15.75" customHeight="1" x14ac:dyDescent="0.25">
      <c r="A9" s="10" t="s">
        <v>21</v>
      </c>
      <c r="B9" s="11">
        <v>5689742597</v>
      </c>
      <c r="C9" s="13">
        <v>0</v>
      </c>
    </row>
    <row r="10" spans="1:3" x14ac:dyDescent="0.25">
      <c r="A10" s="10" t="s">
        <v>22</v>
      </c>
      <c r="B10" s="13">
        <v>6205110301</v>
      </c>
      <c r="C10" s="13">
        <v>0</v>
      </c>
    </row>
    <row r="11" spans="1:3" x14ac:dyDescent="0.25">
      <c r="A11" s="10" t="s">
        <v>23</v>
      </c>
      <c r="B11" s="14">
        <v>6334824314</v>
      </c>
      <c r="C11" s="13">
        <v>0</v>
      </c>
    </row>
    <row r="12" spans="1:3" x14ac:dyDescent="0.25">
      <c r="A12" s="10" t="s">
        <v>24</v>
      </c>
      <c r="B12" s="11">
        <v>362119589.00000006</v>
      </c>
      <c r="C12" s="13">
        <v>0</v>
      </c>
    </row>
    <row r="13" spans="1:3" x14ac:dyDescent="0.25">
      <c r="A13" s="10" t="s">
        <v>25</v>
      </c>
      <c r="B13" s="11">
        <v>2018465488</v>
      </c>
      <c r="C13" s="13">
        <v>0</v>
      </c>
    </row>
    <row r="14" spans="1:3" x14ac:dyDescent="0.25">
      <c r="A14" s="10" t="s">
        <v>26</v>
      </c>
      <c r="B14" s="11">
        <v>1111111111</v>
      </c>
      <c r="C14" s="13">
        <v>0</v>
      </c>
    </row>
    <row r="15" spans="1:3" x14ac:dyDescent="0.25">
      <c r="A15" s="10" t="s">
        <v>27</v>
      </c>
      <c r="B15" s="11">
        <v>1087043399</v>
      </c>
      <c r="C15" s="13">
        <v>0</v>
      </c>
    </row>
    <row r="16" spans="1:3" x14ac:dyDescent="0.25">
      <c r="A16" s="10" t="s">
        <v>28</v>
      </c>
      <c r="B16" s="11">
        <v>2867195838</v>
      </c>
      <c r="C16" s="13">
        <v>0</v>
      </c>
    </row>
    <row r="17" spans="1:3" x14ac:dyDescent="0.25">
      <c r="A17" s="10" t="s">
        <v>29</v>
      </c>
      <c r="B17" s="11">
        <v>22222222222</v>
      </c>
      <c r="C17" s="13">
        <v>0</v>
      </c>
    </row>
    <row r="18" spans="1:3" x14ac:dyDescent="0.25">
      <c r="A18" s="10" t="s">
        <v>30</v>
      </c>
      <c r="B18" s="13">
        <v>129714013</v>
      </c>
      <c r="C18" s="13">
        <v>0</v>
      </c>
    </row>
    <row r="19" spans="1:3" x14ac:dyDescent="0.25">
      <c r="A19" s="10" t="s">
        <v>31</v>
      </c>
      <c r="B19" s="11">
        <v>20615686</v>
      </c>
      <c r="C19" s="13">
        <v>0</v>
      </c>
    </row>
    <row r="20" spans="1:3" x14ac:dyDescent="0.25">
      <c r="A20" s="10" t="s">
        <v>32</v>
      </c>
      <c r="B20" s="11">
        <v>109098327</v>
      </c>
      <c r="C20" s="13">
        <v>0</v>
      </c>
    </row>
    <row r="21" spans="1:3" x14ac:dyDescent="0.25">
      <c r="A21" s="10" t="s">
        <v>33</v>
      </c>
      <c r="B21" s="11">
        <v>11111111111111</v>
      </c>
      <c r="C21" s="13">
        <v>0</v>
      </c>
    </row>
    <row r="22" spans="1:3" x14ac:dyDescent="0.25">
      <c r="A22" s="10" t="s">
        <v>34</v>
      </c>
      <c r="B22" s="13">
        <v>33901773602.000015</v>
      </c>
      <c r="C22" s="13">
        <v>0</v>
      </c>
    </row>
    <row r="23" spans="1:3" x14ac:dyDescent="0.25">
      <c r="A23" s="10" t="s">
        <v>35</v>
      </c>
      <c r="B23" s="14">
        <v>157499181172</v>
      </c>
      <c r="C23" s="14">
        <v>0</v>
      </c>
    </row>
    <row r="24" spans="1:3" x14ac:dyDescent="0.25">
      <c r="A24" s="10" t="s">
        <v>36</v>
      </c>
      <c r="B24" s="11">
        <v>74592946760</v>
      </c>
      <c r="C24" s="10">
        <v>11111111111</v>
      </c>
    </row>
    <row r="25" spans="1:3" x14ac:dyDescent="0.25">
      <c r="A25" s="10" t="s">
        <v>37</v>
      </c>
      <c r="B25" s="11">
        <v>58900728662</v>
      </c>
      <c r="C25" s="10">
        <v>222222222</v>
      </c>
    </row>
    <row r="26" spans="1:3" x14ac:dyDescent="0.25">
      <c r="A26" s="10" t="s">
        <v>38</v>
      </c>
      <c r="B26" s="11">
        <v>4829853727</v>
      </c>
      <c r="C26" s="10">
        <v>3333333333</v>
      </c>
    </row>
    <row r="27" spans="1:3" x14ac:dyDescent="0.25">
      <c r="A27" s="10" t="s">
        <v>39</v>
      </c>
      <c r="B27" s="11">
        <v>1111111111111</v>
      </c>
      <c r="C27" s="10">
        <v>4444444444</v>
      </c>
    </row>
    <row r="28" spans="1:3" x14ac:dyDescent="0.25">
      <c r="A28" s="10" t="s">
        <v>40</v>
      </c>
      <c r="B28" s="11">
        <v>222222222222</v>
      </c>
      <c r="C28" s="10">
        <v>55555555555</v>
      </c>
    </row>
    <row r="29" spans="1:3" x14ac:dyDescent="0.25">
      <c r="A29" s="10" t="s">
        <v>41</v>
      </c>
      <c r="B29" s="11">
        <v>19175652023</v>
      </c>
      <c r="C29" s="10">
        <v>66666666666</v>
      </c>
    </row>
    <row r="30" spans="1:3" x14ac:dyDescent="0.25">
      <c r="A30" s="10" t="s">
        <v>42</v>
      </c>
      <c r="B30" s="11">
        <v>3333333333</v>
      </c>
      <c r="C30" s="10">
        <v>77777777777</v>
      </c>
    </row>
    <row r="31" spans="1:3" x14ac:dyDescent="0.25">
      <c r="A31" s="10" t="s">
        <v>43</v>
      </c>
      <c r="B31" s="11">
        <v>4444444444444</v>
      </c>
      <c r="C31" s="10">
        <v>88888888888</v>
      </c>
    </row>
    <row r="32" spans="1:3" x14ac:dyDescent="0.25">
      <c r="A32" s="10" t="s">
        <v>44</v>
      </c>
      <c r="B32" s="14">
        <v>123597407569.99998</v>
      </c>
      <c r="C32" s="13">
        <v>0</v>
      </c>
    </row>
    <row r="33" spans="1:3" x14ac:dyDescent="0.25">
      <c r="A33" s="10" t="s">
        <v>45</v>
      </c>
      <c r="B33" s="11">
        <v>64560199325.999985</v>
      </c>
      <c r="C33" s="10">
        <v>11111111111</v>
      </c>
    </row>
    <row r="34" spans="1:3" x14ac:dyDescent="0.25">
      <c r="A34" s="10" t="s">
        <v>46</v>
      </c>
      <c r="B34" s="11">
        <v>46114428088</v>
      </c>
      <c r="C34" s="10">
        <v>22222222222</v>
      </c>
    </row>
    <row r="35" spans="1:3" x14ac:dyDescent="0.25">
      <c r="A35" s="10" t="s">
        <v>47</v>
      </c>
      <c r="B35" s="11">
        <v>278414128</v>
      </c>
      <c r="C35" s="10">
        <v>3333333333</v>
      </c>
    </row>
    <row r="36" spans="1:3" x14ac:dyDescent="0.25">
      <c r="A36" s="10" t="s">
        <v>48</v>
      </c>
      <c r="B36" s="11">
        <v>44431534</v>
      </c>
      <c r="C36" s="10">
        <v>4444444444</v>
      </c>
    </row>
    <row r="37" spans="1:3" x14ac:dyDescent="0.25">
      <c r="A37" s="10" t="s">
        <v>49</v>
      </c>
      <c r="B37" s="11">
        <v>12599934494</v>
      </c>
      <c r="C37" s="10">
        <v>5555555555</v>
      </c>
    </row>
    <row r="38" spans="1:3" x14ac:dyDescent="0.25">
      <c r="A38" s="10" t="s">
        <v>50</v>
      </c>
      <c r="B38" s="14">
        <v>17731945888.749352</v>
      </c>
      <c r="C38" s="13">
        <v>0</v>
      </c>
    </row>
    <row r="39" spans="1:3" x14ac:dyDescent="0.25">
      <c r="A39" s="10" t="s">
        <v>51</v>
      </c>
      <c r="B39" s="11">
        <v>17731945888.749352</v>
      </c>
      <c r="C39" s="10">
        <v>11111111111</v>
      </c>
    </row>
    <row r="40" spans="1:3" x14ac:dyDescent="0.25">
      <c r="A40" s="10" t="s">
        <v>52</v>
      </c>
      <c r="B40" s="11">
        <v>111111111111111</v>
      </c>
      <c r="C40" s="13"/>
    </row>
    <row r="41" spans="1:3" x14ac:dyDescent="0.25">
      <c r="A41" s="10" t="s">
        <v>53</v>
      </c>
      <c r="B41" s="15"/>
      <c r="C41" s="13"/>
    </row>
    <row r="42" spans="1:3" x14ac:dyDescent="0.25">
      <c r="A42" s="10" t="s">
        <v>54</v>
      </c>
      <c r="B42" s="15">
        <v>-176812577.72999999</v>
      </c>
      <c r="C42" s="17"/>
    </row>
    <row r="43" spans="1:3" x14ac:dyDescent="0.25">
      <c r="A43" s="10" t="s">
        <v>55</v>
      </c>
      <c r="B43" s="15" t="s">
        <v>75</v>
      </c>
      <c r="C43" s="13"/>
    </row>
    <row r="44" spans="1:3" x14ac:dyDescent="0.25">
      <c r="A44" s="10" t="s">
        <v>56</v>
      </c>
      <c r="B44" s="15" t="s">
        <v>75</v>
      </c>
      <c r="C44" s="13"/>
    </row>
    <row r="45" spans="1:3" x14ac:dyDescent="0.25">
      <c r="A45" s="10" t="s">
        <v>57</v>
      </c>
      <c r="B45" s="13"/>
      <c r="C45" s="13"/>
    </row>
    <row r="46" spans="1:3" x14ac:dyDescent="0.25">
      <c r="A46" s="10" t="s">
        <v>58</v>
      </c>
      <c r="B46" s="16">
        <v>898998089</v>
      </c>
      <c r="C46" s="13"/>
    </row>
    <row r="47" spans="1:3" x14ac:dyDescent="0.25">
      <c r="A47" s="10" t="s">
        <v>59</v>
      </c>
      <c r="B47" s="16">
        <v>78978562623</v>
      </c>
      <c r="C47" s="13"/>
    </row>
    <row r="48" spans="1:3" x14ac:dyDescent="0.25">
      <c r="A48" s="10" t="s">
        <v>60</v>
      </c>
      <c r="B48" s="12"/>
      <c r="C48" s="13"/>
    </row>
    <row r="49" spans="1:3" x14ac:dyDescent="0.25">
      <c r="A49" s="10" t="s">
        <v>61</v>
      </c>
      <c r="B49" s="16">
        <v>999999999</v>
      </c>
      <c r="C49" s="13"/>
    </row>
    <row r="50" spans="1:3" x14ac:dyDescent="0.25">
      <c r="A50" s="10" t="s">
        <v>62</v>
      </c>
      <c r="B50" s="16">
        <v>111111111111111</v>
      </c>
      <c r="C50" s="13"/>
    </row>
    <row r="51" spans="1:3" x14ac:dyDescent="0.25">
      <c r="A51" s="10" t="s">
        <v>63</v>
      </c>
      <c r="B51" s="16">
        <v>222222222222222</v>
      </c>
      <c r="C51" s="13"/>
    </row>
    <row r="52" spans="1:3" x14ac:dyDescent="0.25">
      <c r="A52" s="10" t="s">
        <v>64</v>
      </c>
      <c r="B52" s="16">
        <v>33333333333</v>
      </c>
      <c r="C52" s="13"/>
    </row>
    <row r="53" spans="1:3" x14ac:dyDescent="0.25">
      <c r="A53" s="10" t="s">
        <v>65</v>
      </c>
      <c r="B53" s="16">
        <v>4444444444444</v>
      </c>
      <c r="C53" s="13"/>
    </row>
    <row r="54" spans="1:3" x14ac:dyDescent="0.25">
      <c r="A54" s="10" t="s">
        <v>66</v>
      </c>
      <c r="B54" s="16">
        <v>555555555555</v>
      </c>
      <c r="C54" s="13"/>
    </row>
    <row r="55" spans="1:3" x14ac:dyDescent="0.25">
      <c r="A55" s="10" t="s">
        <v>67</v>
      </c>
      <c r="B55" s="16">
        <v>7897484546</v>
      </c>
      <c r="C55" s="13"/>
    </row>
    <row r="56" spans="1:3" x14ac:dyDescent="0.25">
      <c r="A56" s="10" t="s">
        <v>68</v>
      </c>
      <c r="B56" s="12"/>
      <c r="C56" s="13"/>
    </row>
    <row r="57" spans="1:3" x14ac:dyDescent="0.25">
      <c r="A57" s="10" t="s">
        <v>69</v>
      </c>
      <c r="B57" s="16">
        <v>11981116242.09041</v>
      </c>
      <c r="C57" s="13"/>
    </row>
    <row r="58" spans="1:3" x14ac:dyDescent="0.25">
      <c r="A58" s="10" t="s">
        <v>70</v>
      </c>
      <c r="B58" s="16">
        <v>1232488081.4397714</v>
      </c>
      <c r="C58" s="13"/>
    </row>
    <row r="59" spans="1:3" x14ac:dyDescent="0.25">
      <c r="A59" s="10" t="s">
        <v>71</v>
      </c>
      <c r="B59" s="13"/>
      <c r="C59" s="13"/>
    </row>
    <row r="60" spans="1:3" x14ac:dyDescent="0.25">
      <c r="A60" s="10" t="s">
        <v>72</v>
      </c>
      <c r="B60" s="13" t="s">
        <v>75</v>
      </c>
      <c r="C60" s="13"/>
    </row>
    <row r="61" spans="1:3" x14ac:dyDescent="0.25">
      <c r="A61" s="10" t="s">
        <v>73</v>
      </c>
      <c r="B61" s="13" t="s">
        <v>75</v>
      </c>
      <c r="C61" s="13"/>
    </row>
    <row r="62" spans="1:3" x14ac:dyDescent="0.25">
      <c r="A62" s="10" t="s">
        <v>74</v>
      </c>
      <c r="B62" s="15">
        <v>107486281.60650639</v>
      </c>
      <c r="C62" s="13"/>
    </row>
    <row r="64" spans="1:3" x14ac:dyDescent="0.25">
      <c r="B64">
        <f>1736-1546</f>
        <v>190</v>
      </c>
    </row>
    <row r="65" spans="2:2" x14ac:dyDescent="0.25">
      <c r="B65">
        <f>1729-1546</f>
        <v>183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EF3B-304D-4F9A-AF09-04DC8A7C5C52}">
  <dimension ref="A1:D39"/>
  <sheetViews>
    <sheetView tabSelected="1" topLeftCell="A7" workbookViewId="0">
      <selection activeCell="B37" sqref="B37"/>
    </sheetView>
  </sheetViews>
  <sheetFormatPr defaultRowHeight="15" x14ac:dyDescent="0.25"/>
  <cols>
    <col min="1" max="1" width="70.85546875" bestFit="1" customWidth="1"/>
    <col min="2" max="2" width="17.140625" bestFit="1" customWidth="1"/>
    <col min="3" max="3" width="12.5703125" customWidth="1"/>
    <col min="4" max="4" width="12.42578125" customWidth="1"/>
  </cols>
  <sheetData>
    <row r="1" spans="1:4" x14ac:dyDescent="0.25">
      <c r="A1" s="9" t="s">
        <v>12</v>
      </c>
      <c r="B1" s="9" t="s">
        <v>115</v>
      </c>
      <c r="C1" s="9" t="s">
        <v>116</v>
      </c>
      <c r="D1" s="9" t="s">
        <v>117</v>
      </c>
    </row>
    <row r="2" spans="1:4" x14ac:dyDescent="0.25">
      <c r="A2" s="10" t="s">
        <v>77</v>
      </c>
      <c r="B2" s="13"/>
      <c r="C2" s="13"/>
      <c r="D2" s="13"/>
    </row>
    <row r="3" spans="1:4" x14ac:dyDescent="0.25">
      <c r="A3" s="10" t="s">
        <v>78</v>
      </c>
      <c r="B3" s="13"/>
      <c r="C3" s="13"/>
      <c r="D3" s="13"/>
    </row>
    <row r="4" spans="1:4" x14ac:dyDescent="0.25">
      <c r="A4" s="10" t="s">
        <v>79</v>
      </c>
      <c r="B4" s="10">
        <v>2600</v>
      </c>
      <c r="C4" s="10">
        <f>B4*1.01</f>
        <v>2626</v>
      </c>
      <c r="D4" s="10">
        <f>C4*1.01</f>
        <v>2652.26</v>
      </c>
    </row>
    <row r="5" spans="1:4" x14ac:dyDescent="0.25">
      <c r="A5" s="10" t="s">
        <v>80</v>
      </c>
      <c r="B5" s="13"/>
      <c r="C5" s="13"/>
      <c r="D5" s="13"/>
    </row>
    <row r="6" spans="1:4" x14ac:dyDescent="0.25">
      <c r="A6" s="10" t="s">
        <v>81</v>
      </c>
      <c r="B6" s="13"/>
      <c r="C6" s="13"/>
      <c r="D6" s="13"/>
    </row>
    <row r="7" spans="1:4" x14ac:dyDescent="0.25">
      <c r="A7" s="10" t="s">
        <v>82</v>
      </c>
      <c r="B7" s="10">
        <v>11111</v>
      </c>
      <c r="C7" s="10">
        <f t="shared" ref="C7:D16" si="0">B7*1.01</f>
        <v>11222.11</v>
      </c>
      <c r="D7" s="10">
        <f t="shared" si="0"/>
        <v>11334.331100000001</v>
      </c>
    </row>
    <row r="8" spans="1:4" x14ac:dyDescent="0.25">
      <c r="A8" s="10" t="s">
        <v>83</v>
      </c>
      <c r="B8" s="10">
        <v>2222</v>
      </c>
      <c r="C8" s="10">
        <f t="shared" si="0"/>
        <v>2244.2199999999998</v>
      </c>
      <c r="D8" s="10">
        <f t="shared" si="0"/>
        <v>2266.6621999999998</v>
      </c>
    </row>
    <row r="9" spans="1:4" x14ac:dyDescent="0.25">
      <c r="A9" s="10" t="s">
        <v>84</v>
      </c>
      <c r="B9" s="10">
        <v>3333</v>
      </c>
      <c r="C9" s="10">
        <f t="shared" si="0"/>
        <v>3366.33</v>
      </c>
      <c r="D9" s="10">
        <f t="shared" si="0"/>
        <v>3399.9933000000001</v>
      </c>
    </row>
    <row r="10" spans="1:4" x14ac:dyDescent="0.25">
      <c r="A10" s="10" t="s">
        <v>85</v>
      </c>
      <c r="B10" s="10">
        <v>4444</v>
      </c>
      <c r="C10" s="10">
        <f t="shared" si="0"/>
        <v>4488.4399999999996</v>
      </c>
      <c r="D10" s="10">
        <f t="shared" si="0"/>
        <v>4533.3243999999995</v>
      </c>
    </row>
    <row r="11" spans="1:4" x14ac:dyDescent="0.25">
      <c r="A11" s="10" t="s">
        <v>86</v>
      </c>
      <c r="B11" s="10">
        <v>5555</v>
      </c>
      <c r="C11" s="10">
        <f t="shared" si="0"/>
        <v>5610.55</v>
      </c>
      <c r="D11" s="10">
        <f t="shared" si="0"/>
        <v>5666.6554999999998</v>
      </c>
    </row>
    <row r="12" spans="1:4" x14ac:dyDescent="0.25">
      <c r="A12" s="10" t="s">
        <v>87</v>
      </c>
      <c r="B12" s="10">
        <v>6666</v>
      </c>
      <c r="C12" s="10">
        <f t="shared" si="0"/>
        <v>6732.66</v>
      </c>
      <c r="D12" s="10">
        <f t="shared" si="0"/>
        <v>6799.9866000000002</v>
      </c>
    </row>
    <row r="13" spans="1:4" x14ac:dyDescent="0.25">
      <c r="A13" s="10" t="s">
        <v>88</v>
      </c>
      <c r="B13" s="11">
        <v>7777</v>
      </c>
      <c r="C13" s="11">
        <f t="shared" si="0"/>
        <v>7854.77</v>
      </c>
      <c r="D13" s="11">
        <f t="shared" si="0"/>
        <v>7933.3177000000005</v>
      </c>
    </row>
    <row r="14" spans="1:4" x14ac:dyDescent="0.25">
      <c r="A14" s="10" t="s">
        <v>89</v>
      </c>
      <c r="B14" s="11">
        <v>8888</v>
      </c>
      <c r="C14" s="11">
        <f t="shared" si="0"/>
        <v>8976.8799999999992</v>
      </c>
      <c r="D14" s="11">
        <f t="shared" si="0"/>
        <v>9066.648799999999</v>
      </c>
    </row>
    <row r="15" spans="1:4" x14ac:dyDescent="0.25">
      <c r="A15" s="10" t="s">
        <v>90</v>
      </c>
      <c r="B15" s="11">
        <v>9999</v>
      </c>
      <c r="C15" s="11">
        <f t="shared" si="0"/>
        <v>10098.99</v>
      </c>
      <c r="D15" s="11">
        <f t="shared" si="0"/>
        <v>10199.9799</v>
      </c>
    </row>
    <row r="16" spans="1:4" x14ac:dyDescent="0.25">
      <c r="A16" s="10" t="s">
        <v>91</v>
      </c>
      <c r="B16" s="11">
        <v>1010</v>
      </c>
      <c r="C16" s="11">
        <f t="shared" si="0"/>
        <v>1020.1</v>
      </c>
      <c r="D16" s="11">
        <f t="shared" si="0"/>
        <v>1030.3009999999999</v>
      </c>
    </row>
    <row r="17" spans="1:4" x14ac:dyDescent="0.25">
      <c r="A17" s="10" t="s">
        <v>92</v>
      </c>
      <c r="B17" s="13"/>
      <c r="C17" s="13"/>
      <c r="D17" s="13"/>
    </row>
    <row r="18" spans="1:4" x14ac:dyDescent="0.25">
      <c r="A18" s="10" t="s">
        <v>93</v>
      </c>
      <c r="B18" s="13"/>
      <c r="C18" s="13"/>
      <c r="D18" s="13"/>
    </row>
    <row r="19" spans="1:4" x14ac:dyDescent="0.25">
      <c r="A19" s="10" t="s">
        <v>94</v>
      </c>
      <c r="B19" s="9" t="s">
        <v>118</v>
      </c>
      <c r="C19" s="9" t="str">
        <f>Método</f>
        <v>AGREGADO 2</v>
      </c>
      <c r="D19" s="9" t="str">
        <f>Método</f>
        <v>AGREGADO 2</v>
      </c>
    </row>
    <row r="20" spans="1:4" x14ac:dyDescent="0.25">
      <c r="A20" s="10" t="s">
        <v>95</v>
      </c>
      <c r="B20" s="13"/>
      <c r="C20" s="13"/>
      <c r="D20" s="13"/>
    </row>
    <row r="21" spans="1:4" x14ac:dyDescent="0.25">
      <c r="A21" s="10" t="s">
        <v>96</v>
      </c>
      <c r="B21" s="13"/>
      <c r="C21" s="13"/>
      <c r="D21" s="13"/>
    </row>
    <row r="22" spans="1:4" x14ac:dyDescent="0.25">
      <c r="A22" s="10" t="s">
        <v>97</v>
      </c>
      <c r="B22" s="10">
        <v>615548334</v>
      </c>
      <c r="C22" s="10">
        <f t="shared" ref="C22:D31" si="1">B22*1.01</f>
        <v>621703817.34000003</v>
      </c>
      <c r="D22" s="10">
        <f t="shared" si="1"/>
        <v>627920855.51340008</v>
      </c>
    </row>
    <row r="23" spans="1:4" x14ac:dyDescent="0.25">
      <c r="A23" s="10" t="s">
        <v>98</v>
      </c>
      <c r="B23" s="10">
        <v>20127686644</v>
      </c>
      <c r="C23" s="10">
        <f t="shared" si="1"/>
        <v>20328963510.439999</v>
      </c>
      <c r="D23" s="10">
        <f t="shared" si="1"/>
        <v>20532253145.544399</v>
      </c>
    </row>
    <row r="24" spans="1:4" x14ac:dyDescent="0.25">
      <c r="A24" s="10" t="s">
        <v>99</v>
      </c>
      <c r="B24" s="10">
        <v>44331443</v>
      </c>
      <c r="C24" s="10">
        <f t="shared" si="1"/>
        <v>44774757.43</v>
      </c>
      <c r="D24" s="10">
        <f t="shared" si="1"/>
        <v>45222505.004299998</v>
      </c>
    </row>
    <row r="25" spans="1:4" x14ac:dyDescent="0.25">
      <c r="A25" s="10" t="s">
        <v>100</v>
      </c>
      <c r="B25" s="10">
        <v>20083355201</v>
      </c>
      <c r="C25" s="10">
        <f t="shared" si="1"/>
        <v>20284188753.009998</v>
      </c>
      <c r="D25" s="10">
        <f t="shared" si="1"/>
        <v>20487030640.5401</v>
      </c>
    </row>
    <row r="26" spans="1:4" x14ac:dyDescent="0.25">
      <c r="A26" s="10" t="s">
        <v>101</v>
      </c>
      <c r="B26" s="10">
        <v>18456662527</v>
      </c>
      <c r="C26" s="10">
        <f t="shared" si="1"/>
        <v>18641229152.27</v>
      </c>
      <c r="D26" s="10">
        <f t="shared" si="1"/>
        <v>18827641443.792702</v>
      </c>
    </row>
    <row r="27" spans="1:4" x14ac:dyDescent="0.25">
      <c r="A27" s="10" t="s">
        <v>102</v>
      </c>
      <c r="B27" s="10">
        <v>7533249022</v>
      </c>
      <c r="C27" s="10">
        <f t="shared" si="1"/>
        <v>7608581512.2200003</v>
      </c>
      <c r="D27" s="10">
        <f t="shared" si="1"/>
        <v>7684667327.3422003</v>
      </c>
    </row>
    <row r="28" spans="1:4" x14ac:dyDescent="0.25">
      <c r="A28" s="10" t="s">
        <v>103</v>
      </c>
      <c r="B28" s="10">
        <v>10923413505</v>
      </c>
      <c r="C28" s="10">
        <f t="shared" si="1"/>
        <v>11032647640.049999</v>
      </c>
      <c r="D28" s="10">
        <f t="shared" si="1"/>
        <v>11142974116.450499</v>
      </c>
    </row>
    <row r="29" spans="1:4" x14ac:dyDescent="0.25">
      <c r="A29" s="10" t="s">
        <v>104</v>
      </c>
      <c r="B29" s="10">
        <v>1396386982</v>
      </c>
      <c r="C29" s="10">
        <f t="shared" si="1"/>
        <v>1410350851.8199999</v>
      </c>
      <c r="D29" s="10">
        <f t="shared" si="1"/>
        <v>1424454360.3381999</v>
      </c>
    </row>
    <row r="30" spans="1:4" x14ac:dyDescent="0.25">
      <c r="A30" s="10" t="s">
        <v>105</v>
      </c>
      <c r="B30" s="10">
        <v>88484877</v>
      </c>
      <c r="C30" s="10">
        <f t="shared" si="1"/>
        <v>89369725.769999996</v>
      </c>
      <c r="D30" s="10">
        <f t="shared" si="1"/>
        <v>90263423.027699992</v>
      </c>
    </row>
    <row r="31" spans="1:4" x14ac:dyDescent="0.25">
      <c r="A31" s="10" t="s">
        <v>106</v>
      </c>
      <c r="B31" s="10">
        <v>28994833390</v>
      </c>
      <c r="C31" s="10">
        <f t="shared" si="1"/>
        <v>29284781723.900002</v>
      </c>
      <c r="D31" s="10">
        <f t="shared" si="1"/>
        <v>29577629541.139</v>
      </c>
    </row>
    <row r="32" spans="1:4" x14ac:dyDescent="0.25">
      <c r="A32" s="10" t="s">
        <v>107</v>
      </c>
      <c r="B32" s="13"/>
      <c r="C32" s="13"/>
      <c r="D32" s="13"/>
    </row>
    <row r="33" spans="1:4" x14ac:dyDescent="0.25">
      <c r="A33" s="10" t="s">
        <v>108</v>
      </c>
      <c r="B33" s="13"/>
      <c r="C33" s="13"/>
      <c r="D33" s="13"/>
    </row>
    <row r="34" spans="1:4" x14ac:dyDescent="0.25">
      <c r="A34" s="10" t="s">
        <v>109</v>
      </c>
      <c r="B34" s="10">
        <v>3539.6807377431933</v>
      </c>
      <c r="C34" s="10">
        <f t="shared" ref="C34:D36" si="2">B34*1.01</f>
        <v>3575.077545120625</v>
      </c>
      <c r="D34" s="10">
        <f t="shared" si="2"/>
        <v>3610.8283205718312</v>
      </c>
    </row>
    <row r="35" spans="1:4" x14ac:dyDescent="0.25">
      <c r="A35" s="10" t="s">
        <v>110</v>
      </c>
      <c r="B35" s="10">
        <v>360.31926300187229</v>
      </c>
      <c r="C35" s="10">
        <f t="shared" si="2"/>
        <v>363.92245563189101</v>
      </c>
      <c r="D35" s="10">
        <f t="shared" si="2"/>
        <v>367.56168018820995</v>
      </c>
    </row>
    <row r="36" spans="1:4" x14ac:dyDescent="0.25">
      <c r="A36" s="10" t="s">
        <v>111</v>
      </c>
      <c r="B36" s="10">
        <v>3539.6807377431933</v>
      </c>
      <c r="C36" s="11">
        <f t="shared" si="2"/>
        <v>3575.077545120625</v>
      </c>
      <c r="D36" s="11">
        <f t="shared" si="2"/>
        <v>3610.8283205718312</v>
      </c>
    </row>
    <row r="37" spans="1:4" x14ac:dyDescent="0.25">
      <c r="A37" s="10" t="s">
        <v>112</v>
      </c>
      <c r="B37" s="13"/>
      <c r="C37" s="13"/>
      <c r="D37" s="13"/>
    </row>
    <row r="38" spans="1:4" x14ac:dyDescent="0.25">
      <c r="A38" s="10" t="s">
        <v>113</v>
      </c>
      <c r="B38" s="10">
        <v>2400</v>
      </c>
      <c r="C38" s="10">
        <f t="shared" ref="C38:D39" si="3">B38*1.01</f>
        <v>2424</v>
      </c>
      <c r="D38" s="10">
        <f t="shared" si="3"/>
        <v>2448.2400000000002</v>
      </c>
    </row>
    <row r="39" spans="1:4" x14ac:dyDescent="0.25">
      <c r="A39" s="10" t="s">
        <v>114</v>
      </c>
      <c r="B39" s="10">
        <v>200</v>
      </c>
      <c r="C39" s="10">
        <f t="shared" si="3"/>
        <v>202</v>
      </c>
      <c r="D39" s="10">
        <f t="shared" si="3"/>
        <v>204.02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plano_amortizacao vigente</vt:lpstr>
      <vt:lpstr>plano_amortizacao_suplementar</vt:lpstr>
      <vt:lpstr>DRAA - Resultados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2022-10-31T16:52:01Z</dcterms:modified>
</cp:coreProperties>
</file>