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tkypt\Desktop\engeto_datacourse_SQL_BI_EXCEL_2023\"/>
    </mc:Choice>
  </mc:AlternateContent>
  <xr:revisionPtr revIDLastSave="0" documentId="13_ncr:1_{F689FC80-715C-4658-A82A-E1A7404C1530}" xr6:coauthVersionLast="47" xr6:coauthVersionMax="47" xr10:uidLastSave="{00000000-0000-0000-0000-000000000000}"/>
  <bookViews>
    <workbookView xWindow="-120" yWindow="-120" windowWidth="29040" windowHeight="15720" xr2:uid="{00000000-000D-0000-FFFF-FFFF00000000}"/>
  </bookViews>
  <sheets>
    <sheet name="data" sheetId="1" r:id="rId1"/>
    <sheet name="report" sheetId="2" r:id="rId2"/>
  </sheets>
  <definedNames>
    <definedName name="Slicer_yearweek">#N/A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1" l="1"/>
  <c r="P8"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C2" i="1"/>
  <c r="G2" i="1" s="1"/>
  <c r="C3" i="1"/>
  <c r="C4" i="1"/>
  <c r="C5" i="1"/>
  <c r="G5" i="1" s="1"/>
  <c r="C6" i="1"/>
  <c r="G6" i="1" s="1"/>
  <c r="J6" i="1" s="1"/>
  <c r="C7" i="1"/>
  <c r="C8" i="1"/>
  <c r="C9" i="1"/>
  <c r="G9" i="1" s="1"/>
  <c r="C10" i="1"/>
  <c r="G10" i="1" s="1"/>
  <c r="J10" i="1" s="1"/>
  <c r="C11" i="1"/>
  <c r="C12" i="1"/>
  <c r="G12" i="1" s="1"/>
  <c r="C13" i="1"/>
  <c r="G13" i="1" s="1"/>
  <c r="C14" i="1"/>
  <c r="G14" i="1" s="1"/>
  <c r="J14" i="1" s="1"/>
  <c r="C15" i="1"/>
  <c r="C16" i="1"/>
  <c r="C17" i="1"/>
  <c r="G17" i="1" s="1"/>
  <c r="C18" i="1"/>
  <c r="G18" i="1" s="1"/>
  <c r="J18" i="1" s="1"/>
  <c r="C19" i="1"/>
  <c r="C20" i="1"/>
  <c r="C21" i="1"/>
  <c r="G21" i="1" s="1"/>
  <c r="C22" i="1"/>
  <c r="G22" i="1" s="1"/>
  <c r="J22" i="1" s="1"/>
  <c r="C23" i="1"/>
  <c r="C24" i="1"/>
  <c r="G24" i="1" s="1"/>
  <c r="C25" i="1"/>
  <c r="G25" i="1" s="1"/>
  <c r="C26" i="1"/>
  <c r="G26" i="1" s="1"/>
  <c r="J26" i="1" s="1"/>
  <c r="C27" i="1"/>
  <c r="C28" i="1"/>
  <c r="C29" i="1"/>
  <c r="G29" i="1" s="1"/>
  <c r="C30" i="1"/>
  <c r="G30" i="1" s="1"/>
  <c r="J30" i="1" s="1"/>
  <c r="C31" i="1"/>
  <c r="C32" i="1"/>
  <c r="C33" i="1"/>
  <c r="G33" i="1" s="1"/>
  <c r="C34" i="1"/>
  <c r="G34" i="1" s="1"/>
  <c r="J34" i="1" s="1"/>
  <c r="C35" i="1"/>
  <c r="C36" i="1"/>
  <c r="G36" i="1" s="1"/>
  <c r="C37" i="1"/>
  <c r="G37" i="1" s="1"/>
  <c r="C38" i="1"/>
  <c r="G38" i="1" s="1"/>
  <c r="J38" i="1" s="1"/>
  <c r="C39" i="1"/>
  <c r="C40" i="1"/>
  <c r="C41" i="1"/>
  <c r="G41" i="1" s="1"/>
  <c r="C42" i="1"/>
  <c r="G42" i="1" s="1"/>
  <c r="J42" i="1" s="1"/>
  <c r="C43" i="1"/>
  <c r="C44" i="1"/>
  <c r="C45" i="1"/>
  <c r="G45" i="1" s="1"/>
  <c r="C46" i="1"/>
  <c r="G46" i="1" s="1"/>
  <c r="J46" i="1" s="1"/>
  <c r="C47" i="1"/>
  <c r="C48" i="1"/>
  <c r="G48" i="1" s="1"/>
  <c r="C49" i="1"/>
  <c r="G49" i="1" s="1"/>
  <c r="C50" i="1"/>
  <c r="G50" i="1" s="1"/>
  <c r="J50" i="1" s="1"/>
  <c r="C51" i="1"/>
  <c r="C52" i="1"/>
  <c r="C53" i="1"/>
  <c r="G53" i="1" s="1"/>
  <c r="C54" i="1"/>
  <c r="G54" i="1" s="1"/>
  <c r="J54" i="1" s="1"/>
  <c r="C55" i="1"/>
  <c r="C56" i="1"/>
  <c r="C57" i="1"/>
  <c r="G57" i="1" s="1"/>
  <c r="C58" i="1"/>
  <c r="G58" i="1" s="1"/>
  <c r="J58" i="1" s="1"/>
  <c r="C59" i="1"/>
  <c r="C60" i="1"/>
  <c r="G60" i="1" s="1"/>
  <c r="C61" i="1"/>
  <c r="G61" i="1" s="1"/>
  <c r="C62" i="1"/>
  <c r="G62" i="1" s="1"/>
  <c r="J62" i="1" s="1"/>
  <c r="C63" i="1"/>
  <c r="C64" i="1"/>
  <c r="G64" i="1" s="1"/>
  <c r="C65" i="1"/>
  <c r="G65" i="1" s="1"/>
  <c r="C66" i="1"/>
  <c r="G66" i="1" s="1"/>
  <c r="J66" i="1" s="1"/>
  <c r="C67" i="1"/>
  <c r="C68" i="1"/>
  <c r="C69" i="1"/>
  <c r="G69" i="1" s="1"/>
  <c r="C70" i="1"/>
  <c r="G70" i="1" s="1"/>
  <c r="J70" i="1" s="1"/>
  <c r="C71" i="1"/>
  <c r="C72" i="1"/>
  <c r="G72" i="1" s="1"/>
  <c r="C73" i="1"/>
  <c r="G73" i="1" s="1"/>
  <c r="C74" i="1"/>
  <c r="G74" i="1" s="1"/>
  <c r="J74" i="1" s="1"/>
  <c r="C75" i="1"/>
  <c r="C76" i="1"/>
  <c r="C77" i="1"/>
  <c r="G77" i="1" s="1"/>
  <c r="C78" i="1"/>
  <c r="G78" i="1" s="1"/>
  <c r="J78" i="1" s="1"/>
  <c r="C79" i="1"/>
  <c r="C80" i="1"/>
  <c r="C81" i="1"/>
  <c r="G81" i="1" s="1"/>
  <c r="C82" i="1"/>
  <c r="G82" i="1" s="1"/>
  <c r="J82" i="1" s="1"/>
  <c r="C83" i="1"/>
  <c r="C84" i="1"/>
  <c r="G84" i="1" s="1"/>
  <c r="I84" i="1" s="1"/>
  <c r="C85" i="1"/>
  <c r="G85" i="1" s="1"/>
  <c r="C86" i="1"/>
  <c r="G86" i="1" s="1"/>
  <c r="J86" i="1" s="1"/>
  <c r="C87" i="1"/>
  <c r="C88" i="1"/>
  <c r="G88" i="1" s="1"/>
  <c r="C89" i="1"/>
  <c r="G89" i="1" s="1"/>
  <c r="I89" i="1" s="1"/>
  <c r="C90" i="1"/>
  <c r="G90" i="1" s="1"/>
  <c r="J90" i="1" s="1"/>
  <c r="C91" i="1"/>
  <c r="C92" i="1"/>
  <c r="C93" i="1"/>
  <c r="G93" i="1" s="1"/>
  <c r="C94" i="1"/>
  <c r="G94" i="1" s="1"/>
  <c r="J94" i="1" s="1"/>
  <c r="C95" i="1"/>
  <c r="C96" i="1"/>
  <c r="G96" i="1" s="1"/>
  <c r="C97" i="1"/>
  <c r="G97" i="1" s="1"/>
  <c r="C98" i="1"/>
  <c r="G98" i="1" s="1"/>
  <c r="J98" i="1" s="1"/>
  <c r="C99" i="1"/>
  <c r="C100" i="1"/>
  <c r="C101" i="1"/>
  <c r="G101" i="1" s="1"/>
  <c r="C102" i="1"/>
  <c r="G102" i="1" s="1"/>
  <c r="J102" i="1" s="1"/>
  <c r="C103" i="1"/>
  <c r="C104" i="1"/>
  <c r="C105" i="1"/>
  <c r="G105" i="1" s="1"/>
  <c r="C106" i="1"/>
  <c r="G106" i="1" s="1"/>
  <c r="J106" i="1" s="1"/>
  <c r="C107" i="1"/>
  <c r="C108" i="1"/>
  <c r="G108" i="1" s="1"/>
  <c r="C109" i="1"/>
  <c r="G109" i="1" s="1"/>
  <c r="C110" i="1"/>
  <c r="G110" i="1" s="1"/>
  <c r="J110" i="1" s="1"/>
  <c r="C111" i="1"/>
  <c r="C112" i="1"/>
  <c r="C113" i="1"/>
  <c r="G113" i="1" s="1"/>
  <c r="C114" i="1"/>
  <c r="G114" i="1" s="1"/>
  <c r="J114" i="1" s="1"/>
  <c r="C115" i="1"/>
  <c r="C116" i="1"/>
  <c r="C117" i="1"/>
  <c r="G117" i="1" s="1"/>
  <c r="C118" i="1"/>
  <c r="G118" i="1" s="1"/>
  <c r="J118" i="1" s="1"/>
  <c r="C119" i="1"/>
  <c r="C120" i="1"/>
  <c r="G120" i="1" s="1"/>
  <c r="C121" i="1"/>
  <c r="G121" i="1" s="1"/>
  <c r="C122" i="1"/>
  <c r="G122" i="1" s="1"/>
  <c r="J122" i="1" s="1"/>
  <c r="C123" i="1"/>
  <c r="J117" i="1" l="1"/>
  <c r="I117" i="1"/>
  <c r="J109" i="1"/>
  <c r="I109" i="1"/>
  <c r="J101" i="1"/>
  <c r="I101" i="1"/>
  <c r="J93" i="1"/>
  <c r="I93" i="1"/>
  <c r="J85" i="1"/>
  <c r="I85" i="1"/>
  <c r="J81" i="1"/>
  <c r="I81" i="1"/>
  <c r="I73" i="1"/>
  <c r="J73" i="1"/>
  <c r="J65" i="1"/>
  <c r="I65" i="1"/>
  <c r="I57" i="1"/>
  <c r="J57" i="1"/>
  <c r="J49" i="1"/>
  <c r="I49" i="1"/>
  <c r="J41" i="1"/>
  <c r="I41" i="1"/>
  <c r="J33" i="1"/>
  <c r="I33" i="1"/>
  <c r="J25" i="1"/>
  <c r="I25" i="1"/>
  <c r="J17" i="1"/>
  <c r="I17" i="1"/>
  <c r="J9" i="1"/>
  <c r="I9" i="1"/>
  <c r="I122" i="1"/>
  <c r="I90" i="1"/>
  <c r="I58" i="1"/>
  <c r="I26" i="1"/>
  <c r="J120" i="1"/>
  <c r="I120" i="1"/>
  <c r="J108" i="1"/>
  <c r="I108" i="1"/>
  <c r="J96" i="1"/>
  <c r="I96" i="1"/>
  <c r="I88" i="1"/>
  <c r="J88" i="1"/>
  <c r="J60" i="1"/>
  <c r="I60" i="1"/>
  <c r="J48" i="1"/>
  <c r="I48" i="1"/>
  <c r="J36" i="1"/>
  <c r="I36" i="1"/>
  <c r="J24" i="1"/>
  <c r="I24" i="1"/>
  <c r="J12" i="1"/>
  <c r="I12" i="1"/>
  <c r="I118" i="1"/>
  <c r="I102" i="1"/>
  <c r="I86" i="1"/>
  <c r="I70" i="1"/>
  <c r="I54" i="1"/>
  <c r="I38" i="1"/>
  <c r="I22" i="1"/>
  <c r="I6" i="1"/>
  <c r="J2" i="1"/>
  <c r="I2" i="1"/>
  <c r="J121" i="1"/>
  <c r="I121" i="1"/>
  <c r="J113" i="1"/>
  <c r="I113" i="1"/>
  <c r="J105" i="1"/>
  <c r="I105" i="1"/>
  <c r="J97" i="1"/>
  <c r="I97" i="1"/>
  <c r="J77" i="1"/>
  <c r="I77" i="1"/>
  <c r="J69" i="1"/>
  <c r="I69" i="1"/>
  <c r="J61" i="1"/>
  <c r="I61" i="1"/>
  <c r="J53" i="1"/>
  <c r="I53" i="1"/>
  <c r="J45" i="1"/>
  <c r="I45" i="1"/>
  <c r="J37" i="1"/>
  <c r="I37" i="1"/>
  <c r="J29" i="1"/>
  <c r="I29" i="1"/>
  <c r="J21" i="1"/>
  <c r="I21" i="1"/>
  <c r="J13" i="1"/>
  <c r="I13" i="1"/>
  <c r="J5" i="1"/>
  <c r="I5" i="1"/>
  <c r="I106" i="1"/>
  <c r="I74" i="1"/>
  <c r="I42" i="1"/>
  <c r="I10" i="1"/>
  <c r="I72" i="1"/>
  <c r="J72" i="1"/>
  <c r="J64" i="1"/>
  <c r="I64" i="1"/>
  <c r="I114" i="1"/>
  <c r="I98" i="1"/>
  <c r="I82" i="1"/>
  <c r="I66" i="1"/>
  <c r="I50" i="1"/>
  <c r="I34" i="1"/>
  <c r="I18" i="1"/>
  <c r="J89" i="1"/>
  <c r="I110" i="1"/>
  <c r="I94" i="1"/>
  <c r="I78" i="1"/>
  <c r="I62" i="1"/>
  <c r="I46" i="1"/>
  <c r="I30" i="1"/>
  <c r="I14" i="1"/>
  <c r="J84" i="1"/>
  <c r="G123" i="1"/>
  <c r="G115" i="1"/>
  <c r="G111" i="1"/>
  <c r="G103" i="1"/>
  <c r="G99" i="1"/>
  <c r="G91" i="1"/>
  <c r="G87" i="1"/>
  <c r="G79" i="1"/>
  <c r="G75" i="1"/>
  <c r="G67" i="1"/>
  <c r="G63" i="1"/>
  <c r="G55" i="1"/>
  <c r="G51" i="1"/>
  <c r="G43" i="1"/>
  <c r="G39" i="1"/>
  <c r="G31" i="1"/>
  <c r="G27" i="1"/>
  <c r="G19" i="1"/>
  <c r="G15" i="1"/>
  <c r="G7" i="1"/>
  <c r="G3" i="1"/>
  <c r="G119" i="1"/>
  <c r="G107" i="1"/>
  <c r="G95" i="1"/>
  <c r="G83" i="1"/>
  <c r="G71" i="1"/>
  <c r="G59" i="1"/>
  <c r="G47" i="1"/>
  <c r="G35" i="1"/>
  <c r="G23" i="1"/>
  <c r="G11" i="1"/>
  <c r="G116" i="1"/>
  <c r="G104" i="1"/>
  <c r="G92" i="1"/>
  <c r="G80" i="1"/>
  <c r="G68" i="1"/>
  <c r="G56" i="1"/>
  <c r="G44" i="1"/>
  <c r="G32" i="1"/>
  <c r="G20" i="1"/>
  <c r="G8" i="1"/>
  <c r="G112" i="1"/>
  <c r="G100" i="1"/>
  <c r="G76" i="1"/>
  <c r="G52" i="1"/>
  <c r="G40" i="1"/>
  <c r="G28" i="1"/>
  <c r="G16" i="1"/>
  <c r="G4" i="1"/>
  <c r="J44" i="1" l="1"/>
  <c r="I44" i="1"/>
  <c r="I43" i="1"/>
  <c r="J43" i="1"/>
  <c r="J104" i="1"/>
  <c r="I104" i="1"/>
  <c r="I3" i="1"/>
  <c r="J3" i="1"/>
  <c r="I123" i="1"/>
  <c r="J123" i="1"/>
  <c r="J112" i="1"/>
  <c r="I112" i="1"/>
  <c r="J92" i="1"/>
  <c r="I92" i="1"/>
  <c r="I71" i="1"/>
  <c r="J71" i="1"/>
  <c r="I19" i="1"/>
  <c r="J19" i="1"/>
  <c r="J91" i="1"/>
  <c r="I91" i="1"/>
  <c r="I52" i="1"/>
  <c r="J52" i="1"/>
  <c r="I56" i="1"/>
  <c r="J56" i="1"/>
  <c r="I83" i="1"/>
  <c r="J83" i="1"/>
  <c r="I51" i="1"/>
  <c r="J51" i="1"/>
  <c r="I99" i="1"/>
  <c r="J99" i="1"/>
  <c r="J16" i="1"/>
  <c r="I16" i="1"/>
  <c r="J76" i="1"/>
  <c r="I76" i="1"/>
  <c r="J20" i="1"/>
  <c r="I20" i="1"/>
  <c r="I68" i="1"/>
  <c r="J68" i="1"/>
  <c r="J116" i="1"/>
  <c r="I116" i="1"/>
  <c r="I47" i="1"/>
  <c r="J47" i="1"/>
  <c r="I95" i="1"/>
  <c r="J95" i="1"/>
  <c r="I7" i="1"/>
  <c r="J7" i="1"/>
  <c r="I31" i="1"/>
  <c r="J31" i="1"/>
  <c r="I55" i="1"/>
  <c r="J55" i="1"/>
  <c r="I79" i="1"/>
  <c r="J79" i="1"/>
  <c r="I103" i="1"/>
  <c r="J103" i="1"/>
  <c r="J40" i="1"/>
  <c r="I40" i="1"/>
  <c r="I23" i="1"/>
  <c r="J23" i="1"/>
  <c r="I119" i="1"/>
  <c r="J119" i="1"/>
  <c r="I67" i="1"/>
  <c r="J67" i="1"/>
  <c r="I115" i="1"/>
  <c r="J115" i="1"/>
  <c r="J4" i="1"/>
  <c r="I4" i="1"/>
  <c r="J8" i="1"/>
  <c r="I8" i="1"/>
  <c r="I35" i="1"/>
  <c r="J35" i="1"/>
  <c r="I27" i="1"/>
  <c r="J27" i="1"/>
  <c r="J75" i="1"/>
  <c r="I75" i="1"/>
  <c r="J28" i="1"/>
  <c r="I28" i="1"/>
  <c r="J100" i="1"/>
  <c r="I100" i="1"/>
  <c r="J32" i="1"/>
  <c r="I32" i="1"/>
  <c r="J80" i="1"/>
  <c r="I80" i="1"/>
  <c r="I11" i="1"/>
  <c r="J11" i="1"/>
  <c r="J59" i="1"/>
  <c r="I59" i="1"/>
  <c r="I107" i="1"/>
  <c r="J107" i="1"/>
  <c r="I15" i="1"/>
  <c r="J15" i="1"/>
  <c r="I39" i="1"/>
  <c r="J39" i="1"/>
  <c r="I63" i="1"/>
  <c r="J63" i="1"/>
  <c r="I87" i="1"/>
  <c r="J87" i="1"/>
  <c r="I111" i="1"/>
  <c r="J111" i="1"/>
</calcChain>
</file>

<file path=xl/sharedStrings.xml><?xml version="1.0" encoding="utf-8"?>
<sst xmlns="http://schemas.openxmlformats.org/spreadsheetml/2006/main" count="29" uniqueCount="25">
  <si>
    <t>date</t>
  </si>
  <si>
    <t>confirmed</t>
  </si>
  <si>
    <t>COVID REPORT</t>
  </si>
  <si>
    <t>Grand Total</t>
  </si>
  <si>
    <t>year</t>
  </si>
  <si>
    <t>month</t>
  </si>
  <si>
    <t>period</t>
  </si>
  <si>
    <t>Number of confirmed cases</t>
  </si>
  <si>
    <t>Monthly confirmed cases</t>
  </si>
  <si>
    <t>Weekly confirmed cases</t>
  </si>
  <si>
    <t>week</t>
  </si>
  <si>
    <t>yearweek</t>
  </si>
  <si>
    <t>day</t>
  </si>
  <si>
    <t>úterý</t>
  </si>
  <si>
    <t>středa</t>
  </si>
  <si>
    <t>čtvrtek</t>
  </si>
  <si>
    <t>pátek</t>
  </si>
  <si>
    <t>sobota</t>
  </si>
  <si>
    <t>pondělí</t>
  </si>
  <si>
    <t>neděle</t>
  </si>
  <si>
    <t>current_week</t>
  </si>
  <si>
    <t>previous_week</t>
  </si>
  <si>
    <t>short_day</t>
  </si>
  <si>
    <t>First day</t>
  </si>
  <si>
    <t>Confirmed on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</si>
</sst>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8"/>
      <color theme="0"/>
      <name val="Aptos Black"/>
      <family val="2"/>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0" fillId="0" borderId="0" xfId="0" applyAlignment="1">
      <alignment horizontal="left"/>
    </xf>
    <xf numFmtId="3" fontId="0" fillId="0" borderId="0" xfId="0" applyNumberFormat="1"/>
    <xf numFmtId="0" fontId="0" fillId="0" borderId="0" xfId="0" applyAlignment="1">
      <alignment horizontal="center"/>
    </xf>
    <xf numFmtId="0" fontId="1" fillId="2" borderId="0" xfId="0" applyFont="1" applyFill="1" applyAlignment="1">
      <alignment horizontal="center" vertical="center"/>
    </xf>
    <xf numFmtId="0" fontId="0" fillId="0" borderId="1" xfId="0" applyBorder="1" applyAlignment="1">
      <alignment horizontal="left"/>
    </xf>
  </cellXfs>
  <cellStyles count="1">
    <cellStyle name="Normal" xfId="0" builtinId="0"/>
  </cellStyles>
  <dxfs count="13">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 covid cases each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report!$C$16</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report!$B$17:$B$21</c:f>
              <c:strCache>
                <c:ptCount val="4"/>
                <c:pt idx="0">
                  <c:v>202009</c:v>
                </c:pt>
                <c:pt idx="1">
                  <c:v>202010</c:v>
                </c:pt>
                <c:pt idx="2">
                  <c:v>202011</c:v>
                </c:pt>
                <c:pt idx="3">
                  <c:v>202012</c:v>
                </c:pt>
              </c:strCache>
            </c:strRef>
          </c:cat>
          <c:val>
            <c:numRef>
              <c:f>report!$C$17:$C$21</c:f>
              <c:numCache>
                <c:formatCode>#,##0</c:formatCode>
                <c:ptCount val="4"/>
                <c:pt idx="0">
                  <c:v>46145</c:v>
                </c:pt>
                <c:pt idx="1">
                  <c:v>264339</c:v>
                </c:pt>
                <c:pt idx="2">
                  <c:v>188196</c:v>
                </c:pt>
                <c:pt idx="3">
                  <c:v>195363</c:v>
                </c:pt>
              </c:numCache>
            </c:numRef>
          </c:val>
          <c:smooth val="0"/>
          <c:extLst>
            <c:ext xmlns:c16="http://schemas.microsoft.com/office/drawing/2014/chart" uri="{C3380CC4-5D6E-409C-BE32-E72D297353CC}">
              <c16:uniqueId val="{00000000-4D92-4B08-A425-DE124AF17D9F}"/>
            </c:ext>
          </c:extLst>
        </c:ser>
        <c:dLbls>
          <c:dLblPos val="t"/>
          <c:showLegendKey val="0"/>
          <c:showVal val="1"/>
          <c:showCatName val="0"/>
          <c:showSerName val="0"/>
          <c:showPercent val="0"/>
          <c:showBubbleSize val="0"/>
        </c:dLbls>
        <c:marker val="1"/>
        <c:smooth val="0"/>
        <c:axId val="1570953935"/>
        <c:axId val="618030751"/>
      </c:lineChart>
      <c:catAx>
        <c:axId val="15709539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618030751"/>
        <c:crosses val="autoZero"/>
        <c:auto val="1"/>
        <c:lblAlgn val="ctr"/>
        <c:lblOffset val="100"/>
        <c:noMultiLvlLbl val="0"/>
      </c:catAx>
      <c:valAx>
        <c:axId val="618030751"/>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crossAx val="157095393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a:t>
            </a:r>
            <a:r>
              <a:rPr lang="cs-CZ" baseline="0"/>
              <a:t> covid cases each week</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report!$C$35</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report!$B$36:$B$54</c:f>
              <c:strCache>
                <c:ptCount val="18"/>
                <c:pt idx="0">
                  <c:v>202036</c:v>
                </c:pt>
                <c:pt idx="1">
                  <c:v>202037</c:v>
                </c:pt>
                <c:pt idx="2">
                  <c:v>202038</c:v>
                </c:pt>
                <c:pt idx="3">
                  <c:v>202039</c:v>
                </c:pt>
                <c:pt idx="4">
                  <c:v>202040</c:v>
                </c:pt>
                <c:pt idx="5">
                  <c:v>202041</c:v>
                </c:pt>
                <c:pt idx="6">
                  <c:v>202042</c:v>
                </c:pt>
                <c:pt idx="7">
                  <c:v>202043</c:v>
                </c:pt>
                <c:pt idx="8">
                  <c:v>202044</c:v>
                </c:pt>
                <c:pt idx="9">
                  <c:v>202045</c:v>
                </c:pt>
                <c:pt idx="10">
                  <c:v>202046</c:v>
                </c:pt>
                <c:pt idx="11">
                  <c:v>202047</c:v>
                </c:pt>
                <c:pt idx="12">
                  <c:v>202048</c:v>
                </c:pt>
                <c:pt idx="13">
                  <c:v>202049</c:v>
                </c:pt>
                <c:pt idx="14">
                  <c:v>202050</c:v>
                </c:pt>
                <c:pt idx="15">
                  <c:v>202051</c:v>
                </c:pt>
                <c:pt idx="16">
                  <c:v>202052</c:v>
                </c:pt>
                <c:pt idx="17">
                  <c:v>202053</c:v>
                </c:pt>
              </c:strCache>
            </c:strRef>
          </c:cat>
          <c:val>
            <c:numRef>
              <c:f>report!$C$36:$C$54</c:f>
              <c:numCache>
                <c:formatCode>#,##0</c:formatCode>
                <c:ptCount val="18"/>
                <c:pt idx="0">
                  <c:v>3134</c:v>
                </c:pt>
                <c:pt idx="1">
                  <c:v>7649</c:v>
                </c:pt>
                <c:pt idx="2">
                  <c:v>12905</c:v>
                </c:pt>
                <c:pt idx="3">
                  <c:v>14988</c:v>
                </c:pt>
                <c:pt idx="4">
                  <c:v>17311</c:v>
                </c:pt>
                <c:pt idx="5">
                  <c:v>33400</c:v>
                </c:pt>
                <c:pt idx="6">
                  <c:v>54822</c:v>
                </c:pt>
                <c:pt idx="7">
                  <c:v>81970</c:v>
                </c:pt>
                <c:pt idx="8">
                  <c:v>84305</c:v>
                </c:pt>
                <c:pt idx="9">
                  <c:v>76118</c:v>
                </c:pt>
                <c:pt idx="10">
                  <c:v>47009</c:v>
                </c:pt>
                <c:pt idx="11">
                  <c:v>32521</c:v>
                </c:pt>
                <c:pt idx="12">
                  <c:v>27899</c:v>
                </c:pt>
                <c:pt idx="13">
                  <c:v>25530</c:v>
                </c:pt>
                <c:pt idx="14">
                  <c:v>31243</c:v>
                </c:pt>
                <c:pt idx="15">
                  <c:v>43414</c:v>
                </c:pt>
                <c:pt idx="16">
                  <c:v>48733</c:v>
                </c:pt>
                <c:pt idx="17">
                  <c:v>51092</c:v>
                </c:pt>
              </c:numCache>
            </c:numRef>
          </c:val>
          <c:smooth val="0"/>
          <c:extLst>
            <c:ext xmlns:c16="http://schemas.microsoft.com/office/drawing/2014/chart" uri="{C3380CC4-5D6E-409C-BE32-E72D297353CC}">
              <c16:uniqueId val="{00000000-2FC1-4BC4-BC49-EAB88F668658}"/>
            </c:ext>
          </c:extLst>
        </c:ser>
        <c:dLbls>
          <c:dLblPos val="t"/>
          <c:showLegendKey val="0"/>
          <c:showVal val="1"/>
          <c:showCatName val="0"/>
          <c:showSerName val="0"/>
          <c:showPercent val="0"/>
          <c:showBubbleSize val="0"/>
        </c:dLbls>
        <c:marker val="1"/>
        <c:smooth val="0"/>
        <c:axId val="1849933887"/>
        <c:axId val="1938544767"/>
      </c:lineChart>
      <c:catAx>
        <c:axId val="18499338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1938544767"/>
        <c:crosses val="autoZero"/>
        <c:auto val="1"/>
        <c:lblAlgn val="ctr"/>
        <c:lblOffset val="100"/>
        <c:noMultiLvlLbl val="0"/>
      </c:catAx>
      <c:valAx>
        <c:axId val="1938544767"/>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crossAx val="184993388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[engeto_excel_2023_kypta_2_covid_report.xlsx]report!week</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 cases each day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report!$B$79:$B$86</c:f>
              <c:strCache>
                <c:ptCount val="7"/>
                <c:pt idx="0">
                  <c:v>pondělí</c:v>
                </c:pt>
                <c:pt idx="1">
                  <c:v>úterý</c:v>
                </c:pt>
                <c:pt idx="2">
                  <c:v>středa</c:v>
                </c:pt>
                <c:pt idx="3">
                  <c:v>čtvrtek</c:v>
                </c:pt>
                <c:pt idx="4">
                  <c:v>pátek</c:v>
                </c:pt>
                <c:pt idx="5">
                  <c:v>sobota</c:v>
                </c:pt>
                <c:pt idx="6">
                  <c:v>neděle</c:v>
                </c:pt>
              </c:strCache>
            </c:strRef>
          </c:cat>
          <c:val>
            <c:numRef>
              <c:f>report!$C$79:$C$86</c:f>
              <c:numCache>
                <c:formatCode>#,##0</c:formatCode>
                <c:ptCount val="7"/>
                <c:pt idx="0">
                  <c:v>0</c:v>
                </c:pt>
                <c:pt idx="1">
                  <c:v>4237</c:v>
                </c:pt>
                <c:pt idx="2">
                  <c:v>5857</c:v>
                </c:pt>
                <c:pt idx="3">
                  <c:v>6406</c:v>
                </c:pt>
                <c:pt idx="4">
                  <c:v>5872</c:v>
                </c:pt>
                <c:pt idx="5">
                  <c:v>6217</c:v>
                </c:pt>
                <c:pt idx="6">
                  <c:v>2654</c:v>
                </c:pt>
              </c:numCache>
            </c:numRef>
          </c:val>
          <c:extLst>
            <c:ext xmlns:c16="http://schemas.microsoft.com/office/drawing/2014/chart" uri="{C3380CC4-5D6E-409C-BE32-E72D297353CC}">
              <c16:uniqueId val="{00000000-3F8D-4312-B95B-CDD3B0AE6909}"/>
            </c:ext>
          </c:extLst>
        </c:ser>
        <c:dLbls>
          <c:dLblPos val="outEnd"/>
          <c:showLegendKey val="0"/>
          <c:showVal val="1"/>
          <c:showCatName val="0"/>
          <c:showSerName val="0"/>
          <c:showPercent val="0"/>
          <c:showBubbleSize val="0"/>
        </c:dLbls>
        <c:gapWidth val="267"/>
        <c:overlap val="-43"/>
        <c:axId val="1945053999"/>
        <c:axId val="2075708688"/>
      </c:barChart>
      <c:catAx>
        <c:axId val="19450539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2075708688"/>
        <c:crosses val="autoZero"/>
        <c:auto val="1"/>
        <c:lblAlgn val="ctr"/>
        <c:lblOffset val="100"/>
        <c:noMultiLvlLbl val="0"/>
      </c:catAx>
      <c:valAx>
        <c:axId val="2075708688"/>
        <c:scaling>
          <c:orientation val="minMax"/>
        </c:scaling>
        <c:delete val="1"/>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crossAx val="194505399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50345</xdr:colOff>
      <xdr:row>7</xdr:row>
      <xdr:rowOff>17695</xdr:rowOff>
    </xdr:from>
    <xdr:to>
      <xdr:col>14</xdr:col>
      <xdr:colOff>666749</xdr:colOff>
      <xdr:row>28</xdr:row>
      <xdr:rowOff>176893</xdr:rowOff>
    </xdr:to>
    <xdr:graphicFrame macro="">
      <xdr:nvGraphicFramePr>
        <xdr:cNvPr id="2" name="Chart 1">
          <a:extLst>
            <a:ext uri="{FF2B5EF4-FFF2-40B4-BE49-F238E27FC236}">
              <a16:creationId xmlns:a16="http://schemas.microsoft.com/office/drawing/2014/main" id="{D6655D4A-BFE4-FC74-9421-ACDFEFCE2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734786</xdr:colOff>
      <xdr:row>33</xdr:row>
      <xdr:rowOff>186418</xdr:rowOff>
    </xdr:from>
    <xdr:to>
      <xdr:col>15</xdr:col>
      <xdr:colOff>13607</xdr:colOff>
      <xdr:row>54</xdr:row>
      <xdr:rowOff>13607</xdr:rowOff>
    </xdr:to>
    <xdr:graphicFrame macro="">
      <xdr:nvGraphicFramePr>
        <xdr:cNvPr id="5" name="Chart 4">
          <a:extLst>
            <a:ext uri="{FF2B5EF4-FFF2-40B4-BE49-F238E27FC236}">
              <a16:creationId xmlns:a16="http://schemas.microsoft.com/office/drawing/2014/main" id="{519B477E-B2E0-F07D-17B3-E16BD6A8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657224</xdr:colOff>
      <xdr:row>62</xdr:row>
      <xdr:rowOff>95249</xdr:rowOff>
    </xdr:from>
    <xdr:to>
      <xdr:col>16</xdr:col>
      <xdr:colOff>421822</xdr:colOff>
      <xdr:row>69</xdr:row>
      <xdr:rowOff>54428</xdr:rowOff>
    </xdr:to>
    <mc:AlternateContent xmlns:mc="http://schemas.openxmlformats.org/markup-compatibility/2006" xmlns:a14="http://schemas.microsoft.com/office/drawing/2010/main">
      <mc:Choice Requires="a14">
        <xdr:graphicFrame macro="">
          <xdr:nvGraphicFramePr>
            <xdr:cNvPr id="8" name="yearweek">
              <a:extLst>
                <a:ext uri="{FF2B5EF4-FFF2-40B4-BE49-F238E27FC236}">
                  <a16:creationId xmlns:a16="http://schemas.microsoft.com/office/drawing/2014/main" id="{596979A8-7155-7D72-2B7F-3C818E094E8F}"/>
                </a:ext>
              </a:extLst>
            </xdr:cNvPr>
            <xdr:cNvGraphicFramePr/>
          </xdr:nvGraphicFramePr>
          <xdr:xfrm>
            <a:off x="0" y="0"/>
            <a:ext cx="0" cy="0"/>
          </xdr:xfrm>
          <a:graphic>
            <a:graphicData uri="http://schemas.microsoft.com/office/drawing/2010/slicer">
              <sle:slicer xmlns:sle="http://schemas.microsoft.com/office/drawing/2010/slicer" name="yearweek"/>
            </a:graphicData>
          </a:graphic>
        </xdr:graphicFrame>
      </mc:Choice>
      <mc:Fallback xmlns="">
        <xdr:sp macro="" textlink="">
          <xdr:nvSpPr>
            <xdr:cNvPr id="0" name=""/>
            <xdr:cNvSpPr>
              <a:spLocks noTextEdit="1"/>
            </xdr:cNvSpPr>
          </xdr:nvSpPr>
          <xdr:spPr>
            <a:xfrm>
              <a:off x="5310867" y="12178392"/>
              <a:ext cx="10296526" cy="1292679"/>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734784</xdr:colOff>
      <xdr:row>70</xdr:row>
      <xdr:rowOff>54429</xdr:rowOff>
    </xdr:from>
    <xdr:to>
      <xdr:col>14</xdr:col>
      <xdr:colOff>571499</xdr:colOff>
      <xdr:row>95</xdr:row>
      <xdr:rowOff>40821</xdr:rowOff>
    </xdr:to>
    <xdr:graphicFrame macro="">
      <xdr:nvGraphicFramePr>
        <xdr:cNvPr id="9" name="Chart 8">
          <a:extLst>
            <a:ext uri="{FF2B5EF4-FFF2-40B4-BE49-F238E27FC236}">
              <a16:creationId xmlns:a16="http://schemas.microsoft.com/office/drawing/2014/main" id="{66B0E383-7373-7300-CAFE-E7B696A89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áš Kypta" refreshedDate="45280.688005902775" createdVersion="8" refreshedVersion="8" minRefreshableVersion="3" recordCount="122" xr:uid="{00000000-000A-0000-FFFF-FFFF0E000000}">
  <cacheSource type="worksheet">
    <worksheetSource name="data"/>
  </cacheSource>
  <cacheFields count="8">
    <cacheField name="date" numFmtId="14">
      <sharedItems containsSemiMixedTypes="0" containsNonDate="0" containsDate="1" containsString="0" minDate="2020-09-01T00:00:00" maxDate="2021-01-01T00:00:00"/>
    </cacheField>
    <cacheField name="confirmed" numFmtId="0">
      <sharedItems containsSemiMixedTypes="0" containsString="0" containsNumber="1" containsInteger="1" minValue="0" maxValue="17039"/>
    </cacheField>
    <cacheField name="year" numFmtId="0">
      <sharedItems containsSemiMixedTypes="0" containsString="0" containsNumber="1" containsInteger="1" minValue="2020" maxValue="2020"/>
    </cacheField>
    <cacheField name="month" numFmtId="0">
      <sharedItems containsSemiMixedTypes="0" containsString="0" containsNumber="1" containsInteger="1" minValue="9" maxValue="12"/>
    </cacheField>
    <cacheField name="period" numFmtId="0">
      <sharedItems containsSemiMixedTypes="0" containsString="0" containsNumber="1" containsInteger="1" minValue="202009" maxValue="202012" count="4">
        <n v="202009"/>
        <n v="202010"/>
        <n v="202011"/>
        <n v="202012"/>
      </sharedItems>
    </cacheField>
    <cacheField name="week" numFmtId="0">
      <sharedItems containsSemiMixedTypes="0" containsString="0" containsNumber="1" containsInteger="1" minValue="36" maxValue="53" count="18">
        <n v="36"/>
        <n v="37"/>
        <n v="38"/>
        <n v="39"/>
        <n v="40"/>
        <n v="41"/>
        <n v="42"/>
        <n v="43"/>
        <n v="44"/>
        <n v="45"/>
        <n v="46"/>
        <n v="47"/>
        <n v="48"/>
        <n v="49"/>
        <n v="50"/>
        <n v="51"/>
        <n v="52"/>
        <n v="53"/>
      </sharedItems>
    </cacheField>
    <cacheField name="yearweek" numFmtId="0">
      <sharedItems containsSemiMixedTypes="0" containsString="0" containsNumber="1" containsInteger="1" minValue="202036" maxValue="202053" count="18">
        <n v="202036"/>
        <n v="202037"/>
        <n v="202038"/>
        <n v="202039"/>
        <n v="202040"/>
        <n v="202041"/>
        <n v="202042"/>
        <n v="202043"/>
        <n v="202044"/>
        <n v="202045"/>
        <n v="202046"/>
        <n v="202047"/>
        <n v="202048"/>
        <n v="202049"/>
        <n v="202050"/>
        <n v="202051"/>
        <n v="202052"/>
        <n v="202053"/>
      </sharedItems>
    </cacheField>
    <cacheField name="day" numFmtId="0">
      <sharedItems count="7">
        <s v="úterý"/>
        <s v="středa"/>
        <s v="čtvrtek"/>
        <s v="pátek"/>
        <s v="sobota"/>
        <s v="neděle"/>
        <s v="pondělí"/>
      </sharedItems>
    </cacheField>
  </cacheFields>
  <extLst>
    <ext xmlns:x14="http://schemas.microsoft.com/office/spreadsheetml/2009/9/main" uri="{725AE2AE-9491-48be-B2B4-4EB974FC3084}">
      <x14:pivotCacheDefinition pivotCacheId="103926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9-01T00:00:00"/>
    <n v="499"/>
    <n v="2020"/>
    <n v="9"/>
    <x v="0"/>
    <x v="0"/>
    <x v="0"/>
    <x v="0"/>
  </r>
  <r>
    <d v="2020-09-02T00:00:00"/>
    <n v="656"/>
    <n v="2020"/>
    <n v="9"/>
    <x v="0"/>
    <x v="0"/>
    <x v="0"/>
    <x v="1"/>
  </r>
  <r>
    <d v="2020-09-03T00:00:00"/>
    <n v="679"/>
    <n v="2020"/>
    <n v="9"/>
    <x v="0"/>
    <x v="0"/>
    <x v="0"/>
    <x v="2"/>
  </r>
  <r>
    <d v="2020-09-04T00:00:00"/>
    <n v="797"/>
    <n v="2020"/>
    <n v="9"/>
    <x v="0"/>
    <x v="0"/>
    <x v="0"/>
    <x v="3"/>
  </r>
  <r>
    <d v="2020-09-05T00:00:00"/>
    <n v="503"/>
    <n v="2020"/>
    <n v="9"/>
    <x v="0"/>
    <x v="0"/>
    <x v="0"/>
    <x v="4"/>
  </r>
  <r>
    <d v="2020-09-06T00:00:00"/>
    <n v="404"/>
    <n v="2020"/>
    <n v="9"/>
    <x v="0"/>
    <x v="1"/>
    <x v="1"/>
    <x v="5"/>
  </r>
  <r>
    <d v="2020-09-07T00:00:00"/>
    <n v="560"/>
    <n v="2020"/>
    <n v="9"/>
    <x v="0"/>
    <x v="1"/>
    <x v="1"/>
    <x v="6"/>
  </r>
  <r>
    <d v="2020-09-08T00:00:00"/>
    <n v="1161"/>
    <n v="2020"/>
    <n v="9"/>
    <x v="0"/>
    <x v="1"/>
    <x v="1"/>
    <x v="0"/>
  </r>
  <r>
    <d v="2020-09-09T00:00:00"/>
    <n v="1159"/>
    <n v="2020"/>
    <n v="9"/>
    <x v="0"/>
    <x v="1"/>
    <x v="1"/>
    <x v="1"/>
  </r>
  <r>
    <d v="2020-09-10T00:00:00"/>
    <n v="1377"/>
    <n v="2020"/>
    <n v="9"/>
    <x v="0"/>
    <x v="1"/>
    <x v="1"/>
    <x v="2"/>
  </r>
  <r>
    <d v="2020-09-11T00:00:00"/>
    <n v="1447"/>
    <n v="2020"/>
    <n v="9"/>
    <x v="0"/>
    <x v="1"/>
    <x v="1"/>
    <x v="3"/>
  </r>
  <r>
    <d v="2020-09-12T00:00:00"/>
    <n v="1541"/>
    <n v="2020"/>
    <n v="9"/>
    <x v="0"/>
    <x v="1"/>
    <x v="1"/>
    <x v="4"/>
  </r>
  <r>
    <d v="2020-09-13T00:00:00"/>
    <n v="787"/>
    <n v="2020"/>
    <n v="9"/>
    <x v="0"/>
    <x v="2"/>
    <x v="2"/>
    <x v="5"/>
  </r>
  <r>
    <d v="2020-09-14T00:00:00"/>
    <n v="1034"/>
    <n v="2020"/>
    <n v="9"/>
    <x v="0"/>
    <x v="2"/>
    <x v="2"/>
    <x v="6"/>
  </r>
  <r>
    <d v="2020-09-15T00:00:00"/>
    <n v="1674"/>
    <n v="2020"/>
    <n v="9"/>
    <x v="0"/>
    <x v="2"/>
    <x v="2"/>
    <x v="0"/>
  </r>
  <r>
    <d v="2020-09-16T00:00:00"/>
    <n v="2136"/>
    <n v="2020"/>
    <n v="9"/>
    <x v="0"/>
    <x v="2"/>
    <x v="2"/>
    <x v="1"/>
  </r>
  <r>
    <d v="2020-09-17T00:00:00"/>
    <n v="3123"/>
    <n v="2020"/>
    <n v="9"/>
    <x v="0"/>
    <x v="2"/>
    <x v="2"/>
    <x v="2"/>
  </r>
  <r>
    <d v="2020-09-18T00:00:00"/>
    <n v="2107"/>
    <n v="2020"/>
    <n v="9"/>
    <x v="0"/>
    <x v="2"/>
    <x v="2"/>
    <x v="3"/>
  </r>
  <r>
    <d v="2020-09-19T00:00:00"/>
    <n v="2044"/>
    <n v="2020"/>
    <n v="9"/>
    <x v="0"/>
    <x v="2"/>
    <x v="2"/>
    <x v="4"/>
  </r>
  <r>
    <d v="2020-09-20T00:00:00"/>
    <n v="984"/>
    <n v="2020"/>
    <n v="9"/>
    <x v="0"/>
    <x v="3"/>
    <x v="3"/>
    <x v="5"/>
  </r>
  <r>
    <d v="2020-09-21T00:00:00"/>
    <n v="1474"/>
    <n v="2020"/>
    <n v="9"/>
    <x v="0"/>
    <x v="3"/>
    <x v="3"/>
    <x v="6"/>
  </r>
  <r>
    <d v="2020-09-22T00:00:00"/>
    <n v="2394"/>
    <n v="2020"/>
    <n v="9"/>
    <x v="0"/>
    <x v="3"/>
    <x v="3"/>
    <x v="0"/>
  </r>
  <r>
    <d v="2020-09-23T00:00:00"/>
    <n v="2306"/>
    <n v="2020"/>
    <n v="9"/>
    <x v="0"/>
    <x v="3"/>
    <x v="3"/>
    <x v="1"/>
  </r>
  <r>
    <d v="2020-09-24T00:00:00"/>
    <n v="2910"/>
    <n v="2020"/>
    <n v="9"/>
    <x v="0"/>
    <x v="3"/>
    <x v="3"/>
    <x v="2"/>
  </r>
  <r>
    <d v="2020-09-25T00:00:00"/>
    <n v="2944"/>
    <n v="2020"/>
    <n v="9"/>
    <x v="0"/>
    <x v="3"/>
    <x v="3"/>
    <x v="3"/>
  </r>
  <r>
    <d v="2020-09-26T00:00:00"/>
    <n v="1976"/>
    <n v="2020"/>
    <n v="9"/>
    <x v="0"/>
    <x v="3"/>
    <x v="3"/>
    <x v="4"/>
  </r>
  <r>
    <d v="2020-09-27T00:00:00"/>
    <n v="1303"/>
    <n v="2020"/>
    <n v="9"/>
    <x v="0"/>
    <x v="4"/>
    <x v="4"/>
    <x v="5"/>
  </r>
  <r>
    <d v="2020-09-28T00:00:00"/>
    <n v="1286"/>
    <n v="2020"/>
    <n v="9"/>
    <x v="0"/>
    <x v="4"/>
    <x v="4"/>
    <x v="6"/>
  </r>
  <r>
    <d v="2020-09-29T00:00:00"/>
    <n v="1960"/>
    <n v="2020"/>
    <n v="9"/>
    <x v="0"/>
    <x v="4"/>
    <x v="4"/>
    <x v="0"/>
  </r>
  <r>
    <d v="2020-09-30T00:00:00"/>
    <n v="2920"/>
    <n v="2020"/>
    <n v="9"/>
    <x v="0"/>
    <x v="4"/>
    <x v="4"/>
    <x v="1"/>
  </r>
  <r>
    <d v="2020-10-01T00:00:00"/>
    <n v="3492"/>
    <n v="2020"/>
    <n v="10"/>
    <x v="1"/>
    <x v="4"/>
    <x v="4"/>
    <x v="2"/>
  </r>
  <r>
    <d v="2020-10-02T00:00:00"/>
    <n v="3796"/>
    <n v="2020"/>
    <n v="10"/>
    <x v="1"/>
    <x v="4"/>
    <x v="4"/>
    <x v="3"/>
  </r>
  <r>
    <d v="2020-10-03T00:00:00"/>
    <n v="2554"/>
    <n v="2020"/>
    <n v="10"/>
    <x v="1"/>
    <x v="4"/>
    <x v="4"/>
    <x v="4"/>
  </r>
  <r>
    <d v="2020-10-04T00:00:00"/>
    <n v="1841"/>
    <n v="2020"/>
    <n v="10"/>
    <x v="1"/>
    <x v="5"/>
    <x v="5"/>
    <x v="5"/>
  </r>
  <r>
    <d v="2020-10-05T00:00:00"/>
    <n v="3120"/>
    <n v="2020"/>
    <n v="10"/>
    <x v="1"/>
    <x v="5"/>
    <x v="5"/>
    <x v="6"/>
  </r>
  <r>
    <d v="2020-10-06T00:00:00"/>
    <n v="4456"/>
    <n v="2020"/>
    <n v="10"/>
    <x v="1"/>
    <x v="5"/>
    <x v="5"/>
    <x v="0"/>
  </r>
  <r>
    <d v="2020-10-07T00:00:00"/>
    <n v="5338"/>
    <n v="2020"/>
    <n v="10"/>
    <x v="1"/>
    <x v="5"/>
    <x v="5"/>
    <x v="1"/>
  </r>
  <r>
    <d v="2020-10-08T00:00:00"/>
    <n v="5397"/>
    <n v="2020"/>
    <n v="10"/>
    <x v="1"/>
    <x v="5"/>
    <x v="5"/>
    <x v="2"/>
  </r>
  <r>
    <d v="2020-10-09T00:00:00"/>
    <n v="8617"/>
    <n v="2020"/>
    <n v="10"/>
    <x v="1"/>
    <x v="5"/>
    <x v="5"/>
    <x v="3"/>
  </r>
  <r>
    <d v="2020-10-10T00:00:00"/>
    <n v="4631"/>
    <n v="2020"/>
    <n v="10"/>
    <x v="1"/>
    <x v="5"/>
    <x v="5"/>
    <x v="4"/>
  </r>
  <r>
    <d v="2020-10-11T00:00:00"/>
    <n v="3105"/>
    <n v="2020"/>
    <n v="10"/>
    <x v="1"/>
    <x v="6"/>
    <x v="6"/>
    <x v="5"/>
  </r>
  <r>
    <d v="2020-10-12T00:00:00"/>
    <n v="4311"/>
    <n v="2020"/>
    <n v="10"/>
    <x v="1"/>
    <x v="6"/>
    <x v="6"/>
    <x v="6"/>
  </r>
  <r>
    <d v="2020-10-13T00:00:00"/>
    <n v="8326"/>
    <n v="2020"/>
    <n v="10"/>
    <x v="1"/>
    <x v="6"/>
    <x v="6"/>
    <x v="0"/>
  </r>
  <r>
    <d v="2020-10-14T00:00:00"/>
    <n v="9543"/>
    <n v="2020"/>
    <n v="10"/>
    <x v="1"/>
    <x v="6"/>
    <x v="6"/>
    <x v="1"/>
  </r>
  <r>
    <d v="2020-10-15T00:00:00"/>
    <n v="9720"/>
    <n v="2020"/>
    <n v="10"/>
    <x v="1"/>
    <x v="6"/>
    <x v="6"/>
    <x v="2"/>
  </r>
  <r>
    <d v="2020-10-16T00:00:00"/>
    <n v="11102"/>
    <n v="2020"/>
    <n v="10"/>
    <x v="1"/>
    <x v="6"/>
    <x v="6"/>
    <x v="3"/>
  </r>
  <r>
    <d v="2020-10-17T00:00:00"/>
    <n v="8715"/>
    <n v="2020"/>
    <n v="10"/>
    <x v="1"/>
    <x v="6"/>
    <x v="6"/>
    <x v="4"/>
  </r>
  <r>
    <d v="2020-10-18T00:00:00"/>
    <n v="5058"/>
    <n v="2020"/>
    <n v="10"/>
    <x v="1"/>
    <x v="7"/>
    <x v="7"/>
    <x v="5"/>
  </r>
  <r>
    <d v="2020-10-19T00:00:00"/>
    <n v="8077"/>
    <n v="2020"/>
    <n v="10"/>
    <x v="1"/>
    <x v="7"/>
    <x v="7"/>
    <x v="6"/>
  </r>
  <r>
    <d v="2020-10-20T00:00:00"/>
    <n v="11984"/>
    <n v="2020"/>
    <n v="10"/>
    <x v="1"/>
    <x v="7"/>
    <x v="7"/>
    <x v="0"/>
  </r>
  <r>
    <d v="2020-10-21T00:00:00"/>
    <n v="14969"/>
    <n v="2020"/>
    <n v="10"/>
    <x v="1"/>
    <x v="7"/>
    <x v="7"/>
    <x v="1"/>
  </r>
  <r>
    <d v="2020-10-22T00:00:00"/>
    <n v="14150"/>
    <n v="2020"/>
    <n v="10"/>
    <x v="1"/>
    <x v="7"/>
    <x v="7"/>
    <x v="2"/>
  </r>
  <r>
    <d v="2020-10-23T00:00:00"/>
    <n v="15258"/>
    <n v="2020"/>
    <n v="10"/>
    <x v="1"/>
    <x v="7"/>
    <x v="7"/>
    <x v="3"/>
  </r>
  <r>
    <d v="2020-10-24T00:00:00"/>
    <n v="12474"/>
    <n v="2020"/>
    <n v="10"/>
    <x v="1"/>
    <x v="7"/>
    <x v="7"/>
    <x v="4"/>
  </r>
  <r>
    <d v="2020-10-25T00:00:00"/>
    <n v="7300"/>
    <n v="2020"/>
    <n v="10"/>
    <x v="1"/>
    <x v="8"/>
    <x v="8"/>
    <x v="5"/>
  </r>
  <r>
    <d v="2020-10-26T00:00:00"/>
    <n v="10273"/>
    <n v="2020"/>
    <n v="10"/>
    <x v="1"/>
    <x v="8"/>
    <x v="8"/>
    <x v="6"/>
  </r>
  <r>
    <d v="2020-10-27T00:00:00"/>
    <n v="15663"/>
    <n v="2020"/>
    <n v="10"/>
    <x v="1"/>
    <x v="8"/>
    <x v="8"/>
    <x v="0"/>
  </r>
  <r>
    <d v="2020-10-28T00:00:00"/>
    <n v="12980"/>
    <n v="2020"/>
    <n v="10"/>
    <x v="1"/>
    <x v="8"/>
    <x v="8"/>
    <x v="1"/>
  </r>
  <r>
    <d v="2020-10-29T00:00:00"/>
    <n v="13055"/>
    <n v="2020"/>
    <n v="10"/>
    <x v="1"/>
    <x v="8"/>
    <x v="8"/>
    <x v="2"/>
  </r>
  <r>
    <d v="2020-10-30T00:00:00"/>
    <n v="13605"/>
    <n v="2020"/>
    <n v="10"/>
    <x v="1"/>
    <x v="8"/>
    <x v="8"/>
    <x v="3"/>
  </r>
  <r>
    <d v="2020-10-31T00:00:00"/>
    <n v="11429"/>
    <n v="2020"/>
    <n v="10"/>
    <x v="1"/>
    <x v="8"/>
    <x v="8"/>
    <x v="4"/>
  </r>
  <r>
    <d v="2020-11-01T00:00:00"/>
    <n v="6542"/>
    <n v="2020"/>
    <n v="11"/>
    <x v="2"/>
    <x v="9"/>
    <x v="9"/>
    <x v="5"/>
  </r>
  <r>
    <d v="2020-11-02T00:00:00"/>
    <n v="9252"/>
    <n v="2020"/>
    <n v="11"/>
    <x v="2"/>
    <x v="9"/>
    <x v="9"/>
    <x v="6"/>
  </r>
  <r>
    <d v="2020-11-03T00:00:00"/>
    <n v="12089"/>
    <n v="2020"/>
    <n v="11"/>
    <x v="2"/>
    <x v="9"/>
    <x v="9"/>
    <x v="0"/>
  </r>
  <r>
    <d v="2020-11-04T00:00:00"/>
    <n v="15731"/>
    <n v="2020"/>
    <n v="11"/>
    <x v="2"/>
    <x v="9"/>
    <x v="9"/>
    <x v="1"/>
  </r>
  <r>
    <d v="2020-11-05T00:00:00"/>
    <n v="13229"/>
    <n v="2020"/>
    <n v="11"/>
    <x v="2"/>
    <x v="9"/>
    <x v="9"/>
    <x v="2"/>
  </r>
  <r>
    <d v="2020-11-06T00:00:00"/>
    <n v="11552"/>
    <n v="2020"/>
    <n v="11"/>
    <x v="2"/>
    <x v="9"/>
    <x v="9"/>
    <x v="3"/>
  </r>
  <r>
    <d v="2020-11-07T00:00:00"/>
    <n v="7723"/>
    <n v="2020"/>
    <n v="11"/>
    <x v="2"/>
    <x v="9"/>
    <x v="9"/>
    <x v="4"/>
  </r>
  <r>
    <d v="2020-11-08T00:00:00"/>
    <n v="3608"/>
    <n v="2020"/>
    <n v="11"/>
    <x v="2"/>
    <x v="10"/>
    <x v="10"/>
    <x v="5"/>
  </r>
  <r>
    <d v="2020-11-09T00:00:00"/>
    <n v="2353"/>
    <n v="2020"/>
    <n v="11"/>
    <x v="2"/>
    <x v="10"/>
    <x v="10"/>
    <x v="6"/>
  </r>
  <r>
    <d v="2020-11-10T00:00:00"/>
    <n v="12699"/>
    <n v="2020"/>
    <n v="11"/>
    <x v="2"/>
    <x v="10"/>
    <x v="10"/>
    <x v="0"/>
  </r>
  <r>
    <d v="2020-11-11T00:00:00"/>
    <n v="8925"/>
    <n v="2020"/>
    <n v="11"/>
    <x v="2"/>
    <x v="10"/>
    <x v="10"/>
    <x v="1"/>
  </r>
  <r>
    <d v="2020-11-12T00:00:00"/>
    <n v="7870"/>
    <n v="2020"/>
    <n v="11"/>
    <x v="2"/>
    <x v="10"/>
    <x v="10"/>
    <x v="2"/>
  </r>
  <r>
    <d v="2020-11-13T00:00:00"/>
    <n v="7355"/>
    <n v="2020"/>
    <n v="11"/>
    <x v="2"/>
    <x v="10"/>
    <x v="10"/>
    <x v="3"/>
  </r>
  <r>
    <d v="2020-11-14T00:00:00"/>
    <n v="4199"/>
    <n v="2020"/>
    <n v="11"/>
    <x v="2"/>
    <x v="10"/>
    <x v="10"/>
    <x v="4"/>
  </r>
  <r>
    <d v="2020-11-15T00:00:00"/>
    <n v="1887"/>
    <n v="2020"/>
    <n v="11"/>
    <x v="2"/>
    <x v="11"/>
    <x v="11"/>
    <x v="5"/>
  </r>
  <r>
    <d v="2020-11-16T00:00:00"/>
    <n v="5407"/>
    <n v="2020"/>
    <n v="11"/>
    <x v="2"/>
    <x v="11"/>
    <x v="11"/>
    <x v="6"/>
  </r>
  <r>
    <d v="2020-11-17T00:00:00"/>
    <n v="4246"/>
    <n v="2020"/>
    <n v="11"/>
    <x v="2"/>
    <x v="11"/>
    <x v="11"/>
    <x v="0"/>
  </r>
  <r>
    <d v="2020-11-18T00:00:00"/>
    <n v="5515"/>
    <n v="2020"/>
    <n v="11"/>
    <x v="2"/>
    <x v="11"/>
    <x v="11"/>
    <x v="1"/>
  </r>
  <r>
    <d v="2020-11-19T00:00:00"/>
    <n v="6471"/>
    <n v="2020"/>
    <n v="11"/>
    <x v="2"/>
    <x v="11"/>
    <x v="11"/>
    <x v="2"/>
  </r>
  <r>
    <d v="2020-11-20T00:00:00"/>
    <n v="5808"/>
    <n v="2020"/>
    <n v="11"/>
    <x v="2"/>
    <x v="11"/>
    <x v="11"/>
    <x v="3"/>
  </r>
  <r>
    <d v="2020-11-21T00:00:00"/>
    <n v="3187"/>
    <n v="2020"/>
    <n v="11"/>
    <x v="2"/>
    <x v="11"/>
    <x v="11"/>
    <x v="4"/>
  </r>
  <r>
    <d v="2020-11-22T00:00:00"/>
    <n v="1513"/>
    <n v="2020"/>
    <n v="11"/>
    <x v="2"/>
    <x v="12"/>
    <x v="12"/>
    <x v="5"/>
  </r>
  <r>
    <d v="2020-11-23T00:00:00"/>
    <n v="4375"/>
    <n v="2020"/>
    <n v="11"/>
    <x v="2"/>
    <x v="12"/>
    <x v="12"/>
    <x v="6"/>
  </r>
  <r>
    <d v="2020-11-24T00:00:00"/>
    <n v="5896"/>
    <n v="2020"/>
    <n v="11"/>
    <x v="2"/>
    <x v="12"/>
    <x v="12"/>
    <x v="0"/>
  </r>
  <r>
    <d v="2020-11-25T00:00:00"/>
    <n v="2681"/>
    <n v="2020"/>
    <n v="11"/>
    <x v="2"/>
    <x v="12"/>
    <x v="12"/>
    <x v="1"/>
  </r>
  <r>
    <d v="2020-11-26T00:00:00"/>
    <n v="6305"/>
    <n v="2020"/>
    <n v="11"/>
    <x v="2"/>
    <x v="12"/>
    <x v="12"/>
    <x v="2"/>
  </r>
  <r>
    <d v="2020-11-27T00:00:00"/>
    <n v="4464"/>
    <n v="2020"/>
    <n v="11"/>
    <x v="2"/>
    <x v="12"/>
    <x v="12"/>
    <x v="3"/>
  </r>
  <r>
    <d v="2020-11-28T00:00:00"/>
    <n v="2665"/>
    <n v="2020"/>
    <n v="11"/>
    <x v="2"/>
    <x v="12"/>
    <x v="12"/>
    <x v="4"/>
  </r>
  <r>
    <d v="2020-11-29T00:00:00"/>
    <n v="1074"/>
    <n v="2020"/>
    <n v="11"/>
    <x v="2"/>
    <x v="13"/>
    <x v="13"/>
    <x v="5"/>
  </r>
  <r>
    <d v="2020-11-30T00:00:00"/>
    <n v="3575"/>
    <n v="2020"/>
    <n v="11"/>
    <x v="2"/>
    <x v="13"/>
    <x v="13"/>
    <x v="6"/>
  </r>
  <r>
    <d v="2020-12-01T00:00:00"/>
    <n v="5176"/>
    <n v="2020"/>
    <n v="12"/>
    <x v="3"/>
    <x v="13"/>
    <x v="13"/>
    <x v="0"/>
  </r>
  <r>
    <d v="2020-12-02T00:00:00"/>
    <n v="4568"/>
    <n v="2020"/>
    <n v="12"/>
    <x v="3"/>
    <x v="13"/>
    <x v="13"/>
    <x v="1"/>
  </r>
  <r>
    <d v="2020-12-03T00:00:00"/>
    <n v="4621"/>
    <n v="2020"/>
    <n v="12"/>
    <x v="3"/>
    <x v="13"/>
    <x v="13"/>
    <x v="2"/>
  </r>
  <r>
    <d v="2020-12-04T00:00:00"/>
    <n v="4743"/>
    <n v="2020"/>
    <n v="12"/>
    <x v="3"/>
    <x v="13"/>
    <x v="13"/>
    <x v="3"/>
  </r>
  <r>
    <d v="2020-12-05T00:00:00"/>
    <n v="1773"/>
    <n v="2020"/>
    <n v="12"/>
    <x v="3"/>
    <x v="13"/>
    <x v="13"/>
    <x v="4"/>
  </r>
  <r>
    <d v="2020-12-06T00:00:00"/>
    <n v="2654"/>
    <n v="2020"/>
    <n v="12"/>
    <x v="3"/>
    <x v="14"/>
    <x v="14"/>
    <x v="5"/>
  </r>
  <r>
    <d v="2020-12-07T00:00:00"/>
    <n v="0"/>
    <n v="2020"/>
    <n v="12"/>
    <x v="3"/>
    <x v="14"/>
    <x v="14"/>
    <x v="6"/>
  </r>
  <r>
    <d v="2020-12-08T00:00:00"/>
    <n v="4237"/>
    <n v="2020"/>
    <n v="12"/>
    <x v="3"/>
    <x v="14"/>
    <x v="14"/>
    <x v="0"/>
  </r>
  <r>
    <d v="2020-12-09T00:00:00"/>
    <n v="5857"/>
    <n v="2020"/>
    <n v="12"/>
    <x v="3"/>
    <x v="14"/>
    <x v="14"/>
    <x v="1"/>
  </r>
  <r>
    <d v="2020-12-10T00:00:00"/>
    <n v="6406"/>
    <n v="2020"/>
    <n v="12"/>
    <x v="3"/>
    <x v="14"/>
    <x v="14"/>
    <x v="2"/>
  </r>
  <r>
    <d v="2020-12-11T00:00:00"/>
    <n v="5872"/>
    <n v="2020"/>
    <n v="12"/>
    <x v="3"/>
    <x v="14"/>
    <x v="14"/>
    <x v="3"/>
  </r>
  <r>
    <d v="2020-12-12T00:00:00"/>
    <n v="6217"/>
    <n v="2020"/>
    <n v="12"/>
    <x v="3"/>
    <x v="14"/>
    <x v="14"/>
    <x v="4"/>
  </r>
  <r>
    <d v="2020-12-13T00:00:00"/>
    <n v="3657"/>
    <n v="2020"/>
    <n v="12"/>
    <x v="3"/>
    <x v="15"/>
    <x v="15"/>
    <x v="5"/>
  </r>
  <r>
    <d v="2020-12-14T00:00:00"/>
    <n v="2000"/>
    <n v="2020"/>
    <n v="12"/>
    <x v="3"/>
    <x v="15"/>
    <x v="15"/>
    <x v="6"/>
  </r>
  <r>
    <d v="2020-12-15T00:00:00"/>
    <n v="5172"/>
    <n v="2020"/>
    <n v="12"/>
    <x v="3"/>
    <x v="15"/>
    <x v="15"/>
    <x v="0"/>
  </r>
  <r>
    <d v="2020-12-16T00:00:00"/>
    <n v="7897"/>
    <n v="2020"/>
    <n v="12"/>
    <x v="3"/>
    <x v="15"/>
    <x v="15"/>
    <x v="1"/>
  </r>
  <r>
    <d v="2020-12-17T00:00:00"/>
    <n v="8256"/>
    <n v="2020"/>
    <n v="12"/>
    <x v="3"/>
    <x v="15"/>
    <x v="15"/>
    <x v="2"/>
  </r>
  <r>
    <d v="2020-12-18T00:00:00"/>
    <n v="7602"/>
    <n v="2020"/>
    <n v="12"/>
    <x v="3"/>
    <x v="15"/>
    <x v="15"/>
    <x v="3"/>
  </r>
  <r>
    <d v="2020-12-19T00:00:00"/>
    <n v="8830"/>
    <n v="2020"/>
    <n v="12"/>
    <x v="3"/>
    <x v="15"/>
    <x v="15"/>
    <x v="4"/>
  </r>
  <r>
    <d v="2020-12-20T00:00:00"/>
    <n v="5304"/>
    <n v="2020"/>
    <n v="12"/>
    <x v="3"/>
    <x v="16"/>
    <x v="16"/>
    <x v="5"/>
  </r>
  <r>
    <d v="2020-12-21T00:00:00"/>
    <n v="3383"/>
    <n v="2020"/>
    <n v="12"/>
    <x v="3"/>
    <x v="16"/>
    <x v="16"/>
    <x v="6"/>
  </r>
  <r>
    <d v="2020-12-22T00:00:00"/>
    <n v="7891"/>
    <n v="2020"/>
    <n v="12"/>
    <x v="3"/>
    <x v="16"/>
    <x v="16"/>
    <x v="0"/>
  </r>
  <r>
    <d v="2020-12-23T00:00:00"/>
    <n v="10898"/>
    <n v="2020"/>
    <n v="12"/>
    <x v="3"/>
    <x v="16"/>
    <x v="16"/>
    <x v="1"/>
  </r>
  <r>
    <d v="2020-12-24T00:00:00"/>
    <n v="14149"/>
    <n v="2020"/>
    <n v="12"/>
    <x v="3"/>
    <x v="16"/>
    <x v="16"/>
    <x v="2"/>
  </r>
  <r>
    <d v="2020-12-25T00:00:00"/>
    <n v="4402"/>
    <n v="2020"/>
    <n v="12"/>
    <x v="3"/>
    <x v="16"/>
    <x v="16"/>
    <x v="3"/>
  </r>
  <r>
    <d v="2020-12-26T00:00:00"/>
    <n v="2706"/>
    <n v="2020"/>
    <n v="12"/>
    <x v="3"/>
    <x v="16"/>
    <x v="16"/>
    <x v="4"/>
  </r>
  <r>
    <d v="2020-12-27T00:00:00"/>
    <n v="3030"/>
    <n v="2020"/>
    <n v="12"/>
    <x v="3"/>
    <x v="17"/>
    <x v="17"/>
    <x v="5"/>
  </r>
  <r>
    <d v="2020-12-28T00:00:00"/>
    <n v="3741"/>
    <n v="2020"/>
    <n v="12"/>
    <x v="3"/>
    <x v="17"/>
    <x v="17"/>
    <x v="6"/>
  </r>
  <r>
    <d v="2020-12-29T00:00:00"/>
    <n v="10862"/>
    <n v="2020"/>
    <n v="12"/>
    <x v="3"/>
    <x v="17"/>
    <x v="17"/>
    <x v="0"/>
  </r>
  <r>
    <d v="2020-12-30T00:00:00"/>
    <n v="16420"/>
    <n v="2020"/>
    <n v="12"/>
    <x v="3"/>
    <x v="17"/>
    <x v="17"/>
    <x v="1"/>
  </r>
  <r>
    <d v="2020-12-31T00:00:00"/>
    <n v="17039"/>
    <n v="2020"/>
    <n v="12"/>
    <x v="3"/>
    <x v="17"/>
    <x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AB09F-478F-4DBF-8CBA-211177DD66C3}" name="week" cacheId="0" applyNumberFormats="0" applyBorderFormats="0" applyFontFormats="0" applyPatternFormats="0" applyAlignmentFormats="0" applyWidthHeightFormats="1" dataCaption="Values" updatedVersion="8" minRefreshableVersion="3" colGrandTotals="0" itemPrintTitles="1" createdVersion="8" indent="0" showHeaders="0" outline="1" outlineData="1" multipleFieldFilters="0" chartFormat="16">
  <location ref="B78:C86" firstHeaderRow="1" firstDataRow="1" firstDataCol="1"/>
  <pivotFields count="8">
    <pivotField numFmtId="14" showAll="0"/>
    <pivotField dataField="1"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19">
        <item h="1" x="0"/>
        <item h="1" x="1"/>
        <item h="1" x="2"/>
        <item h="1" x="3"/>
        <item h="1" x="4"/>
        <item h="1" x="5"/>
        <item h="1" x="6"/>
        <item h="1" x="7"/>
        <item h="1" x="8"/>
        <item h="1" x="9"/>
        <item h="1" x="10"/>
        <item h="1" x="11"/>
        <item h="1" x="12"/>
        <item h="1" x="13"/>
        <item x="14"/>
        <item h="1" x="15"/>
        <item h="1" x="16"/>
        <item h="1" x="17"/>
        <item t="default"/>
      </items>
    </pivotField>
    <pivotField axis="axisRow" showAll="0">
      <items count="8">
        <item x="6"/>
        <item x="0"/>
        <item x="1"/>
        <item x="2"/>
        <item x="3"/>
        <item x="4"/>
        <item x="5"/>
        <item t="default"/>
      </items>
    </pivotField>
  </pivotFields>
  <rowFields count="1">
    <field x="7"/>
  </rowFields>
  <rowItems count="8">
    <i>
      <x/>
    </i>
    <i>
      <x v="1"/>
    </i>
    <i>
      <x v="2"/>
    </i>
    <i>
      <x v="3"/>
    </i>
    <i>
      <x v="4"/>
    </i>
    <i>
      <x v="5"/>
    </i>
    <i>
      <x v="6"/>
    </i>
    <i t="grand">
      <x/>
    </i>
  </rowItems>
  <colItems count="1">
    <i/>
  </colItems>
  <dataFields count="1">
    <dataField name="Number of confirmed cases" fld="1" baseField="4" baseItem="2" numFmtId="3"/>
  </dataFields>
  <formats count="1">
    <format dxfId="0">
      <pivotArea dataOnly="0"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72" series="1">
      <pivotArea type="data" outline="0" fieldPosition="0">
        <references count="1">
          <reference field="4294967294" count="1" selected="0">
            <x v="0"/>
          </reference>
        </references>
      </pivotArea>
    </chartFormat>
    <chartFormat chart="11" format="90" series="1">
      <pivotArea type="data" outline="0" fieldPosition="0">
        <references count="2">
          <reference field="4294967294" count="1" selected="0">
            <x v="0"/>
          </reference>
          <reference field="7" count="1" selected="0">
            <x v="1"/>
          </reference>
        </references>
      </pivotArea>
    </chartFormat>
    <chartFormat chart="11" format="91" series="1">
      <pivotArea type="data" outline="0" fieldPosition="0">
        <references count="2">
          <reference field="4294967294" count="1" selected="0">
            <x v="0"/>
          </reference>
          <reference field="7" count="1" selected="0">
            <x v="2"/>
          </reference>
        </references>
      </pivotArea>
    </chartFormat>
    <chartFormat chart="11" format="92" series="1">
      <pivotArea type="data" outline="0" fieldPosition="0">
        <references count="2">
          <reference field="4294967294" count="1" selected="0">
            <x v="0"/>
          </reference>
          <reference field="7" count="1" selected="0">
            <x v="3"/>
          </reference>
        </references>
      </pivotArea>
    </chartFormat>
    <chartFormat chart="11" format="93" series="1">
      <pivotArea type="data" outline="0" fieldPosition="0">
        <references count="2">
          <reference field="4294967294" count="1" selected="0">
            <x v="0"/>
          </reference>
          <reference field="7" count="1" selected="0">
            <x v="4"/>
          </reference>
        </references>
      </pivotArea>
    </chartFormat>
    <chartFormat chart="11" format="94" series="1">
      <pivotArea type="data" outline="0" fieldPosition="0">
        <references count="2">
          <reference field="4294967294" count="1" selected="0">
            <x v="0"/>
          </reference>
          <reference field="7" count="1" selected="0">
            <x v="5"/>
          </reference>
        </references>
      </pivotArea>
    </chartFormat>
    <chartFormat chart="11" format="95" series="1">
      <pivotArea type="data" outline="0" fieldPosition="0">
        <references count="2">
          <reference field="4294967294" count="1" selected="0">
            <x v="0"/>
          </reference>
          <reference field="7" count="1" selected="0">
            <x v="6"/>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B2752-437F-4F4F-8340-708ABF982ABF}" name="PivotTable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7">
  <location ref="B35:C54" firstHeaderRow="1" firstDataRow="1" firstDataCol="1"/>
  <pivotFields count="8">
    <pivotField numFmtId="14" showAll="0"/>
    <pivotField dataField="1" showAll="0"/>
    <pivotField showAll="0"/>
    <pivotField showAll="0"/>
    <pivotField showAll="0"/>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Number of confirmed cases" fld="1" baseField="4" baseItem="2" numFmtId="3"/>
  </dataFields>
  <formats count="1">
    <format dxfId="1">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9">
  <location ref="B16:C21" firstHeaderRow="1" firstDataRow="1" firstDataCol="1"/>
  <pivotFields count="8">
    <pivotField numFmtId="14" showAll="0"/>
    <pivotField dataField="1" showAll="0"/>
    <pivotField showAll="0"/>
    <pivotField showAll="0"/>
    <pivotField axis="axisRow" showAll="0">
      <items count="5">
        <item x="0"/>
        <item x="1"/>
        <item x="2"/>
        <item x="3"/>
        <item t="default"/>
      </items>
    </pivotField>
    <pivotField showAll="0"/>
    <pivotField showAll="0"/>
    <pivotField showAll="0"/>
  </pivotFields>
  <rowFields count="1">
    <field x="4"/>
  </rowFields>
  <rowItems count="5">
    <i>
      <x/>
    </i>
    <i>
      <x v="1"/>
    </i>
    <i>
      <x v="2"/>
    </i>
    <i>
      <x v="3"/>
    </i>
    <i t="grand">
      <x/>
    </i>
  </rowItems>
  <colItems count="1">
    <i/>
  </colItems>
  <dataFields count="1">
    <dataField name="Number of confirmed cases" fld="1" baseField="4" baseItem="2" numFmtId="3"/>
  </dataFields>
  <formats count="1">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week" xr10:uid="{F8B21122-3E1B-45B8-B125-8EB59FD8B0A5}" sourceName="yearweek">
  <pivotTables>
    <pivotTable tabId="2" name="week"/>
  </pivotTables>
  <data>
    <tabular pivotCacheId="1039262152">
      <items count="18">
        <i x="0"/>
        <i x="1"/>
        <i x="2"/>
        <i x="3"/>
        <i x="4"/>
        <i x="5"/>
        <i x="6"/>
        <i x="7"/>
        <i x="8"/>
        <i x="9"/>
        <i x="10"/>
        <i x="11"/>
        <i x="12"/>
        <i x="13"/>
        <i x="14" s="1"/>
        <i x="15"/>
        <i x="16"/>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week" xr10:uid="{1EAA7FCE-D4A0-4CE0-AED4-55E3D7BBCB05}" cache="Slicer_yearweek" caption="Year and week"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ata" displayName="data" ref="A1:K123" totalsRowShown="0">
  <autoFilter ref="A1:K123" xr:uid="{00000000-0009-0000-0100-000002000000}"/>
  <tableColumns count="11">
    <tableColumn id="1" xr3:uid="{00000000-0010-0000-0000-000001000000}" name="date" dataDxfId="12"/>
    <tableColumn id="3" xr3:uid="{00000000-0010-0000-0000-000003000000}" name="confirmed"/>
    <tableColumn id="4" xr3:uid="{00000000-0010-0000-0000-000004000000}" name="year" dataDxfId="11">
      <calculatedColumnFormula>YEAR(data[[#This Row],[date]])</calculatedColumnFormula>
    </tableColumn>
    <tableColumn id="5" xr3:uid="{00000000-0010-0000-0000-000005000000}" name="month" dataDxfId="10">
      <calculatedColumnFormula>MONTH(data[[#This Row],[date]])</calculatedColumnFormula>
    </tableColumn>
    <tableColumn id="6" xr3:uid="{00000000-0010-0000-0000-000006000000}" name="period" dataDxfId="9">
      <calculatedColumnFormula>VALUE(TEXT(data[[#This Row],[date]],"yyyymm"))</calculatedColumnFormula>
    </tableColumn>
    <tableColumn id="2" xr3:uid="{236B00E1-4C23-49B0-A698-9CB1F354D02C}" name="week" dataDxfId="8">
      <calculatedColumnFormula>WEEKNUM(data[[#This Row],[date]])</calculatedColumnFormula>
    </tableColumn>
    <tableColumn id="7" xr3:uid="{037D3389-24E6-43FA-B944-E901B19DDB6A}" name="yearweek" dataDxfId="7">
      <calculatedColumnFormula>data[[#This Row],[year]]*100+data[[#This Row],[week]]</calculatedColumnFormula>
    </tableColumn>
    <tableColumn id="8" xr3:uid="{3FE79574-410C-46DD-BC21-FD6449A3A525}" name="day" dataDxfId="6">
      <calculatedColumnFormula>TEXT(data[[#This Row],[date]],"dddd")</calculatedColumnFormula>
    </tableColumn>
    <tableColumn id="9" xr3:uid="{CFBEFF41-5DCD-4649-84F9-5A00DA3E0B59}" name="current_week" dataDxfId="5">
      <calculatedColumnFormula>IF(data[[#This Row],[yearweek]]=data[[#This Row],[week]],1,0)</calculatedColumnFormula>
    </tableColumn>
    <tableColumn id="10" xr3:uid="{AE27ECAB-9F2A-4812-91C1-7C77DDB38E7D}" name="previous_week" dataDxfId="4">
      <calculatedColumnFormula>IF(data[[#This Row],[yearweek]]=data[[#This Row],[week]]-1,1,0)</calculatedColumnFormula>
    </tableColumn>
    <tableColumn id="11" xr3:uid="{7F6B27A8-FBBA-4586-97E2-5BABECFF86EA}" name="short_day" dataDxfId="3">
      <calculatedColumnFormula>LEFT(TEXT(data[[#This Row],[day]],"emm"), 2)</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23"/>
  <sheetViews>
    <sheetView tabSelected="1" workbookViewId="0">
      <selection activeCell="Q8" sqref="Q8"/>
    </sheetView>
  </sheetViews>
  <sheetFormatPr defaultRowHeight="15" x14ac:dyDescent="0.25"/>
  <cols>
    <col min="1" max="1" width="14.140625" customWidth="1"/>
    <col min="2" max="2" width="12.28515625" customWidth="1"/>
    <col min="3" max="3" width="9.85546875" customWidth="1"/>
    <col min="4" max="4" width="12.28515625" customWidth="1"/>
    <col min="5" max="5" width="17" customWidth="1"/>
    <col min="9" max="9" width="14.7109375" customWidth="1"/>
    <col min="10" max="10" width="12.42578125" customWidth="1"/>
    <col min="14" max="14" width="10.42578125" bestFit="1" customWidth="1"/>
    <col min="17" max="17" width="20.42578125" customWidth="1"/>
  </cols>
  <sheetData>
    <row r="1" spans="1:18" x14ac:dyDescent="0.25">
      <c r="A1" t="s">
        <v>0</v>
      </c>
      <c r="B1" t="s">
        <v>1</v>
      </c>
      <c r="C1" t="s">
        <v>4</v>
      </c>
      <c r="D1" t="s">
        <v>5</v>
      </c>
      <c r="E1" t="s">
        <v>6</v>
      </c>
      <c r="F1" t="s">
        <v>10</v>
      </c>
      <c r="G1" t="s">
        <v>11</v>
      </c>
      <c r="H1" t="s">
        <v>12</v>
      </c>
      <c r="I1" t="s">
        <v>20</v>
      </c>
      <c r="J1" t="s">
        <v>21</v>
      </c>
      <c r="K1" t="s">
        <v>22</v>
      </c>
    </row>
    <row r="2" spans="1:18" x14ac:dyDescent="0.25">
      <c r="A2" s="1">
        <v>44075</v>
      </c>
      <c r="B2">
        <v>499</v>
      </c>
      <c r="C2">
        <f>YEAR(data[[#This Row],[date]])</f>
        <v>2020</v>
      </c>
      <c r="D2">
        <f>MONTH(data[[#This Row],[date]])</f>
        <v>9</v>
      </c>
      <c r="E2">
        <f>VALUE(TEXT(data[[#This Row],[date]],"yyyymm"))</f>
        <v>202009</v>
      </c>
      <c r="F2">
        <f>WEEKNUM(data[[#This Row],[date]])</f>
        <v>36</v>
      </c>
      <c r="G2">
        <f>data[[#This Row],[year]]*100+data[[#This Row],[week]]</f>
        <v>202036</v>
      </c>
      <c r="H2" t="str">
        <f>TEXT(data[[#This Row],[date]],"dddd")</f>
        <v>Tuesday</v>
      </c>
      <c r="I2">
        <f>IF(data[[#This Row],[yearweek]]=data[[#This Row],[week]],1,0)</f>
        <v>0</v>
      </c>
      <c r="J2">
        <f>IF(data[[#This Row],[yearweek]]=data[[#This Row],[week]]-1,1,0)</f>
        <v>0</v>
      </c>
      <c r="K2" t="str">
        <f>LEFT(TEXT(data[[#This Row],[day]],"emm"), 2)</f>
        <v>Tu</v>
      </c>
    </row>
    <row r="3" spans="1:18" x14ac:dyDescent="0.25">
      <c r="A3" s="1">
        <v>44076</v>
      </c>
      <c r="B3">
        <v>656</v>
      </c>
      <c r="C3">
        <f>YEAR(data[[#This Row],[date]])</f>
        <v>2020</v>
      </c>
      <c r="D3">
        <f>MONTH(data[[#This Row],[date]])</f>
        <v>9</v>
      </c>
      <c r="E3">
        <f>VALUE(TEXT(data[[#This Row],[date]],"yyyymm"))</f>
        <v>202009</v>
      </c>
      <c r="F3">
        <f>WEEKNUM(data[[#This Row],[date]])</f>
        <v>36</v>
      </c>
      <c r="G3">
        <f>data[[#This Row],[year]]*100+data[[#This Row],[week]]</f>
        <v>202036</v>
      </c>
      <c r="H3" t="str">
        <f>TEXT(data[[#This Row],[date]],"dddd")</f>
        <v>Wednesday</v>
      </c>
      <c r="I3">
        <f>IF(data[[#This Row],[yearweek]]=data[[#This Row],[week]],1,0)</f>
        <v>0</v>
      </c>
      <c r="J3">
        <f>IF(data[[#This Row],[yearweek]]=data[[#This Row],[week]]-1,1,0)</f>
        <v>0</v>
      </c>
      <c r="K3" t="str">
        <f>LEFT(TEXT(data[[#This Row],[day]],"emm"), 2)</f>
        <v>We</v>
      </c>
    </row>
    <row r="4" spans="1:18" x14ac:dyDescent="0.25">
      <c r="A4" s="1">
        <v>44077</v>
      </c>
      <c r="B4">
        <v>679</v>
      </c>
      <c r="C4">
        <f>YEAR(data[[#This Row],[date]])</f>
        <v>2020</v>
      </c>
      <c r="D4">
        <f>MONTH(data[[#This Row],[date]])</f>
        <v>9</v>
      </c>
      <c r="E4">
        <f>VALUE(TEXT(data[[#This Row],[date]],"yyyymm"))</f>
        <v>202009</v>
      </c>
      <c r="F4">
        <f>WEEKNUM(data[[#This Row],[date]])</f>
        <v>36</v>
      </c>
      <c r="G4">
        <f>data[[#This Row],[year]]*100+data[[#This Row],[week]]</f>
        <v>202036</v>
      </c>
      <c r="H4" t="str">
        <f>TEXT(data[[#This Row],[date]],"dddd")</f>
        <v>Thursday</v>
      </c>
      <c r="I4">
        <f>IF(data[[#This Row],[yearweek]]=data[[#This Row],[week]],1,0)</f>
        <v>0</v>
      </c>
      <c r="J4">
        <f>IF(data[[#This Row],[yearweek]]=data[[#This Row],[week]]-1,1,0)</f>
        <v>0</v>
      </c>
      <c r="K4" t="str">
        <f>LEFT(TEXT(data[[#This Row],[day]],"emm"), 2)</f>
        <v>Th</v>
      </c>
    </row>
    <row r="5" spans="1:18" x14ac:dyDescent="0.25">
      <c r="A5" s="1">
        <v>44078</v>
      </c>
      <c r="B5">
        <v>797</v>
      </c>
      <c r="C5">
        <f>YEAR(data[[#This Row],[date]])</f>
        <v>2020</v>
      </c>
      <c r="D5">
        <f>MONTH(data[[#This Row],[date]])</f>
        <v>9</v>
      </c>
      <c r="E5">
        <f>VALUE(TEXT(data[[#This Row],[date]],"yyyymm"))</f>
        <v>202009</v>
      </c>
      <c r="F5">
        <f>WEEKNUM(data[[#This Row],[date]])</f>
        <v>36</v>
      </c>
      <c r="G5">
        <f>data[[#This Row],[year]]*100+data[[#This Row],[week]]</f>
        <v>202036</v>
      </c>
      <c r="H5" t="str">
        <f>TEXT(data[[#This Row],[date]],"dddd")</f>
        <v>Friday</v>
      </c>
      <c r="I5">
        <f>IF(data[[#This Row],[yearweek]]=data[[#This Row],[week]],1,0)</f>
        <v>0</v>
      </c>
      <c r="J5">
        <f>IF(data[[#This Row],[yearweek]]=data[[#This Row],[week]]-1,1,0)</f>
        <v>0</v>
      </c>
      <c r="K5" t="str">
        <f>LEFT(TEXT(data[[#This Row],[day]],"emm"), 2)</f>
        <v>Fr</v>
      </c>
    </row>
    <row r="6" spans="1:18" x14ac:dyDescent="0.25">
      <c r="A6" s="1">
        <v>44079</v>
      </c>
      <c r="B6">
        <v>503</v>
      </c>
      <c r="C6">
        <f>YEAR(data[[#This Row],[date]])</f>
        <v>2020</v>
      </c>
      <c r="D6">
        <f>MONTH(data[[#This Row],[date]])</f>
        <v>9</v>
      </c>
      <c r="E6">
        <f>VALUE(TEXT(data[[#This Row],[date]],"yyyymm"))</f>
        <v>202009</v>
      </c>
      <c r="F6">
        <f>WEEKNUM(data[[#This Row],[date]])</f>
        <v>36</v>
      </c>
      <c r="G6">
        <f>data[[#This Row],[year]]*100+data[[#This Row],[week]]</f>
        <v>202036</v>
      </c>
      <c r="H6" t="str">
        <f>TEXT(data[[#This Row],[date]],"dddd")</f>
        <v>Saturday</v>
      </c>
      <c r="I6">
        <f>IF(data[[#This Row],[yearweek]]=data[[#This Row],[week]],1,0)</f>
        <v>0</v>
      </c>
      <c r="J6">
        <f>IF(data[[#This Row],[yearweek]]=data[[#This Row],[week]]-1,1,0)</f>
        <v>0</v>
      </c>
      <c r="K6" t="str">
        <f>LEFT(TEXT(data[[#This Row],[day]],"emm"), 2)</f>
        <v>Sa</v>
      </c>
      <c r="N6" s="1"/>
      <c r="Q6" t="s">
        <v>24</v>
      </c>
    </row>
    <row r="7" spans="1:18" x14ac:dyDescent="0.25">
      <c r="A7" s="1">
        <v>44080</v>
      </c>
      <c r="B7">
        <v>404</v>
      </c>
      <c r="C7">
        <f>YEAR(data[[#This Row],[date]])</f>
        <v>2020</v>
      </c>
      <c r="D7">
        <f>MONTH(data[[#This Row],[date]])</f>
        <v>9</v>
      </c>
      <c r="E7">
        <f>VALUE(TEXT(data[[#This Row],[date]],"yyyymm"))</f>
        <v>202009</v>
      </c>
      <c r="F7">
        <f>WEEKNUM(data[[#This Row],[date]])</f>
        <v>37</v>
      </c>
      <c r="G7">
        <f>data[[#This Row],[year]]*100+data[[#This Row],[week]]</f>
        <v>202037</v>
      </c>
      <c r="H7" t="str">
        <f>TEXT(data[[#This Row],[date]],"dddd")</f>
        <v>Sunday</v>
      </c>
      <c r="I7">
        <f>IF(data[[#This Row],[yearweek]]=data[[#This Row],[week]],1,0)</f>
        <v>0</v>
      </c>
      <c r="J7">
        <f>IF(data[[#This Row],[yearweek]]=data[[#This Row],[week]]-1,1,0)</f>
        <v>0</v>
      </c>
      <c r="K7" t="str">
        <f>LEFT(TEXT(data[[#This Row],[day]],"emm"), 2)</f>
        <v>Su</v>
      </c>
      <c r="P7" t="s">
        <v>23</v>
      </c>
      <c r="Q7">
        <v>499</v>
      </c>
      <c r="R7">
        <v>202009</v>
      </c>
    </row>
    <row r="8" spans="1:18" x14ac:dyDescent="0.25">
      <c r="A8" s="1">
        <v>44081</v>
      </c>
      <c r="B8">
        <v>560</v>
      </c>
      <c r="C8">
        <f>YEAR(data[[#This Row],[date]])</f>
        <v>2020</v>
      </c>
      <c r="D8">
        <f>MONTH(data[[#This Row],[date]])</f>
        <v>9</v>
      </c>
      <c r="E8">
        <f>VALUE(TEXT(data[[#This Row],[date]],"yyyymm"))</f>
        <v>202009</v>
      </c>
      <c r="F8">
        <f>WEEKNUM(data[[#This Row],[date]])</f>
        <v>37</v>
      </c>
      <c r="G8">
        <f>data[[#This Row],[year]]*100+data[[#This Row],[week]]</f>
        <v>202037</v>
      </c>
      <c r="H8" t="str">
        <f>TEXT(data[[#This Row],[date]],"dddd")</f>
        <v>Monday</v>
      </c>
      <c r="I8">
        <f>IF(data[[#This Row],[yearweek]]=data[[#This Row],[week]],1,0)</f>
        <v>0</v>
      </c>
      <c r="J8">
        <f>IF(data[[#This Row],[yearweek]]=data[[#This Row],[week]]-1,1,0)</f>
        <v>0</v>
      </c>
      <c r="K8" t="str">
        <f>LEFT(TEXT(data[[#This Row],[day]],"emm"), 2)</f>
        <v>Mo</v>
      </c>
      <c r="P8" t="str">
        <f>$H$2</f>
        <v>Tuesday</v>
      </c>
      <c r="Q8" t="e">
        <f>_xlfn.XLOOKUP(Q7,data[confirmed],_xlfn.XLOOKUP(R7,data[period],data[day]))</f>
        <v>#VALUE!</v>
      </c>
    </row>
    <row r="9" spans="1:18" x14ac:dyDescent="0.25">
      <c r="A9" s="1">
        <v>44082</v>
      </c>
      <c r="B9">
        <v>1161</v>
      </c>
      <c r="C9">
        <f>YEAR(data[[#This Row],[date]])</f>
        <v>2020</v>
      </c>
      <c r="D9">
        <f>MONTH(data[[#This Row],[date]])</f>
        <v>9</v>
      </c>
      <c r="E9">
        <f>VALUE(TEXT(data[[#This Row],[date]],"yyyymm"))</f>
        <v>202009</v>
      </c>
      <c r="F9">
        <f>WEEKNUM(data[[#This Row],[date]])</f>
        <v>37</v>
      </c>
      <c r="G9">
        <f>data[[#This Row],[year]]*100+data[[#This Row],[week]]</f>
        <v>202037</v>
      </c>
      <c r="H9" t="str">
        <f>TEXT(data[[#This Row],[date]],"dddd")</f>
        <v>Tuesday</v>
      </c>
      <c r="I9">
        <f>IF(data[[#This Row],[yearweek]]=data[[#This Row],[week]],1,0)</f>
        <v>0</v>
      </c>
      <c r="J9">
        <f>IF(data[[#This Row],[yearweek]]=data[[#This Row],[week]]-1,1,0)</f>
        <v>0</v>
      </c>
      <c r="K9" t="str">
        <f>LEFT(TEXT(data[[#This Row],[day]],"emm"), 2)</f>
        <v>Tu</v>
      </c>
    </row>
    <row r="10" spans="1:18" x14ac:dyDescent="0.25">
      <c r="A10" s="1">
        <v>44083</v>
      </c>
      <c r="B10">
        <v>1159</v>
      </c>
      <c r="C10">
        <f>YEAR(data[[#This Row],[date]])</f>
        <v>2020</v>
      </c>
      <c r="D10">
        <f>MONTH(data[[#This Row],[date]])</f>
        <v>9</v>
      </c>
      <c r="E10">
        <f>VALUE(TEXT(data[[#This Row],[date]],"yyyymm"))</f>
        <v>202009</v>
      </c>
      <c r="F10">
        <f>WEEKNUM(data[[#This Row],[date]])</f>
        <v>37</v>
      </c>
      <c r="G10">
        <f>data[[#This Row],[year]]*100+data[[#This Row],[week]]</f>
        <v>202037</v>
      </c>
      <c r="H10" t="str">
        <f>TEXT(data[[#This Row],[date]],"dddd")</f>
        <v>Wednesday</v>
      </c>
      <c r="I10">
        <f>IF(data[[#This Row],[yearweek]]=data[[#This Row],[week]],1,0)</f>
        <v>0</v>
      </c>
      <c r="J10">
        <f>IF(data[[#This Row],[yearweek]]=data[[#This Row],[week]]-1,1,0)</f>
        <v>0</v>
      </c>
      <c r="K10" t="str">
        <f>LEFT(TEXT(data[[#This Row],[day]],"emm"), 2)</f>
        <v>We</v>
      </c>
    </row>
    <row r="11" spans="1:18" x14ac:dyDescent="0.25">
      <c r="A11" s="1">
        <v>44084</v>
      </c>
      <c r="B11">
        <v>1377</v>
      </c>
      <c r="C11">
        <f>YEAR(data[[#This Row],[date]])</f>
        <v>2020</v>
      </c>
      <c r="D11">
        <f>MONTH(data[[#This Row],[date]])</f>
        <v>9</v>
      </c>
      <c r="E11">
        <f>VALUE(TEXT(data[[#This Row],[date]],"yyyymm"))</f>
        <v>202009</v>
      </c>
      <c r="F11">
        <f>WEEKNUM(data[[#This Row],[date]])</f>
        <v>37</v>
      </c>
      <c r="G11">
        <f>data[[#This Row],[year]]*100+data[[#This Row],[week]]</f>
        <v>202037</v>
      </c>
      <c r="H11" t="str">
        <f>TEXT(data[[#This Row],[date]],"dddd")</f>
        <v>Thursday</v>
      </c>
      <c r="I11">
        <f>IF(data[[#This Row],[yearweek]]=data[[#This Row],[week]],1,0)</f>
        <v>0</v>
      </c>
      <c r="J11">
        <f>IF(data[[#This Row],[yearweek]]=data[[#This Row],[week]]-1,1,0)</f>
        <v>0</v>
      </c>
      <c r="K11" t="str">
        <f>LEFT(TEXT(data[[#This Row],[day]],"emm"), 2)</f>
        <v>Th</v>
      </c>
    </row>
    <row r="12" spans="1:18" x14ac:dyDescent="0.25">
      <c r="A12" s="1">
        <v>44085</v>
      </c>
      <c r="B12">
        <v>1447</v>
      </c>
      <c r="C12">
        <f>YEAR(data[[#This Row],[date]])</f>
        <v>2020</v>
      </c>
      <c r="D12">
        <f>MONTH(data[[#This Row],[date]])</f>
        <v>9</v>
      </c>
      <c r="E12">
        <f>VALUE(TEXT(data[[#This Row],[date]],"yyyymm"))</f>
        <v>202009</v>
      </c>
      <c r="F12">
        <f>WEEKNUM(data[[#This Row],[date]])</f>
        <v>37</v>
      </c>
      <c r="G12">
        <f>data[[#This Row],[year]]*100+data[[#This Row],[week]]</f>
        <v>202037</v>
      </c>
      <c r="H12" t="str">
        <f>TEXT(data[[#This Row],[date]],"dddd")</f>
        <v>Friday</v>
      </c>
      <c r="I12">
        <f>IF(data[[#This Row],[yearweek]]=data[[#This Row],[week]],1,0)</f>
        <v>0</v>
      </c>
      <c r="J12">
        <f>IF(data[[#This Row],[yearweek]]=data[[#This Row],[week]]-1,1,0)</f>
        <v>0</v>
      </c>
      <c r="K12" t="str">
        <f>LEFT(TEXT(data[[#This Row],[day]],"emm"), 2)</f>
        <v>Fr</v>
      </c>
    </row>
    <row r="13" spans="1:18" x14ac:dyDescent="0.25">
      <c r="A13" s="1">
        <v>44086</v>
      </c>
      <c r="B13">
        <v>1541</v>
      </c>
      <c r="C13">
        <f>YEAR(data[[#This Row],[date]])</f>
        <v>2020</v>
      </c>
      <c r="D13">
        <f>MONTH(data[[#This Row],[date]])</f>
        <v>9</v>
      </c>
      <c r="E13">
        <f>VALUE(TEXT(data[[#This Row],[date]],"yyyymm"))</f>
        <v>202009</v>
      </c>
      <c r="F13">
        <f>WEEKNUM(data[[#This Row],[date]])</f>
        <v>37</v>
      </c>
      <c r="G13">
        <f>data[[#This Row],[year]]*100+data[[#This Row],[week]]</f>
        <v>202037</v>
      </c>
      <c r="H13" t="str">
        <f>TEXT(data[[#This Row],[date]],"dddd")</f>
        <v>Saturday</v>
      </c>
      <c r="I13">
        <f>IF(data[[#This Row],[yearweek]]=data[[#This Row],[week]],1,0)</f>
        <v>0</v>
      </c>
      <c r="J13">
        <f>IF(data[[#This Row],[yearweek]]=data[[#This Row],[week]]-1,1,0)</f>
        <v>0</v>
      </c>
      <c r="K13" t="str">
        <f>LEFT(TEXT(data[[#This Row],[day]],"emm"), 2)</f>
        <v>Sa</v>
      </c>
    </row>
    <row r="14" spans="1:18" x14ac:dyDescent="0.25">
      <c r="A14" s="1">
        <v>44087</v>
      </c>
      <c r="B14">
        <v>787</v>
      </c>
      <c r="C14">
        <f>YEAR(data[[#This Row],[date]])</f>
        <v>2020</v>
      </c>
      <c r="D14">
        <f>MONTH(data[[#This Row],[date]])</f>
        <v>9</v>
      </c>
      <c r="E14">
        <f>VALUE(TEXT(data[[#This Row],[date]],"yyyymm"))</f>
        <v>202009</v>
      </c>
      <c r="F14">
        <f>WEEKNUM(data[[#This Row],[date]])</f>
        <v>38</v>
      </c>
      <c r="G14">
        <f>data[[#This Row],[year]]*100+data[[#This Row],[week]]</f>
        <v>202038</v>
      </c>
      <c r="H14" t="str">
        <f>TEXT(data[[#This Row],[date]],"dddd")</f>
        <v>Sunday</v>
      </c>
      <c r="I14">
        <f>IF(data[[#This Row],[yearweek]]=data[[#This Row],[week]],1,0)</f>
        <v>0</v>
      </c>
      <c r="J14">
        <f>IF(data[[#This Row],[yearweek]]=data[[#This Row],[week]]-1,1,0)</f>
        <v>0</v>
      </c>
      <c r="K14" t="str">
        <f>LEFT(TEXT(data[[#This Row],[day]],"emm"), 2)</f>
        <v>Su</v>
      </c>
    </row>
    <row r="15" spans="1:18" x14ac:dyDescent="0.25">
      <c r="A15" s="1">
        <v>44088</v>
      </c>
      <c r="B15">
        <v>1034</v>
      </c>
      <c r="C15">
        <f>YEAR(data[[#This Row],[date]])</f>
        <v>2020</v>
      </c>
      <c r="D15">
        <f>MONTH(data[[#This Row],[date]])</f>
        <v>9</v>
      </c>
      <c r="E15">
        <f>VALUE(TEXT(data[[#This Row],[date]],"yyyymm"))</f>
        <v>202009</v>
      </c>
      <c r="F15">
        <f>WEEKNUM(data[[#This Row],[date]])</f>
        <v>38</v>
      </c>
      <c r="G15">
        <f>data[[#This Row],[year]]*100+data[[#This Row],[week]]</f>
        <v>202038</v>
      </c>
      <c r="H15" t="str">
        <f>TEXT(data[[#This Row],[date]],"dddd")</f>
        <v>Monday</v>
      </c>
      <c r="I15">
        <f>IF(data[[#This Row],[yearweek]]=data[[#This Row],[week]],1,0)</f>
        <v>0</v>
      </c>
      <c r="J15">
        <f>IF(data[[#This Row],[yearweek]]=data[[#This Row],[week]]-1,1,0)</f>
        <v>0</v>
      </c>
      <c r="K15" t="str">
        <f>LEFT(TEXT(data[[#This Row],[day]],"emm"), 2)</f>
        <v>Mo</v>
      </c>
    </row>
    <row r="16" spans="1:18" x14ac:dyDescent="0.25">
      <c r="A16" s="1">
        <v>44089</v>
      </c>
      <c r="B16">
        <v>1674</v>
      </c>
      <c r="C16">
        <f>YEAR(data[[#This Row],[date]])</f>
        <v>2020</v>
      </c>
      <c r="D16">
        <f>MONTH(data[[#This Row],[date]])</f>
        <v>9</v>
      </c>
      <c r="E16">
        <f>VALUE(TEXT(data[[#This Row],[date]],"yyyymm"))</f>
        <v>202009</v>
      </c>
      <c r="F16">
        <f>WEEKNUM(data[[#This Row],[date]])</f>
        <v>38</v>
      </c>
      <c r="G16">
        <f>data[[#This Row],[year]]*100+data[[#This Row],[week]]</f>
        <v>202038</v>
      </c>
      <c r="H16" t="str">
        <f>TEXT(data[[#This Row],[date]],"dddd")</f>
        <v>Tuesday</v>
      </c>
      <c r="I16">
        <f>IF(data[[#This Row],[yearweek]]=data[[#This Row],[week]],1,0)</f>
        <v>0</v>
      </c>
      <c r="J16">
        <f>IF(data[[#This Row],[yearweek]]=data[[#This Row],[week]]-1,1,0)</f>
        <v>0</v>
      </c>
      <c r="K16" t="str">
        <f>LEFT(TEXT(data[[#This Row],[day]],"emm"), 2)</f>
        <v>Tu</v>
      </c>
    </row>
    <row r="17" spans="1:11" x14ac:dyDescent="0.25">
      <c r="A17" s="1">
        <v>44090</v>
      </c>
      <c r="B17">
        <v>2136</v>
      </c>
      <c r="C17">
        <f>YEAR(data[[#This Row],[date]])</f>
        <v>2020</v>
      </c>
      <c r="D17">
        <f>MONTH(data[[#This Row],[date]])</f>
        <v>9</v>
      </c>
      <c r="E17">
        <f>VALUE(TEXT(data[[#This Row],[date]],"yyyymm"))</f>
        <v>202009</v>
      </c>
      <c r="F17">
        <f>WEEKNUM(data[[#This Row],[date]])</f>
        <v>38</v>
      </c>
      <c r="G17">
        <f>data[[#This Row],[year]]*100+data[[#This Row],[week]]</f>
        <v>202038</v>
      </c>
      <c r="H17" t="str">
        <f>TEXT(data[[#This Row],[date]],"dddd")</f>
        <v>Wednesday</v>
      </c>
      <c r="I17">
        <f>IF(data[[#This Row],[yearweek]]=data[[#This Row],[week]],1,0)</f>
        <v>0</v>
      </c>
      <c r="J17">
        <f>IF(data[[#This Row],[yearweek]]=data[[#This Row],[week]]-1,1,0)</f>
        <v>0</v>
      </c>
      <c r="K17" t="str">
        <f>LEFT(TEXT(data[[#This Row],[day]],"emm"), 2)</f>
        <v>We</v>
      </c>
    </row>
    <row r="18" spans="1:11" x14ac:dyDescent="0.25">
      <c r="A18" s="1">
        <v>44091</v>
      </c>
      <c r="B18">
        <v>3123</v>
      </c>
      <c r="C18">
        <f>YEAR(data[[#This Row],[date]])</f>
        <v>2020</v>
      </c>
      <c r="D18">
        <f>MONTH(data[[#This Row],[date]])</f>
        <v>9</v>
      </c>
      <c r="E18">
        <f>VALUE(TEXT(data[[#This Row],[date]],"yyyymm"))</f>
        <v>202009</v>
      </c>
      <c r="F18">
        <f>WEEKNUM(data[[#This Row],[date]])</f>
        <v>38</v>
      </c>
      <c r="G18">
        <f>data[[#This Row],[year]]*100+data[[#This Row],[week]]</f>
        <v>202038</v>
      </c>
      <c r="H18" t="str">
        <f>TEXT(data[[#This Row],[date]],"dddd")</f>
        <v>Thursday</v>
      </c>
      <c r="I18">
        <f>IF(data[[#This Row],[yearweek]]=data[[#This Row],[week]],1,0)</f>
        <v>0</v>
      </c>
      <c r="J18">
        <f>IF(data[[#This Row],[yearweek]]=data[[#This Row],[week]]-1,1,0)</f>
        <v>0</v>
      </c>
      <c r="K18" t="str">
        <f>LEFT(TEXT(data[[#This Row],[day]],"emm"), 2)</f>
        <v>Th</v>
      </c>
    </row>
    <row r="19" spans="1:11" x14ac:dyDescent="0.25">
      <c r="A19" s="1">
        <v>44092</v>
      </c>
      <c r="B19">
        <v>2107</v>
      </c>
      <c r="C19">
        <f>YEAR(data[[#This Row],[date]])</f>
        <v>2020</v>
      </c>
      <c r="D19">
        <f>MONTH(data[[#This Row],[date]])</f>
        <v>9</v>
      </c>
      <c r="E19">
        <f>VALUE(TEXT(data[[#This Row],[date]],"yyyymm"))</f>
        <v>202009</v>
      </c>
      <c r="F19">
        <f>WEEKNUM(data[[#This Row],[date]])</f>
        <v>38</v>
      </c>
      <c r="G19">
        <f>data[[#This Row],[year]]*100+data[[#This Row],[week]]</f>
        <v>202038</v>
      </c>
      <c r="H19" t="str">
        <f>TEXT(data[[#This Row],[date]],"dddd")</f>
        <v>Friday</v>
      </c>
      <c r="I19">
        <f>IF(data[[#This Row],[yearweek]]=data[[#This Row],[week]],1,0)</f>
        <v>0</v>
      </c>
      <c r="J19">
        <f>IF(data[[#This Row],[yearweek]]=data[[#This Row],[week]]-1,1,0)</f>
        <v>0</v>
      </c>
      <c r="K19" t="str">
        <f>LEFT(TEXT(data[[#This Row],[day]],"emm"), 2)</f>
        <v>Fr</v>
      </c>
    </row>
    <row r="20" spans="1:11" x14ac:dyDescent="0.25">
      <c r="A20" s="1">
        <v>44093</v>
      </c>
      <c r="B20">
        <v>2044</v>
      </c>
      <c r="C20">
        <f>YEAR(data[[#This Row],[date]])</f>
        <v>2020</v>
      </c>
      <c r="D20">
        <f>MONTH(data[[#This Row],[date]])</f>
        <v>9</v>
      </c>
      <c r="E20">
        <f>VALUE(TEXT(data[[#This Row],[date]],"yyyymm"))</f>
        <v>202009</v>
      </c>
      <c r="F20">
        <f>WEEKNUM(data[[#This Row],[date]])</f>
        <v>38</v>
      </c>
      <c r="G20">
        <f>data[[#This Row],[year]]*100+data[[#This Row],[week]]</f>
        <v>202038</v>
      </c>
      <c r="H20" t="str">
        <f>TEXT(data[[#This Row],[date]],"dddd")</f>
        <v>Saturday</v>
      </c>
      <c r="I20">
        <f>IF(data[[#This Row],[yearweek]]=data[[#This Row],[week]],1,0)</f>
        <v>0</v>
      </c>
      <c r="J20">
        <f>IF(data[[#This Row],[yearweek]]=data[[#This Row],[week]]-1,1,0)</f>
        <v>0</v>
      </c>
      <c r="K20" t="str">
        <f>LEFT(TEXT(data[[#This Row],[day]],"emm"), 2)</f>
        <v>Sa</v>
      </c>
    </row>
    <row r="21" spans="1:11" x14ac:dyDescent="0.25">
      <c r="A21" s="1">
        <v>44094</v>
      </c>
      <c r="B21">
        <v>984</v>
      </c>
      <c r="C21">
        <f>YEAR(data[[#This Row],[date]])</f>
        <v>2020</v>
      </c>
      <c r="D21">
        <f>MONTH(data[[#This Row],[date]])</f>
        <v>9</v>
      </c>
      <c r="E21">
        <f>VALUE(TEXT(data[[#This Row],[date]],"yyyymm"))</f>
        <v>202009</v>
      </c>
      <c r="F21">
        <f>WEEKNUM(data[[#This Row],[date]])</f>
        <v>39</v>
      </c>
      <c r="G21">
        <f>data[[#This Row],[year]]*100+data[[#This Row],[week]]</f>
        <v>202039</v>
      </c>
      <c r="H21" t="str">
        <f>TEXT(data[[#This Row],[date]],"dddd")</f>
        <v>Sunday</v>
      </c>
      <c r="I21">
        <f>IF(data[[#This Row],[yearweek]]=data[[#This Row],[week]],1,0)</f>
        <v>0</v>
      </c>
      <c r="J21">
        <f>IF(data[[#This Row],[yearweek]]=data[[#This Row],[week]]-1,1,0)</f>
        <v>0</v>
      </c>
      <c r="K21" t="str">
        <f>LEFT(TEXT(data[[#This Row],[day]],"emm"), 2)</f>
        <v>Su</v>
      </c>
    </row>
    <row r="22" spans="1:11" x14ac:dyDescent="0.25">
      <c r="A22" s="1">
        <v>44095</v>
      </c>
      <c r="B22">
        <v>1474</v>
      </c>
      <c r="C22">
        <f>YEAR(data[[#This Row],[date]])</f>
        <v>2020</v>
      </c>
      <c r="D22">
        <f>MONTH(data[[#This Row],[date]])</f>
        <v>9</v>
      </c>
      <c r="E22">
        <f>VALUE(TEXT(data[[#This Row],[date]],"yyyymm"))</f>
        <v>202009</v>
      </c>
      <c r="F22">
        <f>WEEKNUM(data[[#This Row],[date]])</f>
        <v>39</v>
      </c>
      <c r="G22">
        <f>data[[#This Row],[year]]*100+data[[#This Row],[week]]</f>
        <v>202039</v>
      </c>
      <c r="H22" t="str">
        <f>TEXT(data[[#This Row],[date]],"dddd")</f>
        <v>Monday</v>
      </c>
      <c r="I22">
        <f>IF(data[[#This Row],[yearweek]]=data[[#This Row],[week]],1,0)</f>
        <v>0</v>
      </c>
      <c r="J22">
        <f>IF(data[[#This Row],[yearweek]]=data[[#This Row],[week]]-1,1,0)</f>
        <v>0</v>
      </c>
      <c r="K22" t="str">
        <f>LEFT(TEXT(data[[#This Row],[day]],"emm"), 2)</f>
        <v>Mo</v>
      </c>
    </row>
    <row r="23" spans="1:11" x14ac:dyDescent="0.25">
      <c r="A23" s="1">
        <v>44096</v>
      </c>
      <c r="B23">
        <v>2394</v>
      </c>
      <c r="C23">
        <f>YEAR(data[[#This Row],[date]])</f>
        <v>2020</v>
      </c>
      <c r="D23">
        <f>MONTH(data[[#This Row],[date]])</f>
        <v>9</v>
      </c>
      <c r="E23">
        <f>VALUE(TEXT(data[[#This Row],[date]],"yyyymm"))</f>
        <v>202009</v>
      </c>
      <c r="F23">
        <f>WEEKNUM(data[[#This Row],[date]])</f>
        <v>39</v>
      </c>
      <c r="G23">
        <f>data[[#This Row],[year]]*100+data[[#This Row],[week]]</f>
        <v>202039</v>
      </c>
      <c r="H23" t="str">
        <f>TEXT(data[[#This Row],[date]],"dddd")</f>
        <v>Tuesday</v>
      </c>
      <c r="I23">
        <f>IF(data[[#This Row],[yearweek]]=data[[#This Row],[week]],1,0)</f>
        <v>0</v>
      </c>
      <c r="J23">
        <f>IF(data[[#This Row],[yearweek]]=data[[#This Row],[week]]-1,1,0)</f>
        <v>0</v>
      </c>
      <c r="K23" t="str">
        <f>LEFT(TEXT(data[[#This Row],[day]],"emm"), 2)</f>
        <v>Tu</v>
      </c>
    </row>
    <row r="24" spans="1:11" x14ac:dyDescent="0.25">
      <c r="A24" s="1">
        <v>44097</v>
      </c>
      <c r="B24">
        <v>2306</v>
      </c>
      <c r="C24">
        <f>YEAR(data[[#This Row],[date]])</f>
        <v>2020</v>
      </c>
      <c r="D24">
        <f>MONTH(data[[#This Row],[date]])</f>
        <v>9</v>
      </c>
      <c r="E24">
        <f>VALUE(TEXT(data[[#This Row],[date]],"yyyymm"))</f>
        <v>202009</v>
      </c>
      <c r="F24">
        <f>WEEKNUM(data[[#This Row],[date]])</f>
        <v>39</v>
      </c>
      <c r="G24">
        <f>data[[#This Row],[year]]*100+data[[#This Row],[week]]</f>
        <v>202039</v>
      </c>
      <c r="H24" t="str">
        <f>TEXT(data[[#This Row],[date]],"dddd")</f>
        <v>Wednesday</v>
      </c>
      <c r="I24">
        <f>IF(data[[#This Row],[yearweek]]=data[[#This Row],[week]],1,0)</f>
        <v>0</v>
      </c>
      <c r="J24">
        <f>IF(data[[#This Row],[yearweek]]=data[[#This Row],[week]]-1,1,0)</f>
        <v>0</v>
      </c>
      <c r="K24" t="str">
        <f>LEFT(TEXT(data[[#This Row],[day]],"emm"), 2)</f>
        <v>We</v>
      </c>
    </row>
    <row r="25" spans="1:11" x14ac:dyDescent="0.25">
      <c r="A25" s="1">
        <v>44098</v>
      </c>
      <c r="B25">
        <v>2910</v>
      </c>
      <c r="C25">
        <f>YEAR(data[[#This Row],[date]])</f>
        <v>2020</v>
      </c>
      <c r="D25">
        <f>MONTH(data[[#This Row],[date]])</f>
        <v>9</v>
      </c>
      <c r="E25">
        <f>VALUE(TEXT(data[[#This Row],[date]],"yyyymm"))</f>
        <v>202009</v>
      </c>
      <c r="F25">
        <f>WEEKNUM(data[[#This Row],[date]])</f>
        <v>39</v>
      </c>
      <c r="G25">
        <f>data[[#This Row],[year]]*100+data[[#This Row],[week]]</f>
        <v>202039</v>
      </c>
      <c r="H25" t="str">
        <f>TEXT(data[[#This Row],[date]],"dddd")</f>
        <v>Thursday</v>
      </c>
      <c r="I25">
        <f>IF(data[[#This Row],[yearweek]]=data[[#This Row],[week]],1,0)</f>
        <v>0</v>
      </c>
      <c r="J25">
        <f>IF(data[[#This Row],[yearweek]]=data[[#This Row],[week]]-1,1,0)</f>
        <v>0</v>
      </c>
      <c r="K25" t="str">
        <f>LEFT(TEXT(data[[#This Row],[day]],"emm"), 2)</f>
        <v>Th</v>
      </c>
    </row>
    <row r="26" spans="1:11" x14ac:dyDescent="0.25">
      <c r="A26" s="1">
        <v>44099</v>
      </c>
      <c r="B26">
        <v>2944</v>
      </c>
      <c r="C26">
        <f>YEAR(data[[#This Row],[date]])</f>
        <v>2020</v>
      </c>
      <c r="D26">
        <f>MONTH(data[[#This Row],[date]])</f>
        <v>9</v>
      </c>
      <c r="E26">
        <f>VALUE(TEXT(data[[#This Row],[date]],"yyyymm"))</f>
        <v>202009</v>
      </c>
      <c r="F26">
        <f>WEEKNUM(data[[#This Row],[date]])</f>
        <v>39</v>
      </c>
      <c r="G26">
        <f>data[[#This Row],[year]]*100+data[[#This Row],[week]]</f>
        <v>202039</v>
      </c>
      <c r="H26" t="str">
        <f>TEXT(data[[#This Row],[date]],"dddd")</f>
        <v>Friday</v>
      </c>
      <c r="I26">
        <f>IF(data[[#This Row],[yearweek]]=data[[#This Row],[week]],1,0)</f>
        <v>0</v>
      </c>
      <c r="J26">
        <f>IF(data[[#This Row],[yearweek]]=data[[#This Row],[week]]-1,1,0)</f>
        <v>0</v>
      </c>
      <c r="K26" t="str">
        <f>LEFT(TEXT(data[[#This Row],[day]],"emm"), 2)</f>
        <v>Fr</v>
      </c>
    </row>
    <row r="27" spans="1:11" x14ac:dyDescent="0.25">
      <c r="A27" s="1">
        <v>44100</v>
      </c>
      <c r="B27">
        <v>1976</v>
      </c>
      <c r="C27">
        <f>YEAR(data[[#This Row],[date]])</f>
        <v>2020</v>
      </c>
      <c r="D27">
        <f>MONTH(data[[#This Row],[date]])</f>
        <v>9</v>
      </c>
      <c r="E27">
        <f>VALUE(TEXT(data[[#This Row],[date]],"yyyymm"))</f>
        <v>202009</v>
      </c>
      <c r="F27">
        <f>WEEKNUM(data[[#This Row],[date]])</f>
        <v>39</v>
      </c>
      <c r="G27">
        <f>data[[#This Row],[year]]*100+data[[#This Row],[week]]</f>
        <v>202039</v>
      </c>
      <c r="H27" t="str">
        <f>TEXT(data[[#This Row],[date]],"dddd")</f>
        <v>Saturday</v>
      </c>
      <c r="I27">
        <f>IF(data[[#This Row],[yearweek]]=data[[#This Row],[week]],1,0)</f>
        <v>0</v>
      </c>
      <c r="J27">
        <f>IF(data[[#This Row],[yearweek]]=data[[#This Row],[week]]-1,1,0)</f>
        <v>0</v>
      </c>
      <c r="K27" t="str">
        <f>LEFT(TEXT(data[[#This Row],[day]],"emm"), 2)</f>
        <v>Sa</v>
      </c>
    </row>
    <row r="28" spans="1:11" x14ac:dyDescent="0.25">
      <c r="A28" s="1">
        <v>44101</v>
      </c>
      <c r="B28">
        <v>1303</v>
      </c>
      <c r="C28">
        <f>YEAR(data[[#This Row],[date]])</f>
        <v>2020</v>
      </c>
      <c r="D28">
        <f>MONTH(data[[#This Row],[date]])</f>
        <v>9</v>
      </c>
      <c r="E28">
        <f>VALUE(TEXT(data[[#This Row],[date]],"yyyymm"))</f>
        <v>202009</v>
      </c>
      <c r="F28">
        <f>WEEKNUM(data[[#This Row],[date]])</f>
        <v>40</v>
      </c>
      <c r="G28">
        <f>data[[#This Row],[year]]*100+data[[#This Row],[week]]</f>
        <v>202040</v>
      </c>
      <c r="H28" t="str">
        <f>TEXT(data[[#This Row],[date]],"dddd")</f>
        <v>Sunday</v>
      </c>
      <c r="I28">
        <f>IF(data[[#This Row],[yearweek]]=data[[#This Row],[week]],1,0)</f>
        <v>0</v>
      </c>
      <c r="J28">
        <f>IF(data[[#This Row],[yearweek]]=data[[#This Row],[week]]-1,1,0)</f>
        <v>0</v>
      </c>
      <c r="K28" t="str">
        <f>LEFT(TEXT(data[[#This Row],[day]],"emm"), 2)</f>
        <v>Su</v>
      </c>
    </row>
    <row r="29" spans="1:11" x14ac:dyDescent="0.25">
      <c r="A29" s="1">
        <v>44102</v>
      </c>
      <c r="B29">
        <v>1286</v>
      </c>
      <c r="C29">
        <f>YEAR(data[[#This Row],[date]])</f>
        <v>2020</v>
      </c>
      <c r="D29">
        <f>MONTH(data[[#This Row],[date]])</f>
        <v>9</v>
      </c>
      <c r="E29">
        <f>VALUE(TEXT(data[[#This Row],[date]],"yyyymm"))</f>
        <v>202009</v>
      </c>
      <c r="F29">
        <f>WEEKNUM(data[[#This Row],[date]])</f>
        <v>40</v>
      </c>
      <c r="G29">
        <f>data[[#This Row],[year]]*100+data[[#This Row],[week]]</f>
        <v>202040</v>
      </c>
      <c r="H29" t="str">
        <f>TEXT(data[[#This Row],[date]],"dddd")</f>
        <v>Monday</v>
      </c>
      <c r="I29">
        <f>IF(data[[#This Row],[yearweek]]=data[[#This Row],[week]],1,0)</f>
        <v>0</v>
      </c>
      <c r="J29">
        <f>IF(data[[#This Row],[yearweek]]=data[[#This Row],[week]]-1,1,0)</f>
        <v>0</v>
      </c>
      <c r="K29" t="str">
        <f>LEFT(TEXT(data[[#This Row],[day]],"emm"), 2)</f>
        <v>Mo</v>
      </c>
    </row>
    <row r="30" spans="1:11" x14ac:dyDescent="0.25">
      <c r="A30" s="1">
        <v>44103</v>
      </c>
      <c r="B30">
        <v>1960</v>
      </c>
      <c r="C30">
        <f>YEAR(data[[#This Row],[date]])</f>
        <v>2020</v>
      </c>
      <c r="D30">
        <f>MONTH(data[[#This Row],[date]])</f>
        <v>9</v>
      </c>
      <c r="E30">
        <f>VALUE(TEXT(data[[#This Row],[date]],"yyyymm"))</f>
        <v>202009</v>
      </c>
      <c r="F30">
        <f>WEEKNUM(data[[#This Row],[date]])</f>
        <v>40</v>
      </c>
      <c r="G30">
        <f>data[[#This Row],[year]]*100+data[[#This Row],[week]]</f>
        <v>202040</v>
      </c>
      <c r="H30" t="str">
        <f>TEXT(data[[#This Row],[date]],"dddd")</f>
        <v>Tuesday</v>
      </c>
      <c r="I30">
        <f>IF(data[[#This Row],[yearweek]]=data[[#This Row],[week]],1,0)</f>
        <v>0</v>
      </c>
      <c r="J30">
        <f>IF(data[[#This Row],[yearweek]]=data[[#This Row],[week]]-1,1,0)</f>
        <v>0</v>
      </c>
      <c r="K30" t="str">
        <f>LEFT(TEXT(data[[#This Row],[day]],"emm"), 2)</f>
        <v>Tu</v>
      </c>
    </row>
    <row r="31" spans="1:11" x14ac:dyDescent="0.25">
      <c r="A31" s="1">
        <v>44104</v>
      </c>
      <c r="B31">
        <v>2920</v>
      </c>
      <c r="C31">
        <f>YEAR(data[[#This Row],[date]])</f>
        <v>2020</v>
      </c>
      <c r="D31">
        <f>MONTH(data[[#This Row],[date]])</f>
        <v>9</v>
      </c>
      <c r="E31">
        <f>VALUE(TEXT(data[[#This Row],[date]],"yyyymm"))</f>
        <v>202009</v>
      </c>
      <c r="F31">
        <f>WEEKNUM(data[[#This Row],[date]])</f>
        <v>40</v>
      </c>
      <c r="G31">
        <f>data[[#This Row],[year]]*100+data[[#This Row],[week]]</f>
        <v>202040</v>
      </c>
      <c r="H31" t="str">
        <f>TEXT(data[[#This Row],[date]],"dddd")</f>
        <v>Wednesday</v>
      </c>
      <c r="I31">
        <f>IF(data[[#This Row],[yearweek]]=data[[#This Row],[week]],1,0)</f>
        <v>0</v>
      </c>
      <c r="J31">
        <f>IF(data[[#This Row],[yearweek]]=data[[#This Row],[week]]-1,1,0)</f>
        <v>0</v>
      </c>
      <c r="K31" t="str">
        <f>LEFT(TEXT(data[[#This Row],[day]],"emm"), 2)</f>
        <v>We</v>
      </c>
    </row>
    <row r="32" spans="1:11" x14ac:dyDescent="0.25">
      <c r="A32" s="1">
        <v>44105</v>
      </c>
      <c r="B32">
        <v>3492</v>
      </c>
      <c r="C32">
        <f>YEAR(data[[#This Row],[date]])</f>
        <v>2020</v>
      </c>
      <c r="D32">
        <f>MONTH(data[[#This Row],[date]])</f>
        <v>10</v>
      </c>
      <c r="E32">
        <f>VALUE(TEXT(data[[#This Row],[date]],"yyyymm"))</f>
        <v>202010</v>
      </c>
      <c r="F32">
        <f>WEEKNUM(data[[#This Row],[date]])</f>
        <v>40</v>
      </c>
      <c r="G32">
        <f>data[[#This Row],[year]]*100+data[[#This Row],[week]]</f>
        <v>202040</v>
      </c>
      <c r="H32" t="str">
        <f>TEXT(data[[#This Row],[date]],"dddd")</f>
        <v>Thursday</v>
      </c>
      <c r="I32">
        <f>IF(data[[#This Row],[yearweek]]=data[[#This Row],[week]],1,0)</f>
        <v>0</v>
      </c>
      <c r="J32">
        <f>IF(data[[#This Row],[yearweek]]=data[[#This Row],[week]]-1,1,0)</f>
        <v>0</v>
      </c>
      <c r="K32" t="str">
        <f>LEFT(TEXT(data[[#This Row],[day]],"emm"), 2)</f>
        <v>Th</v>
      </c>
    </row>
    <row r="33" spans="1:11" x14ac:dyDescent="0.25">
      <c r="A33" s="1">
        <v>44106</v>
      </c>
      <c r="B33">
        <v>3796</v>
      </c>
      <c r="C33">
        <f>YEAR(data[[#This Row],[date]])</f>
        <v>2020</v>
      </c>
      <c r="D33">
        <f>MONTH(data[[#This Row],[date]])</f>
        <v>10</v>
      </c>
      <c r="E33">
        <f>VALUE(TEXT(data[[#This Row],[date]],"yyyymm"))</f>
        <v>202010</v>
      </c>
      <c r="F33">
        <f>WEEKNUM(data[[#This Row],[date]])</f>
        <v>40</v>
      </c>
      <c r="G33">
        <f>data[[#This Row],[year]]*100+data[[#This Row],[week]]</f>
        <v>202040</v>
      </c>
      <c r="H33" t="str">
        <f>TEXT(data[[#This Row],[date]],"dddd")</f>
        <v>Friday</v>
      </c>
      <c r="I33">
        <f>IF(data[[#This Row],[yearweek]]=data[[#This Row],[week]],1,0)</f>
        <v>0</v>
      </c>
      <c r="J33">
        <f>IF(data[[#This Row],[yearweek]]=data[[#This Row],[week]]-1,1,0)</f>
        <v>0</v>
      </c>
      <c r="K33" t="str">
        <f>LEFT(TEXT(data[[#This Row],[day]],"emm"), 2)</f>
        <v>Fr</v>
      </c>
    </row>
    <row r="34" spans="1:11" x14ac:dyDescent="0.25">
      <c r="A34" s="1">
        <v>44107</v>
      </c>
      <c r="B34">
        <v>2554</v>
      </c>
      <c r="C34">
        <f>YEAR(data[[#This Row],[date]])</f>
        <v>2020</v>
      </c>
      <c r="D34">
        <f>MONTH(data[[#This Row],[date]])</f>
        <v>10</v>
      </c>
      <c r="E34">
        <f>VALUE(TEXT(data[[#This Row],[date]],"yyyymm"))</f>
        <v>202010</v>
      </c>
      <c r="F34">
        <f>WEEKNUM(data[[#This Row],[date]])</f>
        <v>40</v>
      </c>
      <c r="G34">
        <f>data[[#This Row],[year]]*100+data[[#This Row],[week]]</f>
        <v>202040</v>
      </c>
      <c r="H34" t="str">
        <f>TEXT(data[[#This Row],[date]],"dddd")</f>
        <v>Saturday</v>
      </c>
      <c r="I34">
        <f>IF(data[[#This Row],[yearweek]]=data[[#This Row],[week]],1,0)</f>
        <v>0</v>
      </c>
      <c r="J34">
        <f>IF(data[[#This Row],[yearweek]]=data[[#This Row],[week]]-1,1,0)</f>
        <v>0</v>
      </c>
      <c r="K34" t="str">
        <f>LEFT(TEXT(data[[#This Row],[day]],"emm"), 2)</f>
        <v>Sa</v>
      </c>
    </row>
    <row r="35" spans="1:11" x14ac:dyDescent="0.25">
      <c r="A35" s="1">
        <v>44108</v>
      </c>
      <c r="B35">
        <v>1841</v>
      </c>
      <c r="C35">
        <f>YEAR(data[[#This Row],[date]])</f>
        <v>2020</v>
      </c>
      <c r="D35">
        <f>MONTH(data[[#This Row],[date]])</f>
        <v>10</v>
      </c>
      <c r="E35">
        <f>VALUE(TEXT(data[[#This Row],[date]],"yyyymm"))</f>
        <v>202010</v>
      </c>
      <c r="F35">
        <f>WEEKNUM(data[[#This Row],[date]])</f>
        <v>41</v>
      </c>
      <c r="G35">
        <f>data[[#This Row],[year]]*100+data[[#This Row],[week]]</f>
        <v>202041</v>
      </c>
      <c r="H35" t="str">
        <f>TEXT(data[[#This Row],[date]],"dddd")</f>
        <v>Sunday</v>
      </c>
      <c r="I35">
        <f>IF(data[[#This Row],[yearweek]]=data[[#This Row],[week]],1,0)</f>
        <v>0</v>
      </c>
      <c r="J35">
        <f>IF(data[[#This Row],[yearweek]]=data[[#This Row],[week]]-1,1,0)</f>
        <v>0</v>
      </c>
      <c r="K35" t="str">
        <f>LEFT(TEXT(data[[#This Row],[day]],"emm"), 2)</f>
        <v>Su</v>
      </c>
    </row>
    <row r="36" spans="1:11" x14ac:dyDescent="0.25">
      <c r="A36" s="1">
        <v>44109</v>
      </c>
      <c r="B36">
        <v>3120</v>
      </c>
      <c r="C36">
        <f>YEAR(data[[#This Row],[date]])</f>
        <v>2020</v>
      </c>
      <c r="D36">
        <f>MONTH(data[[#This Row],[date]])</f>
        <v>10</v>
      </c>
      <c r="E36">
        <f>VALUE(TEXT(data[[#This Row],[date]],"yyyymm"))</f>
        <v>202010</v>
      </c>
      <c r="F36">
        <f>WEEKNUM(data[[#This Row],[date]])</f>
        <v>41</v>
      </c>
      <c r="G36">
        <f>data[[#This Row],[year]]*100+data[[#This Row],[week]]</f>
        <v>202041</v>
      </c>
      <c r="H36" t="str">
        <f>TEXT(data[[#This Row],[date]],"dddd")</f>
        <v>Monday</v>
      </c>
      <c r="I36">
        <f>IF(data[[#This Row],[yearweek]]=data[[#This Row],[week]],1,0)</f>
        <v>0</v>
      </c>
      <c r="J36">
        <f>IF(data[[#This Row],[yearweek]]=data[[#This Row],[week]]-1,1,0)</f>
        <v>0</v>
      </c>
      <c r="K36" t="str">
        <f>LEFT(TEXT(data[[#This Row],[day]],"emm"), 2)</f>
        <v>Mo</v>
      </c>
    </row>
    <row r="37" spans="1:11" x14ac:dyDescent="0.25">
      <c r="A37" s="1">
        <v>44110</v>
      </c>
      <c r="B37">
        <v>4456</v>
      </c>
      <c r="C37">
        <f>YEAR(data[[#This Row],[date]])</f>
        <v>2020</v>
      </c>
      <c r="D37">
        <f>MONTH(data[[#This Row],[date]])</f>
        <v>10</v>
      </c>
      <c r="E37">
        <f>VALUE(TEXT(data[[#This Row],[date]],"yyyymm"))</f>
        <v>202010</v>
      </c>
      <c r="F37">
        <f>WEEKNUM(data[[#This Row],[date]])</f>
        <v>41</v>
      </c>
      <c r="G37">
        <f>data[[#This Row],[year]]*100+data[[#This Row],[week]]</f>
        <v>202041</v>
      </c>
      <c r="H37" t="str">
        <f>TEXT(data[[#This Row],[date]],"dddd")</f>
        <v>Tuesday</v>
      </c>
      <c r="I37">
        <f>IF(data[[#This Row],[yearweek]]=data[[#This Row],[week]],1,0)</f>
        <v>0</v>
      </c>
      <c r="J37">
        <f>IF(data[[#This Row],[yearweek]]=data[[#This Row],[week]]-1,1,0)</f>
        <v>0</v>
      </c>
      <c r="K37" t="str">
        <f>LEFT(TEXT(data[[#This Row],[day]],"emm"), 2)</f>
        <v>Tu</v>
      </c>
    </row>
    <row r="38" spans="1:11" x14ac:dyDescent="0.25">
      <c r="A38" s="1">
        <v>44111</v>
      </c>
      <c r="B38">
        <v>5338</v>
      </c>
      <c r="C38">
        <f>YEAR(data[[#This Row],[date]])</f>
        <v>2020</v>
      </c>
      <c r="D38">
        <f>MONTH(data[[#This Row],[date]])</f>
        <v>10</v>
      </c>
      <c r="E38">
        <f>VALUE(TEXT(data[[#This Row],[date]],"yyyymm"))</f>
        <v>202010</v>
      </c>
      <c r="F38">
        <f>WEEKNUM(data[[#This Row],[date]])</f>
        <v>41</v>
      </c>
      <c r="G38">
        <f>data[[#This Row],[year]]*100+data[[#This Row],[week]]</f>
        <v>202041</v>
      </c>
      <c r="H38" t="str">
        <f>TEXT(data[[#This Row],[date]],"dddd")</f>
        <v>Wednesday</v>
      </c>
      <c r="I38">
        <f>IF(data[[#This Row],[yearweek]]=data[[#This Row],[week]],1,0)</f>
        <v>0</v>
      </c>
      <c r="J38">
        <f>IF(data[[#This Row],[yearweek]]=data[[#This Row],[week]]-1,1,0)</f>
        <v>0</v>
      </c>
      <c r="K38" t="str">
        <f>LEFT(TEXT(data[[#This Row],[day]],"emm"), 2)</f>
        <v>We</v>
      </c>
    </row>
    <row r="39" spans="1:11" x14ac:dyDescent="0.25">
      <c r="A39" s="1">
        <v>44112</v>
      </c>
      <c r="B39">
        <v>5397</v>
      </c>
      <c r="C39">
        <f>YEAR(data[[#This Row],[date]])</f>
        <v>2020</v>
      </c>
      <c r="D39">
        <f>MONTH(data[[#This Row],[date]])</f>
        <v>10</v>
      </c>
      <c r="E39">
        <f>VALUE(TEXT(data[[#This Row],[date]],"yyyymm"))</f>
        <v>202010</v>
      </c>
      <c r="F39">
        <f>WEEKNUM(data[[#This Row],[date]])</f>
        <v>41</v>
      </c>
      <c r="G39">
        <f>data[[#This Row],[year]]*100+data[[#This Row],[week]]</f>
        <v>202041</v>
      </c>
      <c r="H39" t="str">
        <f>TEXT(data[[#This Row],[date]],"dddd")</f>
        <v>Thursday</v>
      </c>
      <c r="I39">
        <f>IF(data[[#This Row],[yearweek]]=data[[#This Row],[week]],1,0)</f>
        <v>0</v>
      </c>
      <c r="J39">
        <f>IF(data[[#This Row],[yearweek]]=data[[#This Row],[week]]-1,1,0)</f>
        <v>0</v>
      </c>
      <c r="K39" t="str">
        <f>LEFT(TEXT(data[[#This Row],[day]],"emm"), 2)</f>
        <v>Th</v>
      </c>
    </row>
    <row r="40" spans="1:11" x14ac:dyDescent="0.25">
      <c r="A40" s="1">
        <v>44113</v>
      </c>
      <c r="B40">
        <v>8617</v>
      </c>
      <c r="C40">
        <f>YEAR(data[[#This Row],[date]])</f>
        <v>2020</v>
      </c>
      <c r="D40">
        <f>MONTH(data[[#This Row],[date]])</f>
        <v>10</v>
      </c>
      <c r="E40">
        <f>VALUE(TEXT(data[[#This Row],[date]],"yyyymm"))</f>
        <v>202010</v>
      </c>
      <c r="F40">
        <f>WEEKNUM(data[[#This Row],[date]])</f>
        <v>41</v>
      </c>
      <c r="G40">
        <f>data[[#This Row],[year]]*100+data[[#This Row],[week]]</f>
        <v>202041</v>
      </c>
      <c r="H40" t="str">
        <f>TEXT(data[[#This Row],[date]],"dddd")</f>
        <v>Friday</v>
      </c>
      <c r="I40">
        <f>IF(data[[#This Row],[yearweek]]=data[[#This Row],[week]],1,0)</f>
        <v>0</v>
      </c>
      <c r="J40">
        <f>IF(data[[#This Row],[yearweek]]=data[[#This Row],[week]]-1,1,0)</f>
        <v>0</v>
      </c>
      <c r="K40" t="str">
        <f>LEFT(TEXT(data[[#This Row],[day]],"emm"), 2)</f>
        <v>Fr</v>
      </c>
    </row>
    <row r="41" spans="1:11" x14ac:dyDescent="0.25">
      <c r="A41" s="1">
        <v>44114</v>
      </c>
      <c r="B41">
        <v>4631</v>
      </c>
      <c r="C41">
        <f>YEAR(data[[#This Row],[date]])</f>
        <v>2020</v>
      </c>
      <c r="D41">
        <f>MONTH(data[[#This Row],[date]])</f>
        <v>10</v>
      </c>
      <c r="E41">
        <f>VALUE(TEXT(data[[#This Row],[date]],"yyyymm"))</f>
        <v>202010</v>
      </c>
      <c r="F41">
        <f>WEEKNUM(data[[#This Row],[date]])</f>
        <v>41</v>
      </c>
      <c r="G41">
        <f>data[[#This Row],[year]]*100+data[[#This Row],[week]]</f>
        <v>202041</v>
      </c>
      <c r="H41" t="str">
        <f>TEXT(data[[#This Row],[date]],"dddd")</f>
        <v>Saturday</v>
      </c>
      <c r="I41">
        <f>IF(data[[#This Row],[yearweek]]=data[[#This Row],[week]],1,0)</f>
        <v>0</v>
      </c>
      <c r="J41">
        <f>IF(data[[#This Row],[yearweek]]=data[[#This Row],[week]]-1,1,0)</f>
        <v>0</v>
      </c>
      <c r="K41" t="str">
        <f>LEFT(TEXT(data[[#This Row],[day]],"emm"), 2)</f>
        <v>Sa</v>
      </c>
    </row>
    <row r="42" spans="1:11" x14ac:dyDescent="0.25">
      <c r="A42" s="1">
        <v>44115</v>
      </c>
      <c r="B42">
        <v>3105</v>
      </c>
      <c r="C42">
        <f>YEAR(data[[#This Row],[date]])</f>
        <v>2020</v>
      </c>
      <c r="D42">
        <f>MONTH(data[[#This Row],[date]])</f>
        <v>10</v>
      </c>
      <c r="E42">
        <f>VALUE(TEXT(data[[#This Row],[date]],"yyyymm"))</f>
        <v>202010</v>
      </c>
      <c r="F42">
        <f>WEEKNUM(data[[#This Row],[date]])</f>
        <v>42</v>
      </c>
      <c r="G42">
        <f>data[[#This Row],[year]]*100+data[[#This Row],[week]]</f>
        <v>202042</v>
      </c>
      <c r="H42" t="str">
        <f>TEXT(data[[#This Row],[date]],"dddd")</f>
        <v>Sunday</v>
      </c>
      <c r="I42">
        <f>IF(data[[#This Row],[yearweek]]=data[[#This Row],[week]],1,0)</f>
        <v>0</v>
      </c>
      <c r="J42">
        <f>IF(data[[#This Row],[yearweek]]=data[[#This Row],[week]]-1,1,0)</f>
        <v>0</v>
      </c>
      <c r="K42" t="str">
        <f>LEFT(TEXT(data[[#This Row],[day]],"emm"), 2)</f>
        <v>Su</v>
      </c>
    </row>
    <row r="43" spans="1:11" x14ac:dyDescent="0.25">
      <c r="A43" s="1">
        <v>44116</v>
      </c>
      <c r="B43">
        <v>4311</v>
      </c>
      <c r="C43">
        <f>YEAR(data[[#This Row],[date]])</f>
        <v>2020</v>
      </c>
      <c r="D43">
        <f>MONTH(data[[#This Row],[date]])</f>
        <v>10</v>
      </c>
      <c r="E43">
        <f>VALUE(TEXT(data[[#This Row],[date]],"yyyymm"))</f>
        <v>202010</v>
      </c>
      <c r="F43">
        <f>WEEKNUM(data[[#This Row],[date]])</f>
        <v>42</v>
      </c>
      <c r="G43">
        <f>data[[#This Row],[year]]*100+data[[#This Row],[week]]</f>
        <v>202042</v>
      </c>
      <c r="H43" t="str">
        <f>TEXT(data[[#This Row],[date]],"dddd")</f>
        <v>Monday</v>
      </c>
      <c r="I43">
        <f>IF(data[[#This Row],[yearweek]]=data[[#This Row],[week]],1,0)</f>
        <v>0</v>
      </c>
      <c r="J43">
        <f>IF(data[[#This Row],[yearweek]]=data[[#This Row],[week]]-1,1,0)</f>
        <v>0</v>
      </c>
      <c r="K43" t="str">
        <f>LEFT(TEXT(data[[#This Row],[day]],"emm"), 2)</f>
        <v>Mo</v>
      </c>
    </row>
    <row r="44" spans="1:11" x14ac:dyDescent="0.25">
      <c r="A44" s="1">
        <v>44117</v>
      </c>
      <c r="B44">
        <v>8326</v>
      </c>
      <c r="C44">
        <f>YEAR(data[[#This Row],[date]])</f>
        <v>2020</v>
      </c>
      <c r="D44">
        <f>MONTH(data[[#This Row],[date]])</f>
        <v>10</v>
      </c>
      <c r="E44">
        <f>VALUE(TEXT(data[[#This Row],[date]],"yyyymm"))</f>
        <v>202010</v>
      </c>
      <c r="F44">
        <f>WEEKNUM(data[[#This Row],[date]])</f>
        <v>42</v>
      </c>
      <c r="G44">
        <f>data[[#This Row],[year]]*100+data[[#This Row],[week]]</f>
        <v>202042</v>
      </c>
      <c r="H44" t="str">
        <f>TEXT(data[[#This Row],[date]],"dddd")</f>
        <v>Tuesday</v>
      </c>
      <c r="I44">
        <f>IF(data[[#This Row],[yearweek]]=data[[#This Row],[week]],1,0)</f>
        <v>0</v>
      </c>
      <c r="J44">
        <f>IF(data[[#This Row],[yearweek]]=data[[#This Row],[week]]-1,1,0)</f>
        <v>0</v>
      </c>
      <c r="K44" t="str">
        <f>LEFT(TEXT(data[[#This Row],[day]],"emm"), 2)</f>
        <v>Tu</v>
      </c>
    </row>
    <row r="45" spans="1:11" x14ac:dyDescent="0.25">
      <c r="A45" s="1">
        <v>44118</v>
      </c>
      <c r="B45">
        <v>9543</v>
      </c>
      <c r="C45">
        <f>YEAR(data[[#This Row],[date]])</f>
        <v>2020</v>
      </c>
      <c r="D45">
        <f>MONTH(data[[#This Row],[date]])</f>
        <v>10</v>
      </c>
      <c r="E45">
        <f>VALUE(TEXT(data[[#This Row],[date]],"yyyymm"))</f>
        <v>202010</v>
      </c>
      <c r="F45">
        <f>WEEKNUM(data[[#This Row],[date]])</f>
        <v>42</v>
      </c>
      <c r="G45">
        <f>data[[#This Row],[year]]*100+data[[#This Row],[week]]</f>
        <v>202042</v>
      </c>
      <c r="H45" t="str">
        <f>TEXT(data[[#This Row],[date]],"dddd")</f>
        <v>Wednesday</v>
      </c>
      <c r="I45">
        <f>IF(data[[#This Row],[yearweek]]=data[[#This Row],[week]],1,0)</f>
        <v>0</v>
      </c>
      <c r="J45">
        <f>IF(data[[#This Row],[yearweek]]=data[[#This Row],[week]]-1,1,0)</f>
        <v>0</v>
      </c>
      <c r="K45" t="str">
        <f>LEFT(TEXT(data[[#This Row],[day]],"emm"), 2)</f>
        <v>We</v>
      </c>
    </row>
    <row r="46" spans="1:11" x14ac:dyDescent="0.25">
      <c r="A46" s="1">
        <v>44119</v>
      </c>
      <c r="B46">
        <v>9720</v>
      </c>
      <c r="C46">
        <f>YEAR(data[[#This Row],[date]])</f>
        <v>2020</v>
      </c>
      <c r="D46">
        <f>MONTH(data[[#This Row],[date]])</f>
        <v>10</v>
      </c>
      <c r="E46">
        <f>VALUE(TEXT(data[[#This Row],[date]],"yyyymm"))</f>
        <v>202010</v>
      </c>
      <c r="F46">
        <f>WEEKNUM(data[[#This Row],[date]])</f>
        <v>42</v>
      </c>
      <c r="G46">
        <f>data[[#This Row],[year]]*100+data[[#This Row],[week]]</f>
        <v>202042</v>
      </c>
      <c r="H46" t="str">
        <f>TEXT(data[[#This Row],[date]],"dddd")</f>
        <v>Thursday</v>
      </c>
      <c r="I46">
        <f>IF(data[[#This Row],[yearweek]]=data[[#This Row],[week]],1,0)</f>
        <v>0</v>
      </c>
      <c r="J46">
        <f>IF(data[[#This Row],[yearweek]]=data[[#This Row],[week]]-1,1,0)</f>
        <v>0</v>
      </c>
      <c r="K46" t="str">
        <f>LEFT(TEXT(data[[#This Row],[day]],"emm"), 2)</f>
        <v>Th</v>
      </c>
    </row>
    <row r="47" spans="1:11" x14ac:dyDescent="0.25">
      <c r="A47" s="1">
        <v>44120</v>
      </c>
      <c r="B47">
        <v>11102</v>
      </c>
      <c r="C47">
        <f>YEAR(data[[#This Row],[date]])</f>
        <v>2020</v>
      </c>
      <c r="D47">
        <f>MONTH(data[[#This Row],[date]])</f>
        <v>10</v>
      </c>
      <c r="E47">
        <f>VALUE(TEXT(data[[#This Row],[date]],"yyyymm"))</f>
        <v>202010</v>
      </c>
      <c r="F47">
        <f>WEEKNUM(data[[#This Row],[date]])</f>
        <v>42</v>
      </c>
      <c r="G47">
        <f>data[[#This Row],[year]]*100+data[[#This Row],[week]]</f>
        <v>202042</v>
      </c>
      <c r="H47" t="str">
        <f>TEXT(data[[#This Row],[date]],"dddd")</f>
        <v>Friday</v>
      </c>
      <c r="I47">
        <f>IF(data[[#This Row],[yearweek]]=data[[#This Row],[week]],1,0)</f>
        <v>0</v>
      </c>
      <c r="J47">
        <f>IF(data[[#This Row],[yearweek]]=data[[#This Row],[week]]-1,1,0)</f>
        <v>0</v>
      </c>
      <c r="K47" t="str">
        <f>LEFT(TEXT(data[[#This Row],[day]],"emm"), 2)</f>
        <v>Fr</v>
      </c>
    </row>
    <row r="48" spans="1:11" x14ac:dyDescent="0.25">
      <c r="A48" s="1">
        <v>44121</v>
      </c>
      <c r="B48">
        <v>8715</v>
      </c>
      <c r="C48">
        <f>YEAR(data[[#This Row],[date]])</f>
        <v>2020</v>
      </c>
      <c r="D48">
        <f>MONTH(data[[#This Row],[date]])</f>
        <v>10</v>
      </c>
      <c r="E48">
        <f>VALUE(TEXT(data[[#This Row],[date]],"yyyymm"))</f>
        <v>202010</v>
      </c>
      <c r="F48">
        <f>WEEKNUM(data[[#This Row],[date]])</f>
        <v>42</v>
      </c>
      <c r="G48">
        <f>data[[#This Row],[year]]*100+data[[#This Row],[week]]</f>
        <v>202042</v>
      </c>
      <c r="H48" t="str">
        <f>TEXT(data[[#This Row],[date]],"dddd")</f>
        <v>Saturday</v>
      </c>
      <c r="I48">
        <f>IF(data[[#This Row],[yearweek]]=data[[#This Row],[week]],1,0)</f>
        <v>0</v>
      </c>
      <c r="J48">
        <f>IF(data[[#This Row],[yearweek]]=data[[#This Row],[week]]-1,1,0)</f>
        <v>0</v>
      </c>
      <c r="K48" t="str">
        <f>LEFT(TEXT(data[[#This Row],[day]],"emm"), 2)</f>
        <v>Sa</v>
      </c>
    </row>
    <row r="49" spans="1:11" x14ac:dyDescent="0.25">
      <c r="A49" s="1">
        <v>44122</v>
      </c>
      <c r="B49">
        <v>5058</v>
      </c>
      <c r="C49">
        <f>YEAR(data[[#This Row],[date]])</f>
        <v>2020</v>
      </c>
      <c r="D49">
        <f>MONTH(data[[#This Row],[date]])</f>
        <v>10</v>
      </c>
      <c r="E49">
        <f>VALUE(TEXT(data[[#This Row],[date]],"yyyymm"))</f>
        <v>202010</v>
      </c>
      <c r="F49">
        <f>WEEKNUM(data[[#This Row],[date]])</f>
        <v>43</v>
      </c>
      <c r="G49">
        <f>data[[#This Row],[year]]*100+data[[#This Row],[week]]</f>
        <v>202043</v>
      </c>
      <c r="H49" t="str">
        <f>TEXT(data[[#This Row],[date]],"dddd")</f>
        <v>Sunday</v>
      </c>
      <c r="I49">
        <f>IF(data[[#This Row],[yearweek]]=data[[#This Row],[week]],1,0)</f>
        <v>0</v>
      </c>
      <c r="J49">
        <f>IF(data[[#This Row],[yearweek]]=data[[#This Row],[week]]-1,1,0)</f>
        <v>0</v>
      </c>
      <c r="K49" t="str">
        <f>LEFT(TEXT(data[[#This Row],[day]],"emm"), 2)</f>
        <v>Su</v>
      </c>
    </row>
    <row r="50" spans="1:11" x14ac:dyDescent="0.25">
      <c r="A50" s="1">
        <v>44123</v>
      </c>
      <c r="B50">
        <v>8077</v>
      </c>
      <c r="C50">
        <f>YEAR(data[[#This Row],[date]])</f>
        <v>2020</v>
      </c>
      <c r="D50">
        <f>MONTH(data[[#This Row],[date]])</f>
        <v>10</v>
      </c>
      <c r="E50">
        <f>VALUE(TEXT(data[[#This Row],[date]],"yyyymm"))</f>
        <v>202010</v>
      </c>
      <c r="F50">
        <f>WEEKNUM(data[[#This Row],[date]])</f>
        <v>43</v>
      </c>
      <c r="G50">
        <f>data[[#This Row],[year]]*100+data[[#This Row],[week]]</f>
        <v>202043</v>
      </c>
      <c r="H50" t="str">
        <f>TEXT(data[[#This Row],[date]],"dddd")</f>
        <v>Monday</v>
      </c>
      <c r="I50">
        <f>IF(data[[#This Row],[yearweek]]=data[[#This Row],[week]],1,0)</f>
        <v>0</v>
      </c>
      <c r="J50">
        <f>IF(data[[#This Row],[yearweek]]=data[[#This Row],[week]]-1,1,0)</f>
        <v>0</v>
      </c>
      <c r="K50" t="str">
        <f>LEFT(TEXT(data[[#This Row],[day]],"emm"), 2)</f>
        <v>Mo</v>
      </c>
    </row>
    <row r="51" spans="1:11" x14ac:dyDescent="0.25">
      <c r="A51" s="1">
        <v>44124</v>
      </c>
      <c r="B51">
        <v>11984</v>
      </c>
      <c r="C51">
        <f>YEAR(data[[#This Row],[date]])</f>
        <v>2020</v>
      </c>
      <c r="D51">
        <f>MONTH(data[[#This Row],[date]])</f>
        <v>10</v>
      </c>
      <c r="E51">
        <f>VALUE(TEXT(data[[#This Row],[date]],"yyyymm"))</f>
        <v>202010</v>
      </c>
      <c r="F51">
        <f>WEEKNUM(data[[#This Row],[date]])</f>
        <v>43</v>
      </c>
      <c r="G51">
        <f>data[[#This Row],[year]]*100+data[[#This Row],[week]]</f>
        <v>202043</v>
      </c>
      <c r="H51" t="str">
        <f>TEXT(data[[#This Row],[date]],"dddd")</f>
        <v>Tuesday</v>
      </c>
      <c r="I51">
        <f>IF(data[[#This Row],[yearweek]]=data[[#This Row],[week]],1,0)</f>
        <v>0</v>
      </c>
      <c r="J51">
        <f>IF(data[[#This Row],[yearweek]]=data[[#This Row],[week]]-1,1,0)</f>
        <v>0</v>
      </c>
      <c r="K51" t="str">
        <f>LEFT(TEXT(data[[#This Row],[day]],"emm"), 2)</f>
        <v>Tu</v>
      </c>
    </row>
    <row r="52" spans="1:11" x14ac:dyDescent="0.25">
      <c r="A52" s="1">
        <v>44125</v>
      </c>
      <c r="B52">
        <v>14969</v>
      </c>
      <c r="C52">
        <f>YEAR(data[[#This Row],[date]])</f>
        <v>2020</v>
      </c>
      <c r="D52">
        <f>MONTH(data[[#This Row],[date]])</f>
        <v>10</v>
      </c>
      <c r="E52">
        <f>VALUE(TEXT(data[[#This Row],[date]],"yyyymm"))</f>
        <v>202010</v>
      </c>
      <c r="F52">
        <f>WEEKNUM(data[[#This Row],[date]])</f>
        <v>43</v>
      </c>
      <c r="G52">
        <f>data[[#This Row],[year]]*100+data[[#This Row],[week]]</f>
        <v>202043</v>
      </c>
      <c r="H52" t="str">
        <f>TEXT(data[[#This Row],[date]],"dddd")</f>
        <v>Wednesday</v>
      </c>
      <c r="I52">
        <f>IF(data[[#This Row],[yearweek]]=data[[#This Row],[week]],1,0)</f>
        <v>0</v>
      </c>
      <c r="J52">
        <f>IF(data[[#This Row],[yearweek]]=data[[#This Row],[week]]-1,1,0)</f>
        <v>0</v>
      </c>
      <c r="K52" t="str">
        <f>LEFT(TEXT(data[[#This Row],[day]],"emm"), 2)</f>
        <v>We</v>
      </c>
    </row>
    <row r="53" spans="1:11" x14ac:dyDescent="0.25">
      <c r="A53" s="1">
        <v>44126</v>
      </c>
      <c r="B53">
        <v>14150</v>
      </c>
      <c r="C53">
        <f>YEAR(data[[#This Row],[date]])</f>
        <v>2020</v>
      </c>
      <c r="D53">
        <f>MONTH(data[[#This Row],[date]])</f>
        <v>10</v>
      </c>
      <c r="E53">
        <f>VALUE(TEXT(data[[#This Row],[date]],"yyyymm"))</f>
        <v>202010</v>
      </c>
      <c r="F53">
        <f>WEEKNUM(data[[#This Row],[date]])</f>
        <v>43</v>
      </c>
      <c r="G53">
        <f>data[[#This Row],[year]]*100+data[[#This Row],[week]]</f>
        <v>202043</v>
      </c>
      <c r="H53" t="str">
        <f>TEXT(data[[#This Row],[date]],"dddd")</f>
        <v>Thursday</v>
      </c>
      <c r="I53">
        <f>IF(data[[#This Row],[yearweek]]=data[[#This Row],[week]],1,0)</f>
        <v>0</v>
      </c>
      <c r="J53">
        <f>IF(data[[#This Row],[yearweek]]=data[[#This Row],[week]]-1,1,0)</f>
        <v>0</v>
      </c>
      <c r="K53" t="str">
        <f>LEFT(TEXT(data[[#This Row],[day]],"emm"), 2)</f>
        <v>Th</v>
      </c>
    </row>
    <row r="54" spans="1:11" x14ac:dyDescent="0.25">
      <c r="A54" s="1">
        <v>44127</v>
      </c>
      <c r="B54">
        <v>15258</v>
      </c>
      <c r="C54">
        <f>YEAR(data[[#This Row],[date]])</f>
        <v>2020</v>
      </c>
      <c r="D54">
        <f>MONTH(data[[#This Row],[date]])</f>
        <v>10</v>
      </c>
      <c r="E54">
        <f>VALUE(TEXT(data[[#This Row],[date]],"yyyymm"))</f>
        <v>202010</v>
      </c>
      <c r="F54">
        <f>WEEKNUM(data[[#This Row],[date]])</f>
        <v>43</v>
      </c>
      <c r="G54">
        <f>data[[#This Row],[year]]*100+data[[#This Row],[week]]</f>
        <v>202043</v>
      </c>
      <c r="H54" t="str">
        <f>TEXT(data[[#This Row],[date]],"dddd")</f>
        <v>Friday</v>
      </c>
      <c r="I54">
        <f>IF(data[[#This Row],[yearweek]]=data[[#This Row],[week]],1,0)</f>
        <v>0</v>
      </c>
      <c r="J54">
        <f>IF(data[[#This Row],[yearweek]]=data[[#This Row],[week]]-1,1,0)</f>
        <v>0</v>
      </c>
      <c r="K54" t="str">
        <f>LEFT(TEXT(data[[#This Row],[day]],"emm"), 2)</f>
        <v>Fr</v>
      </c>
    </row>
    <row r="55" spans="1:11" x14ac:dyDescent="0.25">
      <c r="A55" s="1">
        <v>44128</v>
      </c>
      <c r="B55">
        <v>12474</v>
      </c>
      <c r="C55">
        <f>YEAR(data[[#This Row],[date]])</f>
        <v>2020</v>
      </c>
      <c r="D55">
        <f>MONTH(data[[#This Row],[date]])</f>
        <v>10</v>
      </c>
      <c r="E55">
        <f>VALUE(TEXT(data[[#This Row],[date]],"yyyymm"))</f>
        <v>202010</v>
      </c>
      <c r="F55">
        <f>WEEKNUM(data[[#This Row],[date]])</f>
        <v>43</v>
      </c>
      <c r="G55">
        <f>data[[#This Row],[year]]*100+data[[#This Row],[week]]</f>
        <v>202043</v>
      </c>
      <c r="H55" t="str">
        <f>TEXT(data[[#This Row],[date]],"dddd")</f>
        <v>Saturday</v>
      </c>
      <c r="I55">
        <f>IF(data[[#This Row],[yearweek]]=data[[#This Row],[week]],1,0)</f>
        <v>0</v>
      </c>
      <c r="J55">
        <f>IF(data[[#This Row],[yearweek]]=data[[#This Row],[week]]-1,1,0)</f>
        <v>0</v>
      </c>
      <c r="K55" t="str">
        <f>LEFT(TEXT(data[[#This Row],[day]],"emm"), 2)</f>
        <v>Sa</v>
      </c>
    </row>
    <row r="56" spans="1:11" x14ac:dyDescent="0.25">
      <c r="A56" s="1">
        <v>44129</v>
      </c>
      <c r="B56">
        <v>7300</v>
      </c>
      <c r="C56">
        <f>YEAR(data[[#This Row],[date]])</f>
        <v>2020</v>
      </c>
      <c r="D56">
        <f>MONTH(data[[#This Row],[date]])</f>
        <v>10</v>
      </c>
      <c r="E56">
        <f>VALUE(TEXT(data[[#This Row],[date]],"yyyymm"))</f>
        <v>202010</v>
      </c>
      <c r="F56">
        <f>WEEKNUM(data[[#This Row],[date]])</f>
        <v>44</v>
      </c>
      <c r="G56">
        <f>data[[#This Row],[year]]*100+data[[#This Row],[week]]</f>
        <v>202044</v>
      </c>
      <c r="H56" t="str">
        <f>TEXT(data[[#This Row],[date]],"dddd")</f>
        <v>Sunday</v>
      </c>
      <c r="I56">
        <f>IF(data[[#This Row],[yearweek]]=data[[#This Row],[week]],1,0)</f>
        <v>0</v>
      </c>
      <c r="J56">
        <f>IF(data[[#This Row],[yearweek]]=data[[#This Row],[week]]-1,1,0)</f>
        <v>0</v>
      </c>
      <c r="K56" t="str">
        <f>LEFT(TEXT(data[[#This Row],[day]],"emm"), 2)</f>
        <v>Su</v>
      </c>
    </row>
    <row r="57" spans="1:11" x14ac:dyDescent="0.25">
      <c r="A57" s="1">
        <v>44130</v>
      </c>
      <c r="B57">
        <v>10273</v>
      </c>
      <c r="C57">
        <f>YEAR(data[[#This Row],[date]])</f>
        <v>2020</v>
      </c>
      <c r="D57">
        <f>MONTH(data[[#This Row],[date]])</f>
        <v>10</v>
      </c>
      <c r="E57">
        <f>VALUE(TEXT(data[[#This Row],[date]],"yyyymm"))</f>
        <v>202010</v>
      </c>
      <c r="F57">
        <f>WEEKNUM(data[[#This Row],[date]])</f>
        <v>44</v>
      </c>
      <c r="G57">
        <f>data[[#This Row],[year]]*100+data[[#This Row],[week]]</f>
        <v>202044</v>
      </c>
      <c r="H57" t="str">
        <f>TEXT(data[[#This Row],[date]],"dddd")</f>
        <v>Monday</v>
      </c>
      <c r="I57">
        <f>IF(data[[#This Row],[yearweek]]=data[[#This Row],[week]],1,0)</f>
        <v>0</v>
      </c>
      <c r="J57">
        <f>IF(data[[#This Row],[yearweek]]=data[[#This Row],[week]]-1,1,0)</f>
        <v>0</v>
      </c>
      <c r="K57" t="str">
        <f>LEFT(TEXT(data[[#This Row],[day]],"emm"), 2)</f>
        <v>Mo</v>
      </c>
    </row>
    <row r="58" spans="1:11" x14ac:dyDescent="0.25">
      <c r="A58" s="1">
        <v>44131</v>
      </c>
      <c r="B58">
        <v>15663</v>
      </c>
      <c r="C58">
        <f>YEAR(data[[#This Row],[date]])</f>
        <v>2020</v>
      </c>
      <c r="D58">
        <f>MONTH(data[[#This Row],[date]])</f>
        <v>10</v>
      </c>
      <c r="E58">
        <f>VALUE(TEXT(data[[#This Row],[date]],"yyyymm"))</f>
        <v>202010</v>
      </c>
      <c r="F58">
        <f>WEEKNUM(data[[#This Row],[date]])</f>
        <v>44</v>
      </c>
      <c r="G58">
        <f>data[[#This Row],[year]]*100+data[[#This Row],[week]]</f>
        <v>202044</v>
      </c>
      <c r="H58" t="str">
        <f>TEXT(data[[#This Row],[date]],"dddd")</f>
        <v>Tuesday</v>
      </c>
      <c r="I58">
        <f>IF(data[[#This Row],[yearweek]]=data[[#This Row],[week]],1,0)</f>
        <v>0</v>
      </c>
      <c r="J58">
        <f>IF(data[[#This Row],[yearweek]]=data[[#This Row],[week]]-1,1,0)</f>
        <v>0</v>
      </c>
      <c r="K58" t="str">
        <f>LEFT(TEXT(data[[#This Row],[day]],"emm"), 2)</f>
        <v>Tu</v>
      </c>
    </row>
    <row r="59" spans="1:11" x14ac:dyDescent="0.25">
      <c r="A59" s="1">
        <v>44132</v>
      </c>
      <c r="B59">
        <v>12980</v>
      </c>
      <c r="C59">
        <f>YEAR(data[[#This Row],[date]])</f>
        <v>2020</v>
      </c>
      <c r="D59">
        <f>MONTH(data[[#This Row],[date]])</f>
        <v>10</v>
      </c>
      <c r="E59">
        <f>VALUE(TEXT(data[[#This Row],[date]],"yyyymm"))</f>
        <v>202010</v>
      </c>
      <c r="F59">
        <f>WEEKNUM(data[[#This Row],[date]])</f>
        <v>44</v>
      </c>
      <c r="G59">
        <f>data[[#This Row],[year]]*100+data[[#This Row],[week]]</f>
        <v>202044</v>
      </c>
      <c r="H59" t="str">
        <f>TEXT(data[[#This Row],[date]],"dddd")</f>
        <v>Wednesday</v>
      </c>
      <c r="I59">
        <f>IF(data[[#This Row],[yearweek]]=data[[#This Row],[week]],1,0)</f>
        <v>0</v>
      </c>
      <c r="J59">
        <f>IF(data[[#This Row],[yearweek]]=data[[#This Row],[week]]-1,1,0)</f>
        <v>0</v>
      </c>
      <c r="K59" t="str">
        <f>LEFT(TEXT(data[[#This Row],[day]],"emm"), 2)</f>
        <v>We</v>
      </c>
    </row>
    <row r="60" spans="1:11" x14ac:dyDescent="0.25">
      <c r="A60" s="1">
        <v>44133</v>
      </c>
      <c r="B60">
        <v>13055</v>
      </c>
      <c r="C60">
        <f>YEAR(data[[#This Row],[date]])</f>
        <v>2020</v>
      </c>
      <c r="D60">
        <f>MONTH(data[[#This Row],[date]])</f>
        <v>10</v>
      </c>
      <c r="E60">
        <f>VALUE(TEXT(data[[#This Row],[date]],"yyyymm"))</f>
        <v>202010</v>
      </c>
      <c r="F60">
        <f>WEEKNUM(data[[#This Row],[date]])</f>
        <v>44</v>
      </c>
      <c r="G60">
        <f>data[[#This Row],[year]]*100+data[[#This Row],[week]]</f>
        <v>202044</v>
      </c>
      <c r="H60" t="str">
        <f>TEXT(data[[#This Row],[date]],"dddd")</f>
        <v>Thursday</v>
      </c>
      <c r="I60">
        <f>IF(data[[#This Row],[yearweek]]=data[[#This Row],[week]],1,0)</f>
        <v>0</v>
      </c>
      <c r="J60">
        <f>IF(data[[#This Row],[yearweek]]=data[[#This Row],[week]]-1,1,0)</f>
        <v>0</v>
      </c>
      <c r="K60" t="str">
        <f>LEFT(TEXT(data[[#This Row],[day]],"emm"), 2)</f>
        <v>Th</v>
      </c>
    </row>
    <row r="61" spans="1:11" x14ac:dyDescent="0.25">
      <c r="A61" s="1">
        <v>44134</v>
      </c>
      <c r="B61">
        <v>13605</v>
      </c>
      <c r="C61">
        <f>YEAR(data[[#This Row],[date]])</f>
        <v>2020</v>
      </c>
      <c r="D61">
        <f>MONTH(data[[#This Row],[date]])</f>
        <v>10</v>
      </c>
      <c r="E61">
        <f>VALUE(TEXT(data[[#This Row],[date]],"yyyymm"))</f>
        <v>202010</v>
      </c>
      <c r="F61">
        <f>WEEKNUM(data[[#This Row],[date]])</f>
        <v>44</v>
      </c>
      <c r="G61">
        <f>data[[#This Row],[year]]*100+data[[#This Row],[week]]</f>
        <v>202044</v>
      </c>
      <c r="H61" t="str">
        <f>TEXT(data[[#This Row],[date]],"dddd")</f>
        <v>Friday</v>
      </c>
      <c r="I61">
        <f>IF(data[[#This Row],[yearweek]]=data[[#This Row],[week]],1,0)</f>
        <v>0</v>
      </c>
      <c r="J61">
        <f>IF(data[[#This Row],[yearweek]]=data[[#This Row],[week]]-1,1,0)</f>
        <v>0</v>
      </c>
      <c r="K61" t="str">
        <f>LEFT(TEXT(data[[#This Row],[day]],"emm"), 2)</f>
        <v>Fr</v>
      </c>
    </row>
    <row r="62" spans="1:11" x14ac:dyDescent="0.25">
      <c r="A62" s="1">
        <v>44135</v>
      </c>
      <c r="B62">
        <v>11429</v>
      </c>
      <c r="C62">
        <f>YEAR(data[[#This Row],[date]])</f>
        <v>2020</v>
      </c>
      <c r="D62">
        <f>MONTH(data[[#This Row],[date]])</f>
        <v>10</v>
      </c>
      <c r="E62">
        <f>VALUE(TEXT(data[[#This Row],[date]],"yyyymm"))</f>
        <v>202010</v>
      </c>
      <c r="F62">
        <f>WEEKNUM(data[[#This Row],[date]])</f>
        <v>44</v>
      </c>
      <c r="G62">
        <f>data[[#This Row],[year]]*100+data[[#This Row],[week]]</f>
        <v>202044</v>
      </c>
      <c r="H62" t="str">
        <f>TEXT(data[[#This Row],[date]],"dddd")</f>
        <v>Saturday</v>
      </c>
      <c r="I62">
        <f>IF(data[[#This Row],[yearweek]]=data[[#This Row],[week]],1,0)</f>
        <v>0</v>
      </c>
      <c r="J62">
        <f>IF(data[[#This Row],[yearweek]]=data[[#This Row],[week]]-1,1,0)</f>
        <v>0</v>
      </c>
      <c r="K62" t="str">
        <f>LEFT(TEXT(data[[#This Row],[day]],"emm"), 2)</f>
        <v>Sa</v>
      </c>
    </row>
    <row r="63" spans="1:11" x14ac:dyDescent="0.25">
      <c r="A63" s="1">
        <v>44136</v>
      </c>
      <c r="B63">
        <v>6542</v>
      </c>
      <c r="C63">
        <f>YEAR(data[[#This Row],[date]])</f>
        <v>2020</v>
      </c>
      <c r="D63">
        <f>MONTH(data[[#This Row],[date]])</f>
        <v>11</v>
      </c>
      <c r="E63">
        <f>VALUE(TEXT(data[[#This Row],[date]],"yyyymm"))</f>
        <v>202011</v>
      </c>
      <c r="F63">
        <f>WEEKNUM(data[[#This Row],[date]])</f>
        <v>45</v>
      </c>
      <c r="G63">
        <f>data[[#This Row],[year]]*100+data[[#This Row],[week]]</f>
        <v>202045</v>
      </c>
      <c r="H63" t="str">
        <f>TEXT(data[[#This Row],[date]],"dddd")</f>
        <v>Sunday</v>
      </c>
      <c r="I63">
        <f>IF(data[[#This Row],[yearweek]]=data[[#This Row],[week]],1,0)</f>
        <v>0</v>
      </c>
      <c r="J63">
        <f>IF(data[[#This Row],[yearweek]]=data[[#This Row],[week]]-1,1,0)</f>
        <v>0</v>
      </c>
      <c r="K63" t="str">
        <f>LEFT(TEXT(data[[#This Row],[day]],"emm"), 2)</f>
        <v>Su</v>
      </c>
    </row>
    <row r="64" spans="1:11" x14ac:dyDescent="0.25">
      <c r="A64" s="1">
        <v>44137</v>
      </c>
      <c r="B64">
        <v>9252</v>
      </c>
      <c r="C64">
        <f>YEAR(data[[#This Row],[date]])</f>
        <v>2020</v>
      </c>
      <c r="D64">
        <f>MONTH(data[[#This Row],[date]])</f>
        <v>11</v>
      </c>
      <c r="E64">
        <f>VALUE(TEXT(data[[#This Row],[date]],"yyyymm"))</f>
        <v>202011</v>
      </c>
      <c r="F64">
        <f>WEEKNUM(data[[#This Row],[date]])</f>
        <v>45</v>
      </c>
      <c r="G64">
        <f>data[[#This Row],[year]]*100+data[[#This Row],[week]]</f>
        <v>202045</v>
      </c>
      <c r="H64" t="str">
        <f>TEXT(data[[#This Row],[date]],"dddd")</f>
        <v>Monday</v>
      </c>
      <c r="I64">
        <f>IF(data[[#This Row],[yearweek]]=data[[#This Row],[week]],1,0)</f>
        <v>0</v>
      </c>
      <c r="J64">
        <f>IF(data[[#This Row],[yearweek]]=data[[#This Row],[week]]-1,1,0)</f>
        <v>0</v>
      </c>
      <c r="K64" t="str">
        <f>LEFT(TEXT(data[[#This Row],[day]],"emm"), 2)</f>
        <v>Mo</v>
      </c>
    </row>
    <row r="65" spans="1:11" x14ac:dyDescent="0.25">
      <c r="A65" s="1">
        <v>44138</v>
      </c>
      <c r="B65">
        <v>12089</v>
      </c>
      <c r="C65">
        <f>YEAR(data[[#This Row],[date]])</f>
        <v>2020</v>
      </c>
      <c r="D65">
        <f>MONTH(data[[#This Row],[date]])</f>
        <v>11</v>
      </c>
      <c r="E65">
        <f>VALUE(TEXT(data[[#This Row],[date]],"yyyymm"))</f>
        <v>202011</v>
      </c>
      <c r="F65">
        <f>WEEKNUM(data[[#This Row],[date]])</f>
        <v>45</v>
      </c>
      <c r="G65">
        <f>data[[#This Row],[year]]*100+data[[#This Row],[week]]</f>
        <v>202045</v>
      </c>
      <c r="H65" t="str">
        <f>TEXT(data[[#This Row],[date]],"dddd")</f>
        <v>Tuesday</v>
      </c>
      <c r="I65">
        <f>IF(data[[#This Row],[yearweek]]=data[[#This Row],[week]],1,0)</f>
        <v>0</v>
      </c>
      <c r="J65">
        <f>IF(data[[#This Row],[yearweek]]=data[[#This Row],[week]]-1,1,0)</f>
        <v>0</v>
      </c>
      <c r="K65" t="str">
        <f>LEFT(TEXT(data[[#This Row],[day]],"emm"), 2)</f>
        <v>Tu</v>
      </c>
    </row>
    <row r="66" spans="1:11" x14ac:dyDescent="0.25">
      <c r="A66" s="1">
        <v>44139</v>
      </c>
      <c r="B66">
        <v>15731</v>
      </c>
      <c r="C66">
        <f>YEAR(data[[#This Row],[date]])</f>
        <v>2020</v>
      </c>
      <c r="D66">
        <f>MONTH(data[[#This Row],[date]])</f>
        <v>11</v>
      </c>
      <c r="E66">
        <f>VALUE(TEXT(data[[#This Row],[date]],"yyyymm"))</f>
        <v>202011</v>
      </c>
      <c r="F66">
        <f>WEEKNUM(data[[#This Row],[date]])</f>
        <v>45</v>
      </c>
      <c r="G66">
        <f>data[[#This Row],[year]]*100+data[[#This Row],[week]]</f>
        <v>202045</v>
      </c>
      <c r="H66" t="str">
        <f>TEXT(data[[#This Row],[date]],"dddd")</f>
        <v>Wednesday</v>
      </c>
      <c r="I66">
        <f>IF(data[[#This Row],[yearweek]]=data[[#This Row],[week]],1,0)</f>
        <v>0</v>
      </c>
      <c r="J66">
        <f>IF(data[[#This Row],[yearweek]]=data[[#This Row],[week]]-1,1,0)</f>
        <v>0</v>
      </c>
      <c r="K66" t="str">
        <f>LEFT(TEXT(data[[#This Row],[day]],"emm"), 2)</f>
        <v>We</v>
      </c>
    </row>
    <row r="67" spans="1:11" x14ac:dyDescent="0.25">
      <c r="A67" s="1">
        <v>44140</v>
      </c>
      <c r="B67">
        <v>13229</v>
      </c>
      <c r="C67">
        <f>YEAR(data[[#This Row],[date]])</f>
        <v>2020</v>
      </c>
      <c r="D67">
        <f>MONTH(data[[#This Row],[date]])</f>
        <v>11</v>
      </c>
      <c r="E67">
        <f>VALUE(TEXT(data[[#This Row],[date]],"yyyymm"))</f>
        <v>202011</v>
      </c>
      <c r="F67">
        <f>WEEKNUM(data[[#This Row],[date]])</f>
        <v>45</v>
      </c>
      <c r="G67">
        <f>data[[#This Row],[year]]*100+data[[#This Row],[week]]</f>
        <v>202045</v>
      </c>
      <c r="H67" t="str">
        <f>TEXT(data[[#This Row],[date]],"dddd")</f>
        <v>Thursday</v>
      </c>
      <c r="I67">
        <f>IF(data[[#This Row],[yearweek]]=data[[#This Row],[week]],1,0)</f>
        <v>0</v>
      </c>
      <c r="J67">
        <f>IF(data[[#This Row],[yearweek]]=data[[#This Row],[week]]-1,1,0)</f>
        <v>0</v>
      </c>
      <c r="K67" t="str">
        <f>LEFT(TEXT(data[[#This Row],[day]],"emm"), 2)</f>
        <v>Th</v>
      </c>
    </row>
    <row r="68" spans="1:11" x14ac:dyDescent="0.25">
      <c r="A68" s="1">
        <v>44141</v>
      </c>
      <c r="B68">
        <v>11552</v>
      </c>
      <c r="C68">
        <f>YEAR(data[[#This Row],[date]])</f>
        <v>2020</v>
      </c>
      <c r="D68">
        <f>MONTH(data[[#This Row],[date]])</f>
        <v>11</v>
      </c>
      <c r="E68">
        <f>VALUE(TEXT(data[[#This Row],[date]],"yyyymm"))</f>
        <v>202011</v>
      </c>
      <c r="F68">
        <f>WEEKNUM(data[[#This Row],[date]])</f>
        <v>45</v>
      </c>
      <c r="G68">
        <f>data[[#This Row],[year]]*100+data[[#This Row],[week]]</f>
        <v>202045</v>
      </c>
      <c r="H68" t="str">
        <f>TEXT(data[[#This Row],[date]],"dddd")</f>
        <v>Friday</v>
      </c>
      <c r="I68">
        <f>IF(data[[#This Row],[yearweek]]=data[[#This Row],[week]],1,0)</f>
        <v>0</v>
      </c>
      <c r="J68">
        <f>IF(data[[#This Row],[yearweek]]=data[[#This Row],[week]]-1,1,0)</f>
        <v>0</v>
      </c>
      <c r="K68" t="str">
        <f>LEFT(TEXT(data[[#This Row],[day]],"emm"), 2)</f>
        <v>Fr</v>
      </c>
    </row>
    <row r="69" spans="1:11" x14ac:dyDescent="0.25">
      <c r="A69" s="1">
        <v>44142</v>
      </c>
      <c r="B69">
        <v>7723</v>
      </c>
      <c r="C69">
        <f>YEAR(data[[#This Row],[date]])</f>
        <v>2020</v>
      </c>
      <c r="D69">
        <f>MONTH(data[[#This Row],[date]])</f>
        <v>11</v>
      </c>
      <c r="E69">
        <f>VALUE(TEXT(data[[#This Row],[date]],"yyyymm"))</f>
        <v>202011</v>
      </c>
      <c r="F69">
        <f>WEEKNUM(data[[#This Row],[date]])</f>
        <v>45</v>
      </c>
      <c r="G69">
        <f>data[[#This Row],[year]]*100+data[[#This Row],[week]]</f>
        <v>202045</v>
      </c>
      <c r="H69" t="str">
        <f>TEXT(data[[#This Row],[date]],"dddd")</f>
        <v>Saturday</v>
      </c>
      <c r="I69">
        <f>IF(data[[#This Row],[yearweek]]=data[[#This Row],[week]],1,0)</f>
        <v>0</v>
      </c>
      <c r="J69">
        <f>IF(data[[#This Row],[yearweek]]=data[[#This Row],[week]]-1,1,0)</f>
        <v>0</v>
      </c>
      <c r="K69" t="str">
        <f>LEFT(TEXT(data[[#This Row],[day]],"emm"), 2)</f>
        <v>Sa</v>
      </c>
    </row>
    <row r="70" spans="1:11" x14ac:dyDescent="0.25">
      <c r="A70" s="1">
        <v>44143</v>
      </c>
      <c r="B70">
        <v>3608</v>
      </c>
      <c r="C70">
        <f>YEAR(data[[#This Row],[date]])</f>
        <v>2020</v>
      </c>
      <c r="D70">
        <f>MONTH(data[[#This Row],[date]])</f>
        <v>11</v>
      </c>
      <c r="E70">
        <f>VALUE(TEXT(data[[#This Row],[date]],"yyyymm"))</f>
        <v>202011</v>
      </c>
      <c r="F70">
        <f>WEEKNUM(data[[#This Row],[date]])</f>
        <v>46</v>
      </c>
      <c r="G70">
        <f>data[[#This Row],[year]]*100+data[[#This Row],[week]]</f>
        <v>202046</v>
      </c>
      <c r="H70" t="str">
        <f>TEXT(data[[#This Row],[date]],"dddd")</f>
        <v>Sunday</v>
      </c>
      <c r="I70">
        <f>IF(data[[#This Row],[yearweek]]=data[[#This Row],[week]],1,0)</f>
        <v>0</v>
      </c>
      <c r="J70">
        <f>IF(data[[#This Row],[yearweek]]=data[[#This Row],[week]]-1,1,0)</f>
        <v>0</v>
      </c>
      <c r="K70" t="str">
        <f>LEFT(TEXT(data[[#This Row],[day]],"emm"), 2)</f>
        <v>Su</v>
      </c>
    </row>
    <row r="71" spans="1:11" x14ac:dyDescent="0.25">
      <c r="A71" s="1">
        <v>44144</v>
      </c>
      <c r="B71">
        <v>2353</v>
      </c>
      <c r="C71">
        <f>YEAR(data[[#This Row],[date]])</f>
        <v>2020</v>
      </c>
      <c r="D71">
        <f>MONTH(data[[#This Row],[date]])</f>
        <v>11</v>
      </c>
      <c r="E71">
        <f>VALUE(TEXT(data[[#This Row],[date]],"yyyymm"))</f>
        <v>202011</v>
      </c>
      <c r="F71">
        <f>WEEKNUM(data[[#This Row],[date]])</f>
        <v>46</v>
      </c>
      <c r="G71">
        <f>data[[#This Row],[year]]*100+data[[#This Row],[week]]</f>
        <v>202046</v>
      </c>
      <c r="H71" t="str">
        <f>TEXT(data[[#This Row],[date]],"dddd")</f>
        <v>Monday</v>
      </c>
      <c r="I71">
        <f>IF(data[[#This Row],[yearweek]]=data[[#This Row],[week]],1,0)</f>
        <v>0</v>
      </c>
      <c r="J71">
        <f>IF(data[[#This Row],[yearweek]]=data[[#This Row],[week]]-1,1,0)</f>
        <v>0</v>
      </c>
      <c r="K71" t="str">
        <f>LEFT(TEXT(data[[#This Row],[day]],"emm"), 2)</f>
        <v>Mo</v>
      </c>
    </row>
    <row r="72" spans="1:11" x14ac:dyDescent="0.25">
      <c r="A72" s="1">
        <v>44145</v>
      </c>
      <c r="B72">
        <v>12699</v>
      </c>
      <c r="C72">
        <f>YEAR(data[[#This Row],[date]])</f>
        <v>2020</v>
      </c>
      <c r="D72">
        <f>MONTH(data[[#This Row],[date]])</f>
        <v>11</v>
      </c>
      <c r="E72">
        <f>VALUE(TEXT(data[[#This Row],[date]],"yyyymm"))</f>
        <v>202011</v>
      </c>
      <c r="F72">
        <f>WEEKNUM(data[[#This Row],[date]])</f>
        <v>46</v>
      </c>
      <c r="G72">
        <f>data[[#This Row],[year]]*100+data[[#This Row],[week]]</f>
        <v>202046</v>
      </c>
      <c r="H72" t="str">
        <f>TEXT(data[[#This Row],[date]],"dddd")</f>
        <v>Tuesday</v>
      </c>
      <c r="I72">
        <f>IF(data[[#This Row],[yearweek]]=data[[#This Row],[week]],1,0)</f>
        <v>0</v>
      </c>
      <c r="J72">
        <f>IF(data[[#This Row],[yearweek]]=data[[#This Row],[week]]-1,1,0)</f>
        <v>0</v>
      </c>
      <c r="K72" t="str">
        <f>LEFT(TEXT(data[[#This Row],[day]],"emm"), 2)</f>
        <v>Tu</v>
      </c>
    </row>
    <row r="73" spans="1:11" x14ac:dyDescent="0.25">
      <c r="A73" s="1">
        <v>44146</v>
      </c>
      <c r="B73">
        <v>8925</v>
      </c>
      <c r="C73">
        <f>YEAR(data[[#This Row],[date]])</f>
        <v>2020</v>
      </c>
      <c r="D73">
        <f>MONTH(data[[#This Row],[date]])</f>
        <v>11</v>
      </c>
      <c r="E73">
        <f>VALUE(TEXT(data[[#This Row],[date]],"yyyymm"))</f>
        <v>202011</v>
      </c>
      <c r="F73">
        <f>WEEKNUM(data[[#This Row],[date]])</f>
        <v>46</v>
      </c>
      <c r="G73">
        <f>data[[#This Row],[year]]*100+data[[#This Row],[week]]</f>
        <v>202046</v>
      </c>
      <c r="H73" t="str">
        <f>TEXT(data[[#This Row],[date]],"dddd")</f>
        <v>Wednesday</v>
      </c>
      <c r="I73">
        <f>IF(data[[#This Row],[yearweek]]=data[[#This Row],[week]],1,0)</f>
        <v>0</v>
      </c>
      <c r="J73">
        <f>IF(data[[#This Row],[yearweek]]=data[[#This Row],[week]]-1,1,0)</f>
        <v>0</v>
      </c>
      <c r="K73" t="str">
        <f>LEFT(TEXT(data[[#This Row],[day]],"emm"), 2)</f>
        <v>We</v>
      </c>
    </row>
    <row r="74" spans="1:11" x14ac:dyDescent="0.25">
      <c r="A74" s="1">
        <v>44147</v>
      </c>
      <c r="B74">
        <v>7870</v>
      </c>
      <c r="C74">
        <f>YEAR(data[[#This Row],[date]])</f>
        <v>2020</v>
      </c>
      <c r="D74">
        <f>MONTH(data[[#This Row],[date]])</f>
        <v>11</v>
      </c>
      <c r="E74">
        <f>VALUE(TEXT(data[[#This Row],[date]],"yyyymm"))</f>
        <v>202011</v>
      </c>
      <c r="F74">
        <f>WEEKNUM(data[[#This Row],[date]])</f>
        <v>46</v>
      </c>
      <c r="G74">
        <f>data[[#This Row],[year]]*100+data[[#This Row],[week]]</f>
        <v>202046</v>
      </c>
      <c r="H74" t="str">
        <f>TEXT(data[[#This Row],[date]],"dddd")</f>
        <v>Thursday</v>
      </c>
      <c r="I74">
        <f>IF(data[[#This Row],[yearweek]]=data[[#This Row],[week]],1,0)</f>
        <v>0</v>
      </c>
      <c r="J74">
        <f>IF(data[[#This Row],[yearweek]]=data[[#This Row],[week]]-1,1,0)</f>
        <v>0</v>
      </c>
      <c r="K74" t="str">
        <f>LEFT(TEXT(data[[#This Row],[day]],"emm"), 2)</f>
        <v>Th</v>
      </c>
    </row>
    <row r="75" spans="1:11" x14ac:dyDescent="0.25">
      <c r="A75" s="1">
        <v>44148</v>
      </c>
      <c r="B75">
        <v>7355</v>
      </c>
      <c r="C75">
        <f>YEAR(data[[#This Row],[date]])</f>
        <v>2020</v>
      </c>
      <c r="D75">
        <f>MONTH(data[[#This Row],[date]])</f>
        <v>11</v>
      </c>
      <c r="E75">
        <f>VALUE(TEXT(data[[#This Row],[date]],"yyyymm"))</f>
        <v>202011</v>
      </c>
      <c r="F75">
        <f>WEEKNUM(data[[#This Row],[date]])</f>
        <v>46</v>
      </c>
      <c r="G75">
        <f>data[[#This Row],[year]]*100+data[[#This Row],[week]]</f>
        <v>202046</v>
      </c>
      <c r="H75" t="str">
        <f>TEXT(data[[#This Row],[date]],"dddd")</f>
        <v>Friday</v>
      </c>
      <c r="I75">
        <f>IF(data[[#This Row],[yearweek]]=data[[#This Row],[week]],1,0)</f>
        <v>0</v>
      </c>
      <c r="J75">
        <f>IF(data[[#This Row],[yearweek]]=data[[#This Row],[week]]-1,1,0)</f>
        <v>0</v>
      </c>
      <c r="K75" t="str">
        <f>LEFT(TEXT(data[[#This Row],[day]],"emm"), 2)</f>
        <v>Fr</v>
      </c>
    </row>
    <row r="76" spans="1:11" x14ac:dyDescent="0.25">
      <c r="A76" s="1">
        <v>44149</v>
      </c>
      <c r="B76">
        <v>4199</v>
      </c>
      <c r="C76">
        <f>YEAR(data[[#This Row],[date]])</f>
        <v>2020</v>
      </c>
      <c r="D76">
        <f>MONTH(data[[#This Row],[date]])</f>
        <v>11</v>
      </c>
      <c r="E76">
        <f>VALUE(TEXT(data[[#This Row],[date]],"yyyymm"))</f>
        <v>202011</v>
      </c>
      <c r="F76">
        <f>WEEKNUM(data[[#This Row],[date]])</f>
        <v>46</v>
      </c>
      <c r="G76">
        <f>data[[#This Row],[year]]*100+data[[#This Row],[week]]</f>
        <v>202046</v>
      </c>
      <c r="H76" t="str">
        <f>TEXT(data[[#This Row],[date]],"dddd")</f>
        <v>Saturday</v>
      </c>
      <c r="I76">
        <f>IF(data[[#This Row],[yearweek]]=data[[#This Row],[week]],1,0)</f>
        <v>0</v>
      </c>
      <c r="J76">
        <f>IF(data[[#This Row],[yearweek]]=data[[#This Row],[week]]-1,1,0)</f>
        <v>0</v>
      </c>
      <c r="K76" t="str">
        <f>LEFT(TEXT(data[[#This Row],[day]],"emm"), 2)</f>
        <v>Sa</v>
      </c>
    </row>
    <row r="77" spans="1:11" x14ac:dyDescent="0.25">
      <c r="A77" s="1">
        <v>44150</v>
      </c>
      <c r="B77">
        <v>1887</v>
      </c>
      <c r="C77">
        <f>YEAR(data[[#This Row],[date]])</f>
        <v>2020</v>
      </c>
      <c r="D77">
        <f>MONTH(data[[#This Row],[date]])</f>
        <v>11</v>
      </c>
      <c r="E77">
        <f>VALUE(TEXT(data[[#This Row],[date]],"yyyymm"))</f>
        <v>202011</v>
      </c>
      <c r="F77">
        <f>WEEKNUM(data[[#This Row],[date]])</f>
        <v>47</v>
      </c>
      <c r="G77">
        <f>data[[#This Row],[year]]*100+data[[#This Row],[week]]</f>
        <v>202047</v>
      </c>
      <c r="H77" t="str">
        <f>TEXT(data[[#This Row],[date]],"dddd")</f>
        <v>Sunday</v>
      </c>
      <c r="I77">
        <f>IF(data[[#This Row],[yearweek]]=data[[#This Row],[week]],1,0)</f>
        <v>0</v>
      </c>
      <c r="J77">
        <f>IF(data[[#This Row],[yearweek]]=data[[#This Row],[week]]-1,1,0)</f>
        <v>0</v>
      </c>
      <c r="K77" t="str">
        <f>LEFT(TEXT(data[[#This Row],[day]],"emm"), 2)</f>
        <v>Su</v>
      </c>
    </row>
    <row r="78" spans="1:11" x14ac:dyDescent="0.25">
      <c r="A78" s="1">
        <v>44151</v>
      </c>
      <c r="B78">
        <v>5407</v>
      </c>
      <c r="C78">
        <f>YEAR(data[[#This Row],[date]])</f>
        <v>2020</v>
      </c>
      <c r="D78">
        <f>MONTH(data[[#This Row],[date]])</f>
        <v>11</v>
      </c>
      <c r="E78">
        <f>VALUE(TEXT(data[[#This Row],[date]],"yyyymm"))</f>
        <v>202011</v>
      </c>
      <c r="F78">
        <f>WEEKNUM(data[[#This Row],[date]])</f>
        <v>47</v>
      </c>
      <c r="G78">
        <f>data[[#This Row],[year]]*100+data[[#This Row],[week]]</f>
        <v>202047</v>
      </c>
      <c r="H78" t="str">
        <f>TEXT(data[[#This Row],[date]],"dddd")</f>
        <v>Monday</v>
      </c>
      <c r="I78">
        <f>IF(data[[#This Row],[yearweek]]=data[[#This Row],[week]],1,0)</f>
        <v>0</v>
      </c>
      <c r="J78">
        <f>IF(data[[#This Row],[yearweek]]=data[[#This Row],[week]]-1,1,0)</f>
        <v>0</v>
      </c>
      <c r="K78" t="str">
        <f>LEFT(TEXT(data[[#This Row],[day]],"emm"), 2)</f>
        <v>Mo</v>
      </c>
    </row>
    <row r="79" spans="1:11" x14ac:dyDescent="0.25">
      <c r="A79" s="1">
        <v>44152</v>
      </c>
      <c r="B79">
        <v>4246</v>
      </c>
      <c r="C79">
        <f>YEAR(data[[#This Row],[date]])</f>
        <v>2020</v>
      </c>
      <c r="D79">
        <f>MONTH(data[[#This Row],[date]])</f>
        <v>11</v>
      </c>
      <c r="E79">
        <f>VALUE(TEXT(data[[#This Row],[date]],"yyyymm"))</f>
        <v>202011</v>
      </c>
      <c r="F79">
        <f>WEEKNUM(data[[#This Row],[date]])</f>
        <v>47</v>
      </c>
      <c r="G79">
        <f>data[[#This Row],[year]]*100+data[[#This Row],[week]]</f>
        <v>202047</v>
      </c>
      <c r="H79" t="str">
        <f>TEXT(data[[#This Row],[date]],"dddd")</f>
        <v>Tuesday</v>
      </c>
      <c r="I79">
        <f>IF(data[[#This Row],[yearweek]]=data[[#This Row],[week]],1,0)</f>
        <v>0</v>
      </c>
      <c r="J79">
        <f>IF(data[[#This Row],[yearweek]]=data[[#This Row],[week]]-1,1,0)</f>
        <v>0</v>
      </c>
      <c r="K79" t="str">
        <f>LEFT(TEXT(data[[#This Row],[day]],"emm"), 2)</f>
        <v>Tu</v>
      </c>
    </row>
    <row r="80" spans="1:11" x14ac:dyDescent="0.25">
      <c r="A80" s="1">
        <v>44153</v>
      </c>
      <c r="B80">
        <v>5515</v>
      </c>
      <c r="C80">
        <f>YEAR(data[[#This Row],[date]])</f>
        <v>2020</v>
      </c>
      <c r="D80">
        <f>MONTH(data[[#This Row],[date]])</f>
        <v>11</v>
      </c>
      <c r="E80">
        <f>VALUE(TEXT(data[[#This Row],[date]],"yyyymm"))</f>
        <v>202011</v>
      </c>
      <c r="F80">
        <f>WEEKNUM(data[[#This Row],[date]])</f>
        <v>47</v>
      </c>
      <c r="G80">
        <f>data[[#This Row],[year]]*100+data[[#This Row],[week]]</f>
        <v>202047</v>
      </c>
      <c r="H80" t="str">
        <f>TEXT(data[[#This Row],[date]],"dddd")</f>
        <v>Wednesday</v>
      </c>
      <c r="I80">
        <f>IF(data[[#This Row],[yearweek]]=data[[#This Row],[week]],1,0)</f>
        <v>0</v>
      </c>
      <c r="J80">
        <f>IF(data[[#This Row],[yearweek]]=data[[#This Row],[week]]-1,1,0)</f>
        <v>0</v>
      </c>
      <c r="K80" t="str">
        <f>LEFT(TEXT(data[[#This Row],[day]],"emm"), 2)</f>
        <v>We</v>
      </c>
    </row>
    <row r="81" spans="1:11" x14ac:dyDescent="0.25">
      <c r="A81" s="1">
        <v>44154</v>
      </c>
      <c r="B81">
        <v>6471</v>
      </c>
      <c r="C81">
        <f>YEAR(data[[#This Row],[date]])</f>
        <v>2020</v>
      </c>
      <c r="D81">
        <f>MONTH(data[[#This Row],[date]])</f>
        <v>11</v>
      </c>
      <c r="E81">
        <f>VALUE(TEXT(data[[#This Row],[date]],"yyyymm"))</f>
        <v>202011</v>
      </c>
      <c r="F81">
        <f>WEEKNUM(data[[#This Row],[date]])</f>
        <v>47</v>
      </c>
      <c r="G81">
        <f>data[[#This Row],[year]]*100+data[[#This Row],[week]]</f>
        <v>202047</v>
      </c>
      <c r="H81" t="str">
        <f>TEXT(data[[#This Row],[date]],"dddd")</f>
        <v>Thursday</v>
      </c>
      <c r="I81">
        <f>IF(data[[#This Row],[yearweek]]=data[[#This Row],[week]],1,0)</f>
        <v>0</v>
      </c>
      <c r="J81">
        <f>IF(data[[#This Row],[yearweek]]=data[[#This Row],[week]]-1,1,0)</f>
        <v>0</v>
      </c>
      <c r="K81" t="str">
        <f>LEFT(TEXT(data[[#This Row],[day]],"emm"), 2)</f>
        <v>Th</v>
      </c>
    </row>
    <row r="82" spans="1:11" x14ac:dyDescent="0.25">
      <c r="A82" s="1">
        <v>44155</v>
      </c>
      <c r="B82">
        <v>5808</v>
      </c>
      <c r="C82">
        <f>YEAR(data[[#This Row],[date]])</f>
        <v>2020</v>
      </c>
      <c r="D82">
        <f>MONTH(data[[#This Row],[date]])</f>
        <v>11</v>
      </c>
      <c r="E82">
        <f>VALUE(TEXT(data[[#This Row],[date]],"yyyymm"))</f>
        <v>202011</v>
      </c>
      <c r="F82">
        <f>WEEKNUM(data[[#This Row],[date]])</f>
        <v>47</v>
      </c>
      <c r="G82">
        <f>data[[#This Row],[year]]*100+data[[#This Row],[week]]</f>
        <v>202047</v>
      </c>
      <c r="H82" t="str">
        <f>TEXT(data[[#This Row],[date]],"dddd")</f>
        <v>Friday</v>
      </c>
      <c r="I82">
        <f>IF(data[[#This Row],[yearweek]]=data[[#This Row],[week]],1,0)</f>
        <v>0</v>
      </c>
      <c r="J82">
        <f>IF(data[[#This Row],[yearweek]]=data[[#This Row],[week]]-1,1,0)</f>
        <v>0</v>
      </c>
      <c r="K82" t="str">
        <f>LEFT(TEXT(data[[#This Row],[day]],"emm"), 2)</f>
        <v>Fr</v>
      </c>
    </row>
    <row r="83" spans="1:11" x14ac:dyDescent="0.25">
      <c r="A83" s="1">
        <v>44156</v>
      </c>
      <c r="B83">
        <v>3187</v>
      </c>
      <c r="C83">
        <f>YEAR(data[[#This Row],[date]])</f>
        <v>2020</v>
      </c>
      <c r="D83">
        <f>MONTH(data[[#This Row],[date]])</f>
        <v>11</v>
      </c>
      <c r="E83">
        <f>VALUE(TEXT(data[[#This Row],[date]],"yyyymm"))</f>
        <v>202011</v>
      </c>
      <c r="F83">
        <f>WEEKNUM(data[[#This Row],[date]])</f>
        <v>47</v>
      </c>
      <c r="G83">
        <f>data[[#This Row],[year]]*100+data[[#This Row],[week]]</f>
        <v>202047</v>
      </c>
      <c r="H83" t="str">
        <f>TEXT(data[[#This Row],[date]],"dddd")</f>
        <v>Saturday</v>
      </c>
      <c r="I83">
        <f>IF(data[[#This Row],[yearweek]]=data[[#This Row],[week]],1,0)</f>
        <v>0</v>
      </c>
      <c r="J83">
        <f>IF(data[[#This Row],[yearweek]]=data[[#This Row],[week]]-1,1,0)</f>
        <v>0</v>
      </c>
      <c r="K83" t="str">
        <f>LEFT(TEXT(data[[#This Row],[day]],"emm"), 2)</f>
        <v>Sa</v>
      </c>
    </row>
    <row r="84" spans="1:11" x14ac:dyDescent="0.25">
      <c r="A84" s="1">
        <v>44157</v>
      </c>
      <c r="B84">
        <v>1513</v>
      </c>
      <c r="C84">
        <f>YEAR(data[[#This Row],[date]])</f>
        <v>2020</v>
      </c>
      <c r="D84">
        <f>MONTH(data[[#This Row],[date]])</f>
        <v>11</v>
      </c>
      <c r="E84">
        <f>VALUE(TEXT(data[[#This Row],[date]],"yyyymm"))</f>
        <v>202011</v>
      </c>
      <c r="F84">
        <f>WEEKNUM(data[[#This Row],[date]])</f>
        <v>48</v>
      </c>
      <c r="G84">
        <f>data[[#This Row],[year]]*100+data[[#This Row],[week]]</f>
        <v>202048</v>
      </c>
      <c r="H84" t="str">
        <f>TEXT(data[[#This Row],[date]],"dddd")</f>
        <v>Sunday</v>
      </c>
      <c r="I84">
        <f>IF(data[[#This Row],[yearweek]]=data[[#This Row],[week]],1,0)</f>
        <v>0</v>
      </c>
      <c r="J84">
        <f>IF(data[[#This Row],[yearweek]]=data[[#This Row],[week]]-1,1,0)</f>
        <v>0</v>
      </c>
      <c r="K84" t="str">
        <f>LEFT(TEXT(data[[#This Row],[day]],"emm"), 2)</f>
        <v>Su</v>
      </c>
    </row>
    <row r="85" spans="1:11" x14ac:dyDescent="0.25">
      <c r="A85" s="1">
        <v>44158</v>
      </c>
      <c r="B85">
        <v>4375</v>
      </c>
      <c r="C85">
        <f>YEAR(data[[#This Row],[date]])</f>
        <v>2020</v>
      </c>
      <c r="D85">
        <f>MONTH(data[[#This Row],[date]])</f>
        <v>11</v>
      </c>
      <c r="E85">
        <f>VALUE(TEXT(data[[#This Row],[date]],"yyyymm"))</f>
        <v>202011</v>
      </c>
      <c r="F85">
        <f>WEEKNUM(data[[#This Row],[date]])</f>
        <v>48</v>
      </c>
      <c r="G85">
        <f>data[[#This Row],[year]]*100+data[[#This Row],[week]]</f>
        <v>202048</v>
      </c>
      <c r="H85" t="str">
        <f>TEXT(data[[#This Row],[date]],"dddd")</f>
        <v>Monday</v>
      </c>
      <c r="I85">
        <f>IF(data[[#This Row],[yearweek]]=data[[#This Row],[week]],1,0)</f>
        <v>0</v>
      </c>
      <c r="J85">
        <f>IF(data[[#This Row],[yearweek]]=data[[#This Row],[week]]-1,1,0)</f>
        <v>0</v>
      </c>
      <c r="K85" t="str">
        <f>LEFT(TEXT(data[[#This Row],[day]],"emm"), 2)</f>
        <v>Mo</v>
      </c>
    </row>
    <row r="86" spans="1:11" x14ac:dyDescent="0.25">
      <c r="A86" s="1">
        <v>44159</v>
      </c>
      <c r="B86">
        <v>5896</v>
      </c>
      <c r="C86">
        <f>YEAR(data[[#This Row],[date]])</f>
        <v>2020</v>
      </c>
      <c r="D86">
        <f>MONTH(data[[#This Row],[date]])</f>
        <v>11</v>
      </c>
      <c r="E86">
        <f>VALUE(TEXT(data[[#This Row],[date]],"yyyymm"))</f>
        <v>202011</v>
      </c>
      <c r="F86">
        <f>WEEKNUM(data[[#This Row],[date]])</f>
        <v>48</v>
      </c>
      <c r="G86">
        <f>data[[#This Row],[year]]*100+data[[#This Row],[week]]</f>
        <v>202048</v>
      </c>
      <c r="H86" t="str">
        <f>TEXT(data[[#This Row],[date]],"dddd")</f>
        <v>Tuesday</v>
      </c>
      <c r="I86">
        <f>IF(data[[#This Row],[yearweek]]=data[[#This Row],[week]],1,0)</f>
        <v>0</v>
      </c>
      <c r="J86">
        <f>IF(data[[#This Row],[yearweek]]=data[[#This Row],[week]]-1,1,0)</f>
        <v>0</v>
      </c>
      <c r="K86" t="str">
        <f>LEFT(TEXT(data[[#This Row],[day]],"emm"), 2)</f>
        <v>Tu</v>
      </c>
    </row>
    <row r="87" spans="1:11" x14ac:dyDescent="0.25">
      <c r="A87" s="1">
        <v>44160</v>
      </c>
      <c r="B87">
        <v>2681</v>
      </c>
      <c r="C87">
        <f>YEAR(data[[#This Row],[date]])</f>
        <v>2020</v>
      </c>
      <c r="D87">
        <f>MONTH(data[[#This Row],[date]])</f>
        <v>11</v>
      </c>
      <c r="E87">
        <f>VALUE(TEXT(data[[#This Row],[date]],"yyyymm"))</f>
        <v>202011</v>
      </c>
      <c r="F87">
        <f>WEEKNUM(data[[#This Row],[date]])</f>
        <v>48</v>
      </c>
      <c r="G87">
        <f>data[[#This Row],[year]]*100+data[[#This Row],[week]]</f>
        <v>202048</v>
      </c>
      <c r="H87" t="str">
        <f>TEXT(data[[#This Row],[date]],"dddd")</f>
        <v>Wednesday</v>
      </c>
      <c r="I87">
        <f>IF(data[[#This Row],[yearweek]]=data[[#This Row],[week]],1,0)</f>
        <v>0</v>
      </c>
      <c r="J87">
        <f>IF(data[[#This Row],[yearweek]]=data[[#This Row],[week]]-1,1,0)</f>
        <v>0</v>
      </c>
      <c r="K87" t="str">
        <f>LEFT(TEXT(data[[#This Row],[day]],"emm"), 2)</f>
        <v>We</v>
      </c>
    </row>
    <row r="88" spans="1:11" x14ac:dyDescent="0.25">
      <c r="A88" s="1">
        <v>44161</v>
      </c>
      <c r="B88">
        <v>6305</v>
      </c>
      <c r="C88">
        <f>YEAR(data[[#This Row],[date]])</f>
        <v>2020</v>
      </c>
      <c r="D88">
        <f>MONTH(data[[#This Row],[date]])</f>
        <v>11</v>
      </c>
      <c r="E88">
        <f>VALUE(TEXT(data[[#This Row],[date]],"yyyymm"))</f>
        <v>202011</v>
      </c>
      <c r="F88">
        <f>WEEKNUM(data[[#This Row],[date]])</f>
        <v>48</v>
      </c>
      <c r="G88">
        <f>data[[#This Row],[year]]*100+data[[#This Row],[week]]</f>
        <v>202048</v>
      </c>
      <c r="H88" t="str">
        <f>TEXT(data[[#This Row],[date]],"dddd")</f>
        <v>Thursday</v>
      </c>
      <c r="I88">
        <f>IF(data[[#This Row],[yearweek]]=data[[#This Row],[week]],1,0)</f>
        <v>0</v>
      </c>
      <c r="J88">
        <f>IF(data[[#This Row],[yearweek]]=data[[#This Row],[week]]-1,1,0)</f>
        <v>0</v>
      </c>
      <c r="K88" t="str">
        <f>LEFT(TEXT(data[[#This Row],[day]],"emm"), 2)</f>
        <v>Th</v>
      </c>
    </row>
    <row r="89" spans="1:11" x14ac:dyDescent="0.25">
      <c r="A89" s="1">
        <v>44162</v>
      </c>
      <c r="B89">
        <v>4464</v>
      </c>
      <c r="C89">
        <f>YEAR(data[[#This Row],[date]])</f>
        <v>2020</v>
      </c>
      <c r="D89">
        <f>MONTH(data[[#This Row],[date]])</f>
        <v>11</v>
      </c>
      <c r="E89">
        <f>VALUE(TEXT(data[[#This Row],[date]],"yyyymm"))</f>
        <v>202011</v>
      </c>
      <c r="F89">
        <f>WEEKNUM(data[[#This Row],[date]])</f>
        <v>48</v>
      </c>
      <c r="G89">
        <f>data[[#This Row],[year]]*100+data[[#This Row],[week]]</f>
        <v>202048</v>
      </c>
      <c r="H89" t="str">
        <f>TEXT(data[[#This Row],[date]],"dddd")</f>
        <v>Friday</v>
      </c>
      <c r="I89">
        <f>IF(data[[#This Row],[yearweek]]=data[[#This Row],[week]],1,0)</f>
        <v>0</v>
      </c>
      <c r="J89">
        <f>IF(data[[#This Row],[yearweek]]=data[[#This Row],[week]]-1,1,0)</f>
        <v>0</v>
      </c>
      <c r="K89" t="str">
        <f>LEFT(TEXT(data[[#This Row],[day]],"emm"), 2)</f>
        <v>Fr</v>
      </c>
    </row>
    <row r="90" spans="1:11" x14ac:dyDescent="0.25">
      <c r="A90" s="1">
        <v>44163</v>
      </c>
      <c r="B90">
        <v>2665</v>
      </c>
      <c r="C90">
        <f>YEAR(data[[#This Row],[date]])</f>
        <v>2020</v>
      </c>
      <c r="D90">
        <f>MONTH(data[[#This Row],[date]])</f>
        <v>11</v>
      </c>
      <c r="E90">
        <f>VALUE(TEXT(data[[#This Row],[date]],"yyyymm"))</f>
        <v>202011</v>
      </c>
      <c r="F90">
        <f>WEEKNUM(data[[#This Row],[date]])</f>
        <v>48</v>
      </c>
      <c r="G90">
        <f>data[[#This Row],[year]]*100+data[[#This Row],[week]]</f>
        <v>202048</v>
      </c>
      <c r="H90" t="str">
        <f>TEXT(data[[#This Row],[date]],"dddd")</f>
        <v>Saturday</v>
      </c>
      <c r="I90">
        <f>IF(data[[#This Row],[yearweek]]=data[[#This Row],[week]],1,0)</f>
        <v>0</v>
      </c>
      <c r="J90">
        <f>IF(data[[#This Row],[yearweek]]=data[[#This Row],[week]]-1,1,0)</f>
        <v>0</v>
      </c>
      <c r="K90" t="str">
        <f>LEFT(TEXT(data[[#This Row],[day]],"emm"), 2)</f>
        <v>Sa</v>
      </c>
    </row>
    <row r="91" spans="1:11" x14ac:dyDescent="0.25">
      <c r="A91" s="1">
        <v>44164</v>
      </c>
      <c r="B91">
        <v>1074</v>
      </c>
      <c r="C91">
        <f>YEAR(data[[#This Row],[date]])</f>
        <v>2020</v>
      </c>
      <c r="D91">
        <f>MONTH(data[[#This Row],[date]])</f>
        <v>11</v>
      </c>
      <c r="E91">
        <f>VALUE(TEXT(data[[#This Row],[date]],"yyyymm"))</f>
        <v>202011</v>
      </c>
      <c r="F91">
        <f>WEEKNUM(data[[#This Row],[date]])</f>
        <v>49</v>
      </c>
      <c r="G91">
        <f>data[[#This Row],[year]]*100+data[[#This Row],[week]]</f>
        <v>202049</v>
      </c>
      <c r="H91" t="str">
        <f>TEXT(data[[#This Row],[date]],"dddd")</f>
        <v>Sunday</v>
      </c>
      <c r="I91">
        <f>IF(data[[#This Row],[yearweek]]=data[[#This Row],[week]],1,0)</f>
        <v>0</v>
      </c>
      <c r="J91">
        <f>IF(data[[#This Row],[yearweek]]=data[[#This Row],[week]]-1,1,0)</f>
        <v>0</v>
      </c>
      <c r="K91" t="str">
        <f>LEFT(TEXT(data[[#This Row],[day]],"emm"), 2)</f>
        <v>Su</v>
      </c>
    </row>
    <row r="92" spans="1:11" x14ac:dyDescent="0.25">
      <c r="A92" s="1">
        <v>44165</v>
      </c>
      <c r="B92">
        <v>3575</v>
      </c>
      <c r="C92">
        <f>YEAR(data[[#This Row],[date]])</f>
        <v>2020</v>
      </c>
      <c r="D92">
        <f>MONTH(data[[#This Row],[date]])</f>
        <v>11</v>
      </c>
      <c r="E92">
        <f>VALUE(TEXT(data[[#This Row],[date]],"yyyymm"))</f>
        <v>202011</v>
      </c>
      <c r="F92">
        <f>WEEKNUM(data[[#This Row],[date]])</f>
        <v>49</v>
      </c>
      <c r="G92">
        <f>data[[#This Row],[year]]*100+data[[#This Row],[week]]</f>
        <v>202049</v>
      </c>
      <c r="H92" t="str">
        <f>TEXT(data[[#This Row],[date]],"dddd")</f>
        <v>Monday</v>
      </c>
      <c r="I92">
        <f>IF(data[[#This Row],[yearweek]]=data[[#This Row],[week]],1,0)</f>
        <v>0</v>
      </c>
      <c r="J92">
        <f>IF(data[[#This Row],[yearweek]]=data[[#This Row],[week]]-1,1,0)</f>
        <v>0</v>
      </c>
      <c r="K92" t="str">
        <f>LEFT(TEXT(data[[#This Row],[day]],"emm"), 2)</f>
        <v>Mo</v>
      </c>
    </row>
    <row r="93" spans="1:11" x14ac:dyDescent="0.25">
      <c r="A93" s="1">
        <v>44166</v>
      </c>
      <c r="B93">
        <v>5176</v>
      </c>
      <c r="C93">
        <f>YEAR(data[[#This Row],[date]])</f>
        <v>2020</v>
      </c>
      <c r="D93">
        <f>MONTH(data[[#This Row],[date]])</f>
        <v>12</v>
      </c>
      <c r="E93">
        <f>VALUE(TEXT(data[[#This Row],[date]],"yyyymm"))</f>
        <v>202012</v>
      </c>
      <c r="F93">
        <f>WEEKNUM(data[[#This Row],[date]])</f>
        <v>49</v>
      </c>
      <c r="G93">
        <f>data[[#This Row],[year]]*100+data[[#This Row],[week]]</f>
        <v>202049</v>
      </c>
      <c r="H93" t="str">
        <f>TEXT(data[[#This Row],[date]],"dddd")</f>
        <v>Tuesday</v>
      </c>
      <c r="I93">
        <f>IF(data[[#This Row],[yearweek]]=data[[#This Row],[week]],1,0)</f>
        <v>0</v>
      </c>
      <c r="J93">
        <f>IF(data[[#This Row],[yearweek]]=data[[#This Row],[week]]-1,1,0)</f>
        <v>0</v>
      </c>
      <c r="K93" t="str">
        <f>LEFT(TEXT(data[[#This Row],[day]],"emm"), 2)</f>
        <v>Tu</v>
      </c>
    </row>
    <row r="94" spans="1:11" x14ac:dyDescent="0.25">
      <c r="A94" s="1">
        <v>44167</v>
      </c>
      <c r="B94">
        <v>4568</v>
      </c>
      <c r="C94">
        <f>YEAR(data[[#This Row],[date]])</f>
        <v>2020</v>
      </c>
      <c r="D94">
        <f>MONTH(data[[#This Row],[date]])</f>
        <v>12</v>
      </c>
      <c r="E94">
        <f>VALUE(TEXT(data[[#This Row],[date]],"yyyymm"))</f>
        <v>202012</v>
      </c>
      <c r="F94">
        <f>WEEKNUM(data[[#This Row],[date]])</f>
        <v>49</v>
      </c>
      <c r="G94">
        <f>data[[#This Row],[year]]*100+data[[#This Row],[week]]</f>
        <v>202049</v>
      </c>
      <c r="H94" t="str">
        <f>TEXT(data[[#This Row],[date]],"dddd")</f>
        <v>Wednesday</v>
      </c>
      <c r="I94">
        <f>IF(data[[#This Row],[yearweek]]=data[[#This Row],[week]],1,0)</f>
        <v>0</v>
      </c>
      <c r="J94">
        <f>IF(data[[#This Row],[yearweek]]=data[[#This Row],[week]]-1,1,0)</f>
        <v>0</v>
      </c>
      <c r="K94" t="str">
        <f>LEFT(TEXT(data[[#This Row],[day]],"emm"), 2)</f>
        <v>We</v>
      </c>
    </row>
    <row r="95" spans="1:11" x14ac:dyDescent="0.25">
      <c r="A95" s="1">
        <v>44168</v>
      </c>
      <c r="B95">
        <v>4621</v>
      </c>
      <c r="C95">
        <f>YEAR(data[[#This Row],[date]])</f>
        <v>2020</v>
      </c>
      <c r="D95">
        <f>MONTH(data[[#This Row],[date]])</f>
        <v>12</v>
      </c>
      <c r="E95">
        <f>VALUE(TEXT(data[[#This Row],[date]],"yyyymm"))</f>
        <v>202012</v>
      </c>
      <c r="F95">
        <f>WEEKNUM(data[[#This Row],[date]])</f>
        <v>49</v>
      </c>
      <c r="G95">
        <f>data[[#This Row],[year]]*100+data[[#This Row],[week]]</f>
        <v>202049</v>
      </c>
      <c r="H95" t="str">
        <f>TEXT(data[[#This Row],[date]],"dddd")</f>
        <v>Thursday</v>
      </c>
      <c r="I95">
        <f>IF(data[[#This Row],[yearweek]]=data[[#This Row],[week]],1,0)</f>
        <v>0</v>
      </c>
      <c r="J95">
        <f>IF(data[[#This Row],[yearweek]]=data[[#This Row],[week]]-1,1,0)</f>
        <v>0</v>
      </c>
      <c r="K95" t="str">
        <f>LEFT(TEXT(data[[#This Row],[day]],"emm"), 2)</f>
        <v>Th</v>
      </c>
    </row>
    <row r="96" spans="1:11" x14ac:dyDescent="0.25">
      <c r="A96" s="1">
        <v>44169</v>
      </c>
      <c r="B96">
        <v>4743</v>
      </c>
      <c r="C96">
        <f>YEAR(data[[#This Row],[date]])</f>
        <v>2020</v>
      </c>
      <c r="D96">
        <f>MONTH(data[[#This Row],[date]])</f>
        <v>12</v>
      </c>
      <c r="E96">
        <f>VALUE(TEXT(data[[#This Row],[date]],"yyyymm"))</f>
        <v>202012</v>
      </c>
      <c r="F96">
        <f>WEEKNUM(data[[#This Row],[date]])</f>
        <v>49</v>
      </c>
      <c r="G96">
        <f>data[[#This Row],[year]]*100+data[[#This Row],[week]]</f>
        <v>202049</v>
      </c>
      <c r="H96" t="str">
        <f>TEXT(data[[#This Row],[date]],"dddd")</f>
        <v>Friday</v>
      </c>
      <c r="I96">
        <f>IF(data[[#This Row],[yearweek]]=data[[#This Row],[week]],1,0)</f>
        <v>0</v>
      </c>
      <c r="J96">
        <f>IF(data[[#This Row],[yearweek]]=data[[#This Row],[week]]-1,1,0)</f>
        <v>0</v>
      </c>
      <c r="K96" t="str">
        <f>LEFT(TEXT(data[[#This Row],[day]],"emm"), 2)</f>
        <v>Fr</v>
      </c>
    </row>
    <row r="97" spans="1:11" x14ac:dyDescent="0.25">
      <c r="A97" s="1">
        <v>44170</v>
      </c>
      <c r="B97">
        <v>1773</v>
      </c>
      <c r="C97">
        <f>YEAR(data[[#This Row],[date]])</f>
        <v>2020</v>
      </c>
      <c r="D97">
        <f>MONTH(data[[#This Row],[date]])</f>
        <v>12</v>
      </c>
      <c r="E97">
        <f>VALUE(TEXT(data[[#This Row],[date]],"yyyymm"))</f>
        <v>202012</v>
      </c>
      <c r="F97">
        <f>WEEKNUM(data[[#This Row],[date]])</f>
        <v>49</v>
      </c>
      <c r="G97">
        <f>data[[#This Row],[year]]*100+data[[#This Row],[week]]</f>
        <v>202049</v>
      </c>
      <c r="H97" t="str">
        <f>TEXT(data[[#This Row],[date]],"dddd")</f>
        <v>Saturday</v>
      </c>
      <c r="I97">
        <f>IF(data[[#This Row],[yearweek]]=data[[#This Row],[week]],1,0)</f>
        <v>0</v>
      </c>
      <c r="J97">
        <f>IF(data[[#This Row],[yearweek]]=data[[#This Row],[week]]-1,1,0)</f>
        <v>0</v>
      </c>
      <c r="K97" t="str">
        <f>LEFT(TEXT(data[[#This Row],[day]],"emm"), 2)</f>
        <v>Sa</v>
      </c>
    </row>
    <row r="98" spans="1:11" x14ac:dyDescent="0.25">
      <c r="A98" s="1">
        <v>44171</v>
      </c>
      <c r="B98">
        <v>2654</v>
      </c>
      <c r="C98">
        <f>YEAR(data[[#This Row],[date]])</f>
        <v>2020</v>
      </c>
      <c r="D98">
        <f>MONTH(data[[#This Row],[date]])</f>
        <v>12</v>
      </c>
      <c r="E98">
        <f>VALUE(TEXT(data[[#This Row],[date]],"yyyymm"))</f>
        <v>202012</v>
      </c>
      <c r="F98">
        <f>WEEKNUM(data[[#This Row],[date]])</f>
        <v>50</v>
      </c>
      <c r="G98">
        <f>data[[#This Row],[year]]*100+data[[#This Row],[week]]</f>
        <v>202050</v>
      </c>
      <c r="H98" t="str">
        <f>TEXT(data[[#This Row],[date]],"dddd")</f>
        <v>Sunday</v>
      </c>
      <c r="I98">
        <f>IF(data[[#This Row],[yearweek]]=data[[#This Row],[week]],1,0)</f>
        <v>0</v>
      </c>
      <c r="J98">
        <f>IF(data[[#This Row],[yearweek]]=data[[#This Row],[week]]-1,1,0)</f>
        <v>0</v>
      </c>
      <c r="K98" t="str">
        <f>LEFT(TEXT(data[[#This Row],[day]],"emm"), 2)</f>
        <v>Su</v>
      </c>
    </row>
    <row r="99" spans="1:11" x14ac:dyDescent="0.25">
      <c r="A99" s="1">
        <v>44172</v>
      </c>
      <c r="B99">
        <v>0</v>
      </c>
      <c r="C99">
        <f>YEAR(data[[#This Row],[date]])</f>
        <v>2020</v>
      </c>
      <c r="D99">
        <f>MONTH(data[[#This Row],[date]])</f>
        <v>12</v>
      </c>
      <c r="E99">
        <f>VALUE(TEXT(data[[#This Row],[date]],"yyyymm"))</f>
        <v>202012</v>
      </c>
      <c r="F99">
        <f>WEEKNUM(data[[#This Row],[date]])</f>
        <v>50</v>
      </c>
      <c r="G99">
        <f>data[[#This Row],[year]]*100+data[[#This Row],[week]]</f>
        <v>202050</v>
      </c>
      <c r="H99" t="str">
        <f>TEXT(data[[#This Row],[date]],"dddd")</f>
        <v>Monday</v>
      </c>
      <c r="I99">
        <f>IF(data[[#This Row],[yearweek]]=data[[#This Row],[week]],1,0)</f>
        <v>0</v>
      </c>
      <c r="J99">
        <f>IF(data[[#This Row],[yearweek]]=data[[#This Row],[week]]-1,1,0)</f>
        <v>0</v>
      </c>
      <c r="K99" t="str">
        <f>LEFT(TEXT(data[[#This Row],[day]],"emm"), 2)</f>
        <v>Mo</v>
      </c>
    </row>
    <row r="100" spans="1:11" x14ac:dyDescent="0.25">
      <c r="A100" s="1">
        <v>44173</v>
      </c>
      <c r="B100">
        <v>4237</v>
      </c>
      <c r="C100">
        <f>YEAR(data[[#This Row],[date]])</f>
        <v>2020</v>
      </c>
      <c r="D100">
        <f>MONTH(data[[#This Row],[date]])</f>
        <v>12</v>
      </c>
      <c r="E100">
        <f>VALUE(TEXT(data[[#This Row],[date]],"yyyymm"))</f>
        <v>202012</v>
      </c>
      <c r="F100">
        <f>WEEKNUM(data[[#This Row],[date]])</f>
        <v>50</v>
      </c>
      <c r="G100">
        <f>data[[#This Row],[year]]*100+data[[#This Row],[week]]</f>
        <v>202050</v>
      </c>
      <c r="H100" t="str">
        <f>TEXT(data[[#This Row],[date]],"dddd")</f>
        <v>Tuesday</v>
      </c>
      <c r="I100">
        <f>IF(data[[#This Row],[yearweek]]=data[[#This Row],[week]],1,0)</f>
        <v>0</v>
      </c>
      <c r="J100">
        <f>IF(data[[#This Row],[yearweek]]=data[[#This Row],[week]]-1,1,0)</f>
        <v>0</v>
      </c>
      <c r="K100" t="str">
        <f>LEFT(TEXT(data[[#This Row],[day]],"emm"), 2)</f>
        <v>Tu</v>
      </c>
    </row>
    <row r="101" spans="1:11" x14ac:dyDescent="0.25">
      <c r="A101" s="1">
        <v>44174</v>
      </c>
      <c r="B101">
        <v>5857</v>
      </c>
      <c r="C101">
        <f>YEAR(data[[#This Row],[date]])</f>
        <v>2020</v>
      </c>
      <c r="D101">
        <f>MONTH(data[[#This Row],[date]])</f>
        <v>12</v>
      </c>
      <c r="E101">
        <f>VALUE(TEXT(data[[#This Row],[date]],"yyyymm"))</f>
        <v>202012</v>
      </c>
      <c r="F101">
        <f>WEEKNUM(data[[#This Row],[date]])</f>
        <v>50</v>
      </c>
      <c r="G101">
        <f>data[[#This Row],[year]]*100+data[[#This Row],[week]]</f>
        <v>202050</v>
      </c>
      <c r="H101" t="str">
        <f>TEXT(data[[#This Row],[date]],"dddd")</f>
        <v>Wednesday</v>
      </c>
      <c r="I101">
        <f>IF(data[[#This Row],[yearweek]]=data[[#This Row],[week]],1,0)</f>
        <v>0</v>
      </c>
      <c r="J101">
        <f>IF(data[[#This Row],[yearweek]]=data[[#This Row],[week]]-1,1,0)</f>
        <v>0</v>
      </c>
      <c r="K101" t="str">
        <f>LEFT(TEXT(data[[#This Row],[day]],"emm"), 2)</f>
        <v>We</v>
      </c>
    </row>
    <row r="102" spans="1:11" x14ac:dyDescent="0.25">
      <c r="A102" s="1">
        <v>44175</v>
      </c>
      <c r="B102">
        <v>6406</v>
      </c>
      <c r="C102">
        <f>YEAR(data[[#This Row],[date]])</f>
        <v>2020</v>
      </c>
      <c r="D102">
        <f>MONTH(data[[#This Row],[date]])</f>
        <v>12</v>
      </c>
      <c r="E102">
        <f>VALUE(TEXT(data[[#This Row],[date]],"yyyymm"))</f>
        <v>202012</v>
      </c>
      <c r="F102">
        <f>WEEKNUM(data[[#This Row],[date]])</f>
        <v>50</v>
      </c>
      <c r="G102">
        <f>data[[#This Row],[year]]*100+data[[#This Row],[week]]</f>
        <v>202050</v>
      </c>
      <c r="H102" t="str">
        <f>TEXT(data[[#This Row],[date]],"dddd")</f>
        <v>Thursday</v>
      </c>
      <c r="I102">
        <f>IF(data[[#This Row],[yearweek]]=data[[#This Row],[week]],1,0)</f>
        <v>0</v>
      </c>
      <c r="J102">
        <f>IF(data[[#This Row],[yearweek]]=data[[#This Row],[week]]-1,1,0)</f>
        <v>0</v>
      </c>
      <c r="K102" t="str">
        <f>LEFT(TEXT(data[[#This Row],[day]],"emm"), 2)</f>
        <v>Th</v>
      </c>
    </row>
    <row r="103" spans="1:11" x14ac:dyDescent="0.25">
      <c r="A103" s="1">
        <v>44176</v>
      </c>
      <c r="B103">
        <v>5872</v>
      </c>
      <c r="C103">
        <f>YEAR(data[[#This Row],[date]])</f>
        <v>2020</v>
      </c>
      <c r="D103">
        <f>MONTH(data[[#This Row],[date]])</f>
        <v>12</v>
      </c>
      <c r="E103">
        <f>VALUE(TEXT(data[[#This Row],[date]],"yyyymm"))</f>
        <v>202012</v>
      </c>
      <c r="F103">
        <f>WEEKNUM(data[[#This Row],[date]])</f>
        <v>50</v>
      </c>
      <c r="G103">
        <f>data[[#This Row],[year]]*100+data[[#This Row],[week]]</f>
        <v>202050</v>
      </c>
      <c r="H103" t="str">
        <f>TEXT(data[[#This Row],[date]],"dddd")</f>
        <v>Friday</v>
      </c>
      <c r="I103">
        <f>IF(data[[#This Row],[yearweek]]=data[[#This Row],[week]],1,0)</f>
        <v>0</v>
      </c>
      <c r="J103">
        <f>IF(data[[#This Row],[yearweek]]=data[[#This Row],[week]]-1,1,0)</f>
        <v>0</v>
      </c>
      <c r="K103" t="str">
        <f>LEFT(TEXT(data[[#This Row],[day]],"emm"), 2)</f>
        <v>Fr</v>
      </c>
    </row>
    <row r="104" spans="1:11" x14ac:dyDescent="0.25">
      <c r="A104" s="1">
        <v>44177</v>
      </c>
      <c r="B104">
        <v>6217</v>
      </c>
      <c r="C104">
        <f>YEAR(data[[#This Row],[date]])</f>
        <v>2020</v>
      </c>
      <c r="D104">
        <f>MONTH(data[[#This Row],[date]])</f>
        <v>12</v>
      </c>
      <c r="E104">
        <f>VALUE(TEXT(data[[#This Row],[date]],"yyyymm"))</f>
        <v>202012</v>
      </c>
      <c r="F104">
        <f>WEEKNUM(data[[#This Row],[date]])</f>
        <v>50</v>
      </c>
      <c r="G104">
        <f>data[[#This Row],[year]]*100+data[[#This Row],[week]]</f>
        <v>202050</v>
      </c>
      <c r="H104" t="str">
        <f>TEXT(data[[#This Row],[date]],"dddd")</f>
        <v>Saturday</v>
      </c>
      <c r="I104">
        <f>IF(data[[#This Row],[yearweek]]=data[[#This Row],[week]],1,0)</f>
        <v>0</v>
      </c>
      <c r="J104">
        <f>IF(data[[#This Row],[yearweek]]=data[[#This Row],[week]]-1,1,0)</f>
        <v>0</v>
      </c>
      <c r="K104" t="str">
        <f>LEFT(TEXT(data[[#This Row],[day]],"emm"), 2)</f>
        <v>Sa</v>
      </c>
    </row>
    <row r="105" spans="1:11" x14ac:dyDescent="0.25">
      <c r="A105" s="1">
        <v>44178</v>
      </c>
      <c r="B105">
        <v>3657</v>
      </c>
      <c r="C105">
        <f>YEAR(data[[#This Row],[date]])</f>
        <v>2020</v>
      </c>
      <c r="D105">
        <f>MONTH(data[[#This Row],[date]])</f>
        <v>12</v>
      </c>
      <c r="E105">
        <f>VALUE(TEXT(data[[#This Row],[date]],"yyyymm"))</f>
        <v>202012</v>
      </c>
      <c r="F105">
        <f>WEEKNUM(data[[#This Row],[date]])</f>
        <v>51</v>
      </c>
      <c r="G105">
        <f>data[[#This Row],[year]]*100+data[[#This Row],[week]]</f>
        <v>202051</v>
      </c>
      <c r="H105" t="str">
        <f>TEXT(data[[#This Row],[date]],"dddd")</f>
        <v>Sunday</v>
      </c>
      <c r="I105">
        <f>IF(data[[#This Row],[yearweek]]=data[[#This Row],[week]],1,0)</f>
        <v>0</v>
      </c>
      <c r="J105">
        <f>IF(data[[#This Row],[yearweek]]=data[[#This Row],[week]]-1,1,0)</f>
        <v>0</v>
      </c>
      <c r="K105" t="str">
        <f>LEFT(TEXT(data[[#This Row],[day]],"emm"), 2)</f>
        <v>Su</v>
      </c>
    </row>
    <row r="106" spans="1:11" x14ac:dyDescent="0.25">
      <c r="A106" s="1">
        <v>44179</v>
      </c>
      <c r="B106">
        <v>2000</v>
      </c>
      <c r="C106">
        <f>YEAR(data[[#This Row],[date]])</f>
        <v>2020</v>
      </c>
      <c r="D106">
        <f>MONTH(data[[#This Row],[date]])</f>
        <v>12</v>
      </c>
      <c r="E106">
        <f>VALUE(TEXT(data[[#This Row],[date]],"yyyymm"))</f>
        <v>202012</v>
      </c>
      <c r="F106">
        <f>WEEKNUM(data[[#This Row],[date]])</f>
        <v>51</v>
      </c>
      <c r="G106">
        <f>data[[#This Row],[year]]*100+data[[#This Row],[week]]</f>
        <v>202051</v>
      </c>
      <c r="H106" t="str">
        <f>TEXT(data[[#This Row],[date]],"dddd")</f>
        <v>Monday</v>
      </c>
      <c r="I106">
        <f>IF(data[[#This Row],[yearweek]]=data[[#This Row],[week]],1,0)</f>
        <v>0</v>
      </c>
      <c r="J106">
        <f>IF(data[[#This Row],[yearweek]]=data[[#This Row],[week]]-1,1,0)</f>
        <v>0</v>
      </c>
      <c r="K106" t="str">
        <f>LEFT(TEXT(data[[#This Row],[day]],"emm"), 2)</f>
        <v>Mo</v>
      </c>
    </row>
    <row r="107" spans="1:11" x14ac:dyDescent="0.25">
      <c r="A107" s="1">
        <v>44180</v>
      </c>
      <c r="B107">
        <v>5172</v>
      </c>
      <c r="C107">
        <f>YEAR(data[[#This Row],[date]])</f>
        <v>2020</v>
      </c>
      <c r="D107">
        <f>MONTH(data[[#This Row],[date]])</f>
        <v>12</v>
      </c>
      <c r="E107">
        <f>VALUE(TEXT(data[[#This Row],[date]],"yyyymm"))</f>
        <v>202012</v>
      </c>
      <c r="F107">
        <f>WEEKNUM(data[[#This Row],[date]])</f>
        <v>51</v>
      </c>
      <c r="G107">
        <f>data[[#This Row],[year]]*100+data[[#This Row],[week]]</f>
        <v>202051</v>
      </c>
      <c r="H107" t="str">
        <f>TEXT(data[[#This Row],[date]],"dddd")</f>
        <v>Tuesday</v>
      </c>
      <c r="I107">
        <f>IF(data[[#This Row],[yearweek]]=data[[#This Row],[week]],1,0)</f>
        <v>0</v>
      </c>
      <c r="J107">
        <f>IF(data[[#This Row],[yearweek]]=data[[#This Row],[week]]-1,1,0)</f>
        <v>0</v>
      </c>
      <c r="K107" t="str">
        <f>LEFT(TEXT(data[[#This Row],[day]],"emm"), 2)</f>
        <v>Tu</v>
      </c>
    </row>
    <row r="108" spans="1:11" x14ac:dyDescent="0.25">
      <c r="A108" s="1">
        <v>44181</v>
      </c>
      <c r="B108">
        <v>7897</v>
      </c>
      <c r="C108">
        <f>YEAR(data[[#This Row],[date]])</f>
        <v>2020</v>
      </c>
      <c r="D108">
        <f>MONTH(data[[#This Row],[date]])</f>
        <v>12</v>
      </c>
      <c r="E108">
        <f>VALUE(TEXT(data[[#This Row],[date]],"yyyymm"))</f>
        <v>202012</v>
      </c>
      <c r="F108">
        <f>WEEKNUM(data[[#This Row],[date]])</f>
        <v>51</v>
      </c>
      <c r="G108">
        <f>data[[#This Row],[year]]*100+data[[#This Row],[week]]</f>
        <v>202051</v>
      </c>
      <c r="H108" t="str">
        <f>TEXT(data[[#This Row],[date]],"dddd")</f>
        <v>Wednesday</v>
      </c>
      <c r="I108">
        <f>IF(data[[#This Row],[yearweek]]=data[[#This Row],[week]],1,0)</f>
        <v>0</v>
      </c>
      <c r="J108">
        <f>IF(data[[#This Row],[yearweek]]=data[[#This Row],[week]]-1,1,0)</f>
        <v>0</v>
      </c>
      <c r="K108" t="str">
        <f>LEFT(TEXT(data[[#This Row],[day]],"emm"), 2)</f>
        <v>We</v>
      </c>
    </row>
    <row r="109" spans="1:11" x14ac:dyDescent="0.25">
      <c r="A109" s="1">
        <v>44182</v>
      </c>
      <c r="B109">
        <v>8256</v>
      </c>
      <c r="C109">
        <f>YEAR(data[[#This Row],[date]])</f>
        <v>2020</v>
      </c>
      <c r="D109">
        <f>MONTH(data[[#This Row],[date]])</f>
        <v>12</v>
      </c>
      <c r="E109">
        <f>VALUE(TEXT(data[[#This Row],[date]],"yyyymm"))</f>
        <v>202012</v>
      </c>
      <c r="F109">
        <f>WEEKNUM(data[[#This Row],[date]])</f>
        <v>51</v>
      </c>
      <c r="G109">
        <f>data[[#This Row],[year]]*100+data[[#This Row],[week]]</f>
        <v>202051</v>
      </c>
      <c r="H109" t="str">
        <f>TEXT(data[[#This Row],[date]],"dddd")</f>
        <v>Thursday</v>
      </c>
      <c r="I109">
        <f>IF(data[[#This Row],[yearweek]]=data[[#This Row],[week]],1,0)</f>
        <v>0</v>
      </c>
      <c r="J109">
        <f>IF(data[[#This Row],[yearweek]]=data[[#This Row],[week]]-1,1,0)</f>
        <v>0</v>
      </c>
      <c r="K109" t="str">
        <f>LEFT(TEXT(data[[#This Row],[day]],"emm"), 2)</f>
        <v>Th</v>
      </c>
    </row>
    <row r="110" spans="1:11" x14ac:dyDescent="0.25">
      <c r="A110" s="1">
        <v>44183</v>
      </c>
      <c r="B110">
        <v>7602</v>
      </c>
      <c r="C110">
        <f>YEAR(data[[#This Row],[date]])</f>
        <v>2020</v>
      </c>
      <c r="D110">
        <f>MONTH(data[[#This Row],[date]])</f>
        <v>12</v>
      </c>
      <c r="E110">
        <f>VALUE(TEXT(data[[#This Row],[date]],"yyyymm"))</f>
        <v>202012</v>
      </c>
      <c r="F110">
        <f>WEEKNUM(data[[#This Row],[date]])</f>
        <v>51</v>
      </c>
      <c r="G110">
        <f>data[[#This Row],[year]]*100+data[[#This Row],[week]]</f>
        <v>202051</v>
      </c>
      <c r="H110" t="str">
        <f>TEXT(data[[#This Row],[date]],"dddd")</f>
        <v>Friday</v>
      </c>
      <c r="I110">
        <f>IF(data[[#This Row],[yearweek]]=data[[#This Row],[week]],1,0)</f>
        <v>0</v>
      </c>
      <c r="J110">
        <f>IF(data[[#This Row],[yearweek]]=data[[#This Row],[week]]-1,1,0)</f>
        <v>0</v>
      </c>
      <c r="K110" t="str">
        <f>LEFT(TEXT(data[[#This Row],[day]],"emm"), 2)</f>
        <v>Fr</v>
      </c>
    </row>
    <row r="111" spans="1:11" x14ac:dyDescent="0.25">
      <c r="A111" s="1">
        <v>44184</v>
      </c>
      <c r="B111">
        <v>8830</v>
      </c>
      <c r="C111">
        <f>YEAR(data[[#This Row],[date]])</f>
        <v>2020</v>
      </c>
      <c r="D111">
        <f>MONTH(data[[#This Row],[date]])</f>
        <v>12</v>
      </c>
      <c r="E111">
        <f>VALUE(TEXT(data[[#This Row],[date]],"yyyymm"))</f>
        <v>202012</v>
      </c>
      <c r="F111">
        <f>WEEKNUM(data[[#This Row],[date]])</f>
        <v>51</v>
      </c>
      <c r="G111">
        <f>data[[#This Row],[year]]*100+data[[#This Row],[week]]</f>
        <v>202051</v>
      </c>
      <c r="H111" t="str">
        <f>TEXT(data[[#This Row],[date]],"dddd")</f>
        <v>Saturday</v>
      </c>
      <c r="I111">
        <f>IF(data[[#This Row],[yearweek]]=data[[#This Row],[week]],1,0)</f>
        <v>0</v>
      </c>
      <c r="J111">
        <f>IF(data[[#This Row],[yearweek]]=data[[#This Row],[week]]-1,1,0)</f>
        <v>0</v>
      </c>
      <c r="K111" t="str">
        <f>LEFT(TEXT(data[[#This Row],[day]],"emm"), 2)</f>
        <v>Sa</v>
      </c>
    </row>
    <row r="112" spans="1:11" x14ac:dyDescent="0.25">
      <c r="A112" s="1">
        <v>44185</v>
      </c>
      <c r="B112">
        <v>5304</v>
      </c>
      <c r="C112">
        <f>YEAR(data[[#This Row],[date]])</f>
        <v>2020</v>
      </c>
      <c r="D112">
        <f>MONTH(data[[#This Row],[date]])</f>
        <v>12</v>
      </c>
      <c r="E112">
        <f>VALUE(TEXT(data[[#This Row],[date]],"yyyymm"))</f>
        <v>202012</v>
      </c>
      <c r="F112">
        <f>WEEKNUM(data[[#This Row],[date]])</f>
        <v>52</v>
      </c>
      <c r="G112">
        <f>data[[#This Row],[year]]*100+data[[#This Row],[week]]</f>
        <v>202052</v>
      </c>
      <c r="H112" t="str">
        <f>TEXT(data[[#This Row],[date]],"dddd")</f>
        <v>Sunday</v>
      </c>
      <c r="I112">
        <f>IF(data[[#This Row],[yearweek]]=data[[#This Row],[week]],1,0)</f>
        <v>0</v>
      </c>
      <c r="J112">
        <f>IF(data[[#This Row],[yearweek]]=data[[#This Row],[week]]-1,1,0)</f>
        <v>0</v>
      </c>
      <c r="K112" t="str">
        <f>LEFT(TEXT(data[[#This Row],[day]],"emm"), 2)</f>
        <v>Su</v>
      </c>
    </row>
    <row r="113" spans="1:11" x14ac:dyDescent="0.25">
      <c r="A113" s="1">
        <v>44186</v>
      </c>
      <c r="B113">
        <v>3383</v>
      </c>
      <c r="C113">
        <f>YEAR(data[[#This Row],[date]])</f>
        <v>2020</v>
      </c>
      <c r="D113">
        <f>MONTH(data[[#This Row],[date]])</f>
        <v>12</v>
      </c>
      <c r="E113">
        <f>VALUE(TEXT(data[[#This Row],[date]],"yyyymm"))</f>
        <v>202012</v>
      </c>
      <c r="F113">
        <f>WEEKNUM(data[[#This Row],[date]])</f>
        <v>52</v>
      </c>
      <c r="G113">
        <f>data[[#This Row],[year]]*100+data[[#This Row],[week]]</f>
        <v>202052</v>
      </c>
      <c r="H113" t="str">
        <f>TEXT(data[[#This Row],[date]],"dddd")</f>
        <v>Monday</v>
      </c>
      <c r="I113">
        <f>IF(data[[#This Row],[yearweek]]=data[[#This Row],[week]],1,0)</f>
        <v>0</v>
      </c>
      <c r="J113">
        <f>IF(data[[#This Row],[yearweek]]=data[[#This Row],[week]]-1,1,0)</f>
        <v>0</v>
      </c>
      <c r="K113" t="str">
        <f>LEFT(TEXT(data[[#This Row],[day]],"emm"), 2)</f>
        <v>Mo</v>
      </c>
    </row>
    <row r="114" spans="1:11" x14ac:dyDescent="0.25">
      <c r="A114" s="1">
        <v>44187</v>
      </c>
      <c r="B114">
        <v>7891</v>
      </c>
      <c r="C114">
        <f>YEAR(data[[#This Row],[date]])</f>
        <v>2020</v>
      </c>
      <c r="D114">
        <f>MONTH(data[[#This Row],[date]])</f>
        <v>12</v>
      </c>
      <c r="E114">
        <f>VALUE(TEXT(data[[#This Row],[date]],"yyyymm"))</f>
        <v>202012</v>
      </c>
      <c r="F114">
        <f>WEEKNUM(data[[#This Row],[date]])</f>
        <v>52</v>
      </c>
      <c r="G114">
        <f>data[[#This Row],[year]]*100+data[[#This Row],[week]]</f>
        <v>202052</v>
      </c>
      <c r="H114" t="str">
        <f>TEXT(data[[#This Row],[date]],"dddd")</f>
        <v>Tuesday</v>
      </c>
      <c r="I114">
        <f>IF(data[[#This Row],[yearweek]]=data[[#This Row],[week]],1,0)</f>
        <v>0</v>
      </c>
      <c r="J114">
        <f>IF(data[[#This Row],[yearweek]]=data[[#This Row],[week]]-1,1,0)</f>
        <v>0</v>
      </c>
      <c r="K114" t="str">
        <f>LEFT(TEXT(data[[#This Row],[day]],"emm"), 2)</f>
        <v>Tu</v>
      </c>
    </row>
    <row r="115" spans="1:11" x14ac:dyDescent="0.25">
      <c r="A115" s="1">
        <v>44188</v>
      </c>
      <c r="B115">
        <v>10898</v>
      </c>
      <c r="C115">
        <f>YEAR(data[[#This Row],[date]])</f>
        <v>2020</v>
      </c>
      <c r="D115">
        <f>MONTH(data[[#This Row],[date]])</f>
        <v>12</v>
      </c>
      <c r="E115">
        <f>VALUE(TEXT(data[[#This Row],[date]],"yyyymm"))</f>
        <v>202012</v>
      </c>
      <c r="F115">
        <f>WEEKNUM(data[[#This Row],[date]])</f>
        <v>52</v>
      </c>
      <c r="G115">
        <f>data[[#This Row],[year]]*100+data[[#This Row],[week]]</f>
        <v>202052</v>
      </c>
      <c r="H115" t="str">
        <f>TEXT(data[[#This Row],[date]],"dddd")</f>
        <v>Wednesday</v>
      </c>
      <c r="I115">
        <f>IF(data[[#This Row],[yearweek]]=data[[#This Row],[week]],1,0)</f>
        <v>0</v>
      </c>
      <c r="J115">
        <f>IF(data[[#This Row],[yearweek]]=data[[#This Row],[week]]-1,1,0)</f>
        <v>0</v>
      </c>
      <c r="K115" t="str">
        <f>LEFT(TEXT(data[[#This Row],[day]],"emm"), 2)</f>
        <v>We</v>
      </c>
    </row>
    <row r="116" spans="1:11" x14ac:dyDescent="0.25">
      <c r="A116" s="1">
        <v>44189</v>
      </c>
      <c r="B116">
        <v>14149</v>
      </c>
      <c r="C116">
        <f>YEAR(data[[#This Row],[date]])</f>
        <v>2020</v>
      </c>
      <c r="D116">
        <f>MONTH(data[[#This Row],[date]])</f>
        <v>12</v>
      </c>
      <c r="E116">
        <f>VALUE(TEXT(data[[#This Row],[date]],"yyyymm"))</f>
        <v>202012</v>
      </c>
      <c r="F116">
        <f>WEEKNUM(data[[#This Row],[date]])</f>
        <v>52</v>
      </c>
      <c r="G116">
        <f>data[[#This Row],[year]]*100+data[[#This Row],[week]]</f>
        <v>202052</v>
      </c>
      <c r="H116" t="str">
        <f>TEXT(data[[#This Row],[date]],"dddd")</f>
        <v>Thursday</v>
      </c>
      <c r="I116">
        <f>IF(data[[#This Row],[yearweek]]=data[[#This Row],[week]],1,0)</f>
        <v>0</v>
      </c>
      <c r="J116">
        <f>IF(data[[#This Row],[yearweek]]=data[[#This Row],[week]]-1,1,0)</f>
        <v>0</v>
      </c>
      <c r="K116" t="str">
        <f>LEFT(TEXT(data[[#This Row],[day]],"emm"), 2)</f>
        <v>Th</v>
      </c>
    </row>
    <row r="117" spans="1:11" x14ac:dyDescent="0.25">
      <c r="A117" s="1">
        <v>44190</v>
      </c>
      <c r="B117">
        <v>4402</v>
      </c>
      <c r="C117">
        <f>YEAR(data[[#This Row],[date]])</f>
        <v>2020</v>
      </c>
      <c r="D117">
        <f>MONTH(data[[#This Row],[date]])</f>
        <v>12</v>
      </c>
      <c r="E117">
        <f>VALUE(TEXT(data[[#This Row],[date]],"yyyymm"))</f>
        <v>202012</v>
      </c>
      <c r="F117">
        <f>WEEKNUM(data[[#This Row],[date]])</f>
        <v>52</v>
      </c>
      <c r="G117">
        <f>data[[#This Row],[year]]*100+data[[#This Row],[week]]</f>
        <v>202052</v>
      </c>
      <c r="H117" t="str">
        <f>TEXT(data[[#This Row],[date]],"dddd")</f>
        <v>Friday</v>
      </c>
      <c r="I117">
        <f>IF(data[[#This Row],[yearweek]]=data[[#This Row],[week]],1,0)</f>
        <v>0</v>
      </c>
      <c r="J117">
        <f>IF(data[[#This Row],[yearweek]]=data[[#This Row],[week]]-1,1,0)</f>
        <v>0</v>
      </c>
      <c r="K117" t="str">
        <f>LEFT(TEXT(data[[#This Row],[day]],"emm"), 2)</f>
        <v>Fr</v>
      </c>
    </row>
    <row r="118" spans="1:11" x14ac:dyDescent="0.25">
      <c r="A118" s="1">
        <v>44191</v>
      </c>
      <c r="B118">
        <v>2706</v>
      </c>
      <c r="C118">
        <f>YEAR(data[[#This Row],[date]])</f>
        <v>2020</v>
      </c>
      <c r="D118">
        <f>MONTH(data[[#This Row],[date]])</f>
        <v>12</v>
      </c>
      <c r="E118">
        <f>VALUE(TEXT(data[[#This Row],[date]],"yyyymm"))</f>
        <v>202012</v>
      </c>
      <c r="F118">
        <f>WEEKNUM(data[[#This Row],[date]])</f>
        <v>52</v>
      </c>
      <c r="G118">
        <f>data[[#This Row],[year]]*100+data[[#This Row],[week]]</f>
        <v>202052</v>
      </c>
      <c r="H118" t="str">
        <f>TEXT(data[[#This Row],[date]],"dddd")</f>
        <v>Saturday</v>
      </c>
      <c r="I118">
        <f>IF(data[[#This Row],[yearweek]]=data[[#This Row],[week]],1,0)</f>
        <v>0</v>
      </c>
      <c r="J118">
        <f>IF(data[[#This Row],[yearweek]]=data[[#This Row],[week]]-1,1,0)</f>
        <v>0</v>
      </c>
      <c r="K118" t="str">
        <f>LEFT(TEXT(data[[#This Row],[day]],"emm"), 2)</f>
        <v>Sa</v>
      </c>
    </row>
    <row r="119" spans="1:11" x14ac:dyDescent="0.25">
      <c r="A119" s="1">
        <v>44192</v>
      </c>
      <c r="B119">
        <v>3030</v>
      </c>
      <c r="C119">
        <f>YEAR(data[[#This Row],[date]])</f>
        <v>2020</v>
      </c>
      <c r="D119">
        <f>MONTH(data[[#This Row],[date]])</f>
        <v>12</v>
      </c>
      <c r="E119">
        <f>VALUE(TEXT(data[[#This Row],[date]],"yyyymm"))</f>
        <v>202012</v>
      </c>
      <c r="F119">
        <f>WEEKNUM(data[[#This Row],[date]])</f>
        <v>53</v>
      </c>
      <c r="G119">
        <f>data[[#This Row],[year]]*100+data[[#This Row],[week]]</f>
        <v>202053</v>
      </c>
      <c r="H119" t="str">
        <f>TEXT(data[[#This Row],[date]],"dddd")</f>
        <v>Sunday</v>
      </c>
      <c r="I119">
        <f>IF(data[[#This Row],[yearweek]]=data[[#This Row],[week]],1,0)</f>
        <v>0</v>
      </c>
      <c r="J119">
        <f>IF(data[[#This Row],[yearweek]]=data[[#This Row],[week]]-1,1,0)</f>
        <v>0</v>
      </c>
      <c r="K119" t="str">
        <f>LEFT(TEXT(data[[#This Row],[day]],"emm"), 2)</f>
        <v>Su</v>
      </c>
    </row>
    <row r="120" spans="1:11" x14ac:dyDescent="0.25">
      <c r="A120" s="1">
        <v>44193</v>
      </c>
      <c r="B120">
        <v>3741</v>
      </c>
      <c r="C120">
        <f>YEAR(data[[#This Row],[date]])</f>
        <v>2020</v>
      </c>
      <c r="D120">
        <f>MONTH(data[[#This Row],[date]])</f>
        <v>12</v>
      </c>
      <c r="E120">
        <f>VALUE(TEXT(data[[#This Row],[date]],"yyyymm"))</f>
        <v>202012</v>
      </c>
      <c r="F120">
        <f>WEEKNUM(data[[#This Row],[date]])</f>
        <v>53</v>
      </c>
      <c r="G120">
        <f>data[[#This Row],[year]]*100+data[[#This Row],[week]]</f>
        <v>202053</v>
      </c>
      <c r="H120" t="str">
        <f>TEXT(data[[#This Row],[date]],"dddd")</f>
        <v>Monday</v>
      </c>
      <c r="I120">
        <f>IF(data[[#This Row],[yearweek]]=data[[#This Row],[week]],1,0)</f>
        <v>0</v>
      </c>
      <c r="J120">
        <f>IF(data[[#This Row],[yearweek]]=data[[#This Row],[week]]-1,1,0)</f>
        <v>0</v>
      </c>
      <c r="K120" t="str">
        <f>LEFT(TEXT(data[[#This Row],[day]],"emm"), 2)</f>
        <v>Mo</v>
      </c>
    </row>
    <row r="121" spans="1:11" x14ac:dyDescent="0.25">
      <c r="A121" s="1">
        <v>44194</v>
      </c>
      <c r="B121">
        <v>10862</v>
      </c>
      <c r="C121">
        <f>YEAR(data[[#This Row],[date]])</f>
        <v>2020</v>
      </c>
      <c r="D121">
        <f>MONTH(data[[#This Row],[date]])</f>
        <v>12</v>
      </c>
      <c r="E121">
        <f>VALUE(TEXT(data[[#This Row],[date]],"yyyymm"))</f>
        <v>202012</v>
      </c>
      <c r="F121">
        <f>WEEKNUM(data[[#This Row],[date]])</f>
        <v>53</v>
      </c>
      <c r="G121">
        <f>data[[#This Row],[year]]*100+data[[#This Row],[week]]</f>
        <v>202053</v>
      </c>
      <c r="H121" t="str">
        <f>TEXT(data[[#This Row],[date]],"dddd")</f>
        <v>Tuesday</v>
      </c>
      <c r="I121">
        <f>IF(data[[#This Row],[yearweek]]=data[[#This Row],[week]],1,0)</f>
        <v>0</v>
      </c>
      <c r="J121">
        <f>IF(data[[#This Row],[yearweek]]=data[[#This Row],[week]]-1,1,0)</f>
        <v>0</v>
      </c>
      <c r="K121" t="str">
        <f>LEFT(TEXT(data[[#This Row],[day]],"emm"), 2)</f>
        <v>Tu</v>
      </c>
    </row>
    <row r="122" spans="1:11" x14ac:dyDescent="0.25">
      <c r="A122" s="1">
        <v>44195</v>
      </c>
      <c r="B122">
        <v>16420</v>
      </c>
      <c r="C122">
        <f>YEAR(data[[#This Row],[date]])</f>
        <v>2020</v>
      </c>
      <c r="D122">
        <f>MONTH(data[[#This Row],[date]])</f>
        <v>12</v>
      </c>
      <c r="E122">
        <f>VALUE(TEXT(data[[#This Row],[date]],"yyyymm"))</f>
        <v>202012</v>
      </c>
      <c r="F122">
        <f>WEEKNUM(data[[#This Row],[date]])</f>
        <v>53</v>
      </c>
      <c r="G122">
        <f>data[[#This Row],[year]]*100+data[[#This Row],[week]]</f>
        <v>202053</v>
      </c>
      <c r="H122" t="str">
        <f>TEXT(data[[#This Row],[date]],"dddd")</f>
        <v>Wednesday</v>
      </c>
      <c r="I122">
        <f>IF(data[[#This Row],[yearweek]]=data[[#This Row],[week]],1,0)</f>
        <v>0</v>
      </c>
      <c r="J122">
        <f>IF(data[[#This Row],[yearweek]]=data[[#This Row],[week]]-1,1,0)</f>
        <v>0</v>
      </c>
      <c r="K122" t="str">
        <f>LEFT(TEXT(data[[#This Row],[day]],"emm"), 2)</f>
        <v>We</v>
      </c>
    </row>
    <row r="123" spans="1:11" x14ac:dyDescent="0.25">
      <c r="A123" s="1">
        <v>44196</v>
      </c>
      <c r="B123">
        <v>17039</v>
      </c>
      <c r="C123">
        <f>YEAR(data[[#This Row],[date]])</f>
        <v>2020</v>
      </c>
      <c r="D123">
        <f>MONTH(data[[#This Row],[date]])</f>
        <v>12</v>
      </c>
      <c r="E123">
        <f>VALUE(TEXT(data[[#This Row],[date]],"yyyymm"))</f>
        <v>202012</v>
      </c>
      <c r="F123">
        <f>WEEKNUM(data[[#This Row],[date]])</f>
        <v>53</v>
      </c>
      <c r="G123">
        <f>data[[#This Row],[year]]*100+data[[#This Row],[week]]</f>
        <v>202053</v>
      </c>
      <c r="H123" t="str">
        <f>TEXT(data[[#This Row],[date]],"dddd")</f>
        <v>Thursday</v>
      </c>
      <c r="I123">
        <f>IF(data[[#This Row],[yearweek]]=data[[#This Row],[week]],1,0)</f>
        <v>0</v>
      </c>
      <c r="J123">
        <f>IF(data[[#This Row],[yearweek]]=data[[#This Row],[week]]-1,1,0)</f>
        <v>0</v>
      </c>
      <c r="K123" t="str">
        <f>LEFT(TEXT(data[[#This Row],[day]],"emm"), 2)</f>
        <v>Th</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E86"/>
  <sheetViews>
    <sheetView zoomScale="70" zoomScaleNormal="70" workbookViewId="0">
      <pane ySplit="5" topLeftCell="A63" activePane="bottomLeft" state="frozen"/>
      <selection pane="bottomLeft" activeCell="E78" sqref="E78"/>
    </sheetView>
  </sheetViews>
  <sheetFormatPr defaultRowHeight="15" x14ac:dyDescent="0.25"/>
  <cols>
    <col min="2" max="2" width="11.140625" bestFit="1" customWidth="1"/>
    <col min="3" max="3" width="25.85546875" customWidth="1"/>
    <col min="4" max="4" width="11.140625" bestFit="1" customWidth="1"/>
    <col min="5" max="5" width="12.28515625" customWidth="1"/>
    <col min="6" max="6" width="14.7109375" customWidth="1"/>
    <col min="7" max="7" width="11.140625" bestFit="1" customWidth="1"/>
    <col min="8" max="9" width="18.42578125" bestFit="1" customWidth="1"/>
    <col min="10" max="10" width="20.85546875" bestFit="1" customWidth="1"/>
    <col min="11" max="11" width="23.42578125" bestFit="1" customWidth="1"/>
    <col min="12" max="124" width="10.140625" bestFit="1" customWidth="1"/>
    <col min="125" max="125" width="11.140625" bestFit="1" customWidth="1"/>
    <col min="126" max="126" width="15.140625" bestFit="1" customWidth="1"/>
    <col min="127" max="127" width="12" bestFit="1" customWidth="1"/>
    <col min="128" max="128" width="15.140625" bestFit="1" customWidth="1"/>
    <col min="129" max="129" width="12" bestFit="1" customWidth="1"/>
    <col min="130" max="130" width="15.140625" bestFit="1" customWidth="1"/>
    <col min="131" max="131" width="12" bestFit="1" customWidth="1"/>
    <col min="132" max="132" width="15.140625" bestFit="1" customWidth="1"/>
    <col min="133" max="133" width="12" bestFit="1" customWidth="1"/>
    <col min="134" max="134" width="15.140625" bestFit="1" customWidth="1"/>
    <col min="135" max="135" width="12" bestFit="1" customWidth="1"/>
    <col min="136" max="136" width="15.140625" bestFit="1" customWidth="1"/>
    <col min="137" max="137" width="12" bestFit="1" customWidth="1"/>
    <col min="138" max="138" width="15.140625" bestFit="1" customWidth="1"/>
    <col min="139" max="139" width="12" bestFit="1" customWidth="1"/>
    <col min="140" max="140" width="15.140625" bestFit="1" customWidth="1"/>
    <col min="141" max="141" width="12" bestFit="1" customWidth="1"/>
    <col min="142" max="142" width="15.140625" bestFit="1" customWidth="1"/>
    <col min="143" max="143" width="12" bestFit="1" customWidth="1"/>
    <col min="144" max="144" width="15.140625" bestFit="1" customWidth="1"/>
    <col min="145" max="145" width="12" bestFit="1" customWidth="1"/>
    <col min="146" max="146" width="15.140625" bestFit="1" customWidth="1"/>
    <col min="147" max="147" width="12" bestFit="1" customWidth="1"/>
    <col min="148" max="148" width="15.140625" bestFit="1" customWidth="1"/>
    <col min="149" max="149" width="12" bestFit="1" customWidth="1"/>
    <col min="150" max="150" width="15.140625" bestFit="1" customWidth="1"/>
    <col min="151" max="151" width="12" bestFit="1" customWidth="1"/>
    <col min="152" max="152" width="15.140625" bestFit="1" customWidth="1"/>
    <col min="153" max="153" width="12" bestFit="1" customWidth="1"/>
    <col min="154" max="154" width="15.140625" bestFit="1" customWidth="1"/>
    <col min="155" max="155" width="12" bestFit="1" customWidth="1"/>
    <col min="156" max="156" width="15.140625" bestFit="1" customWidth="1"/>
    <col min="157" max="157" width="12" bestFit="1" customWidth="1"/>
    <col min="158" max="158" width="15.140625" bestFit="1" customWidth="1"/>
    <col min="159" max="159" width="12" bestFit="1" customWidth="1"/>
    <col min="160" max="160" width="15.140625" bestFit="1" customWidth="1"/>
    <col min="161" max="161" width="12" bestFit="1" customWidth="1"/>
    <col min="162" max="162" width="15.140625" bestFit="1" customWidth="1"/>
    <col min="163" max="163" width="12" bestFit="1" customWidth="1"/>
    <col min="164" max="164" width="15.140625" bestFit="1" customWidth="1"/>
    <col min="165" max="165" width="12" bestFit="1" customWidth="1"/>
    <col min="166" max="166" width="15.140625" bestFit="1" customWidth="1"/>
    <col min="167" max="167" width="12" bestFit="1" customWidth="1"/>
    <col min="168" max="168" width="15.140625" bestFit="1" customWidth="1"/>
    <col min="169" max="169" width="12" bestFit="1" customWidth="1"/>
    <col min="170" max="170" width="15.140625" bestFit="1" customWidth="1"/>
    <col min="171" max="171" width="12" bestFit="1" customWidth="1"/>
    <col min="172" max="172" width="15.140625" bestFit="1" customWidth="1"/>
    <col min="173" max="173" width="12" bestFit="1" customWidth="1"/>
    <col min="174" max="174" width="15.140625" bestFit="1" customWidth="1"/>
    <col min="175" max="175" width="12" bestFit="1" customWidth="1"/>
    <col min="176" max="176" width="15.140625" bestFit="1" customWidth="1"/>
    <col min="177" max="177" width="12" bestFit="1" customWidth="1"/>
    <col min="178" max="178" width="15.140625" bestFit="1" customWidth="1"/>
    <col min="179" max="179" width="12" bestFit="1" customWidth="1"/>
    <col min="180" max="180" width="15.140625" bestFit="1" customWidth="1"/>
    <col min="181" max="181" width="12" bestFit="1" customWidth="1"/>
    <col min="182" max="182" width="15.140625" bestFit="1" customWidth="1"/>
    <col min="183" max="183" width="12" bestFit="1" customWidth="1"/>
    <col min="184" max="184" width="15.140625" bestFit="1" customWidth="1"/>
    <col min="185" max="185" width="12" bestFit="1" customWidth="1"/>
    <col min="186" max="186" width="15.140625" bestFit="1" customWidth="1"/>
    <col min="187" max="187" width="12" bestFit="1" customWidth="1"/>
    <col min="188" max="188" width="15.140625" bestFit="1" customWidth="1"/>
    <col min="189" max="189" width="12" bestFit="1" customWidth="1"/>
    <col min="190" max="190" width="15.140625" bestFit="1" customWidth="1"/>
    <col min="191" max="191" width="12" bestFit="1" customWidth="1"/>
    <col min="192" max="192" width="15.140625" bestFit="1" customWidth="1"/>
    <col min="193" max="193" width="12" bestFit="1" customWidth="1"/>
    <col min="194" max="194" width="15.140625" bestFit="1" customWidth="1"/>
    <col min="195" max="195" width="12" bestFit="1" customWidth="1"/>
    <col min="196" max="196" width="15.140625" bestFit="1" customWidth="1"/>
    <col min="197" max="197" width="12" bestFit="1" customWidth="1"/>
    <col min="198" max="198" width="15.140625" bestFit="1" customWidth="1"/>
    <col min="199" max="199" width="12" bestFit="1" customWidth="1"/>
    <col min="200" max="200" width="15.140625" bestFit="1" customWidth="1"/>
    <col min="201" max="201" width="12" bestFit="1" customWidth="1"/>
    <col min="202" max="202" width="15.140625" bestFit="1" customWidth="1"/>
    <col min="203" max="203" width="12" bestFit="1" customWidth="1"/>
    <col min="204" max="204" width="15.140625" bestFit="1" customWidth="1"/>
    <col min="205" max="205" width="12" bestFit="1" customWidth="1"/>
    <col min="206" max="206" width="15.140625" bestFit="1" customWidth="1"/>
    <col min="207" max="207" width="12" bestFit="1" customWidth="1"/>
    <col min="208" max="208" width="15.140625" bestFit="1" customWidth="1"/>
    <col min="209" max="209" width="12" bestFit="1" customWidth="1"/>
    <col min="210" max="210" width="15.140625" bestFit="1" customWidth="1"/>
    <col min="211" max="211" width="12" bestFit="1" customWidth="1"/>
    <col min="212" max="212" width="15.140625" bestFit="1" customWidth="1"/>
    <col min="213" max="213" width="12" bestFit="1" customWidth="1"/>
    <col min="214" max="214" width="15.140625" bestFit="1" customWidth="1"/>
    <col min="215" max="215" width="12" bestFit="1" customWidth="1"/>
    <col min="216" max="216" width="15.140625" bestFit="1" customWidth="1"/>
    <col min="217" max="217" width="12" bestFit="1" customWidth="1"/>
    <col min="218" max="218" width="15.140625" bestFit="1" customWidth="1"/>
    <col min="219" max="219" width="12" bestFit="1" customWidth="1"/>
    <col min="220" max="220" width="15.140625" bestFit="1" customWidth="1"/>
    <col min="221" max="221" width="12" bestFit="1" customWidth="1"/>
    <col min="222" max="222" width="15.140625" bestFit="1" customWidth="1"/>
    <col min="223" max="223" width="12" bestFit="1" customWidth="1"/>
    <col min="224" max="224" width="15.140625" bestFit="1" customWidth="1"/>
    <col min="225" max="225" width="12" bestFit="1" customWidth="1"/>
    <col min="226" max="226" width="15.140625" bestFit="1" customWidth="1"/>
    <col min="227" max="227" width="12" bestFit="1" customWidth="1"/>
    <col min="228" max="228" width="15.140625" bestFit="1" customWidth="1"/>
    <col min="229" max="229" width="12" bestFit="1" customWidth="1"/>
    <col min="230" max="230" width="15.140625" bestFit="1" customWidth="1"/>
    <col min="231" max="231" width="12" bestFit="1" customWidth="1"/>
    <col min="232" max="232" width="15.140625" bestFit="1" customWidth="1"/>
    <col min="233" max="233" width="12" bestFit="1" customWidth="1"/>
    <col min="234" max="234" width="15.140625" bestFit="1" customWidth="1"/>
    <col min="235" max="235" width="12" bestFit="1" customWidth="1"/>
    <col min="236" max="236" width="15.140625" bestFit="1" customWidth="1"/>
    <col min="237" max="237" width="12" bestFit="1" customWidth="1"/>
    <col min="238" max="238" width="15.140625" bestFit="1" customWidth="1"/>
    <col min="239" max="239" width="12" bestFit="1" customWidth="1"/>
    <col min="240" max="240" width="15.140625" bestFit="1" customWidth="1"/>
    <col min="241" max="241" width="12" bestFit="1" customWidth="1"/>
    <col min="242" max="242" width="15.140625" bestFit="1" customWidth="1"/>
    <col min="243" max="243" width="12" bestFit="1" customWidth="1"/>
    <col min="244" max="244" width="15.140625" bestFit="1" customWidth="1"/>
    <col min="245" max="245" width="12" bestFit="1" customWidth="1"/>
    <col min="246" max="246" width="15.140625" bestFit="1" customWidth="1"/>
    <col min="247" max="247" width="11.140625" bestFit="1" customWidth="1"/>
  </cols>
  <sheetData>
    <row r="1" spans="2:5" s="2" customFormat="1" ht="19.5" customHeight="1" x14ac:dyDescent="0.25"/>
    <row r="2" spans="2:5" s="2" customFormat="1" ht="19.5" customHeight="1" x14ac:dyDescent="0.25"/>
    <row r="3" spans="2:5" s="2" customFormat="1" ht="19.5" customHeight="1" x14ac:dyDescent="0.25">
      <c r="B3" s="6" t="s">
        <v>2</v>
      </c>
      <c r="C3" s="6"/>
      <c r="D3" s="6"/>
      <c r="E3" s="6"/>
    </row>
    <row r="4" spans="2:5" s="2" customFormat="1" ht="19.5" customHeight="1" x14ac:dyDescent="0.25"/>
    <row r="5" spans="2:5" s="2" customFormat="1" ht="19.5" customHeight="1" x14ac:dyDescent="0.25"/>
    <row r="14" spans="2:5" x14ac:dyDescent="0.25">
      <c r="B14" s="7" t="s">
        <v>8</v>
      </c>
      <c r="C14" s="7"/>
    </row>
    <row r="16" spans="2:5" x14ac:dyDescent="0.25">
      <c r="C16" s="5" t="s">
        <v>7</v>
      </c>
    </row>
    <row r="17" spans="2:3" x14ac:dyDescent="0.25">
      <c r="B17" s="3">
        <v>202009</v>
      </c>
      <c r="C17" s="4">
        <v>46145</v>
      </c>
    </row>
    <row r="18" spans="2:3" x14ac:dyDescent="0.25">
      <c r="B18" s="3">
        <v>202010</v>
      </c>
      <c r="C18" s="4">
        <v>264339</v>
      </c>
    </row>
    <row r="19" spans="2:3" x14ac:dyDescent="0.25">
      <c r="B19" s="3">
        <v>202011</v>
      </c>
      <c r="C19" s="4">
        <v>188196</v>
      </c>
    </row>
    <row r="20" spans="2:3" x14ac:dyDescent="0.25">
      <c r="B20" s="3">
        <v>202012</v>
      </c>
      <c r="C20" s="4">
        <v>195363</v>
      </c>
    </row>
    <row r="21" spans="2:3" x14ac:dyDescent="0.25">
      <c r="B21" s="3" t="s">
        <v>3</v>
      </c>
      <c r="C21" s="4">
        <v>694043</v>
      </c>
    </row>
    <row r="33" spans="2:3" x14ac:dyDescent="0.25">
      <c r="B33" s="7" t="s">
        <v>9</v>
      </c>
      <c r="C33" s="7"/>
    </row>
    <row r="35" spans="2:3" x14ac:dyDescent="0.25">
      <c r="C35" s="5" t="s">
        <v>7</v>
      </c>
    </row>
    <row r="36" spans="2:3" x14ac:dyDescent="0.25">
      <c r="B36" s="3">
        <v>202036</v>
      </c>
      <c r="C36" s="4">
        <v>3134</v>
      </c>
    </row>
    <row r="37" spans="2:3" x14ac:dyDescent="0.25">
      <c r="B37" s="3">
        <v>202037</v>
      </c>
      <c r="C37" s="4">
        <v>7649</v>
      </c>
    </row>
    <row r="38" spans="2:3" x14ac:dyDescent="0.25">
      <c r="B38" s="3">
        <v>202038</v>
      </c>
      <c r="C38" s="4">
        <v>12905</v>
      </c>
    </row>
    <row r="39" spans="2:3" x14ac:dyDescent="0.25">
      <c r="B39" s="3">
        <v>202039</v>
      </c>
      <c r="C39" s="4">
        <v>14988</v>
      </c>
    </row>
    <row r="40" spans="2:3" x14ac:dyDescent="0.25">
      <c r="B40" s="3">
        <v>202040</v>
      </c>
      <c r="C40" s="4">
        <v>17311</v>
      </c>
    </row>
    <row r="41" spans="2:3" x14ac:dyDescent="0.25">
      <c r="B41" s="3">
        <v>202041</v>
      </c>
      <c r="C41" s="4">
        <v>33400</v>
      </c>
    </row>
    <row r="42" spans="2:3" x14ac:dyDescent="0.25">
      <c r="B42" s="3">
        <v>202042</v>
      </c>
      <c r="C42" s="4">
        <v>54822</v>
      </c>
    </row>
    <row r="43" spans="2:3" x14ac:dyDescent="0.25">
      <c r="B43" s="3">
        <v>202043</v>
      </c>
      <c r="C43" s="4">
        <v>81970</v>
      </c>
    </row>
    <row r="44" spans="2:3" x14ac:dyDescent="0.25">
      <c r="B44" s="3">
        <v>202044</v>
      </c>
      <c r="C44" s="4">
        <v>84305</v>
      </c>
    </row>
    <row r="45" spans="2:3" x14ac:dyDescent="0.25">
      <c r="B45" s="3">
        <v>202045</v>
      </c>
      <c r="C45" s="4">
        <v>76118</v>
      </c>
    </row>
    <row r="46" spans="2:3" x14ac:dyDescent="0.25">
      <c r="B46" s="3">
        <v>202046</v>
      </c>
      <c r="C46" s="4">
        <v>47009</v>
      </c>
    </row>
    <row r="47" spans="2:3" x14ac:dyDescent="0.25">
      <c r="B47" s="3">
        <v>202047</v>
      </c>
      <c r="C47" s="4">
        <v>32521</v>
      </c>
    </row>
    <row r="48" spans="2:3" x14ac:dyDescent="0.25">
      <c r="B48" s="3">
        <v>202048</v>
      </c>
      <c r="C48" s="4">
        <v>27899</v>
      </c>
    </row>
    <row r="49" spans="2:3" x14ac:dyDescent="0.25">
      <c r="B49" s="3">
        <v>202049</v>
      </c>
      <c r="C49" s="4">
        <v>25530</v>
      </c>
    </row>
    <row r="50" spans="2:3" x14ac:dyDescent="0.25">
      <c r="B50" s="3">
        <v>202050</v>
      </c>
      <c r="C50" s="4">
        <v>31243</v>
      </c>
    </row>
    <row r="51" spans="2:3" x14ac:dyDescent="0.25">
      <c r="B51" s="3">
        <v>202051</v>
      </c>
      <c r="C51" s="4">
        <v>43414</v>
      </c>
    </row>
    <row r="52" spans="2:3" x14ac:dyDescent="0.25">
      <c r="B52" s="3">
        <v>202052</v>
      </c>
      <c r="C52" s="4">
        <v>48733</v>
      </c>
    </row>
    <row r="53" spans="2:3" x14ac:dyDescent="0.25">
      <c r="B53" s="3">
        <v>202053</v>
      </c>
      <c r="C53" s="4">
        <v>51092</v>
      </c>
    </row>
    <row r="54" spans="2:3" x14ac:dyDescent="0.25">
      <c r="B54" s="3" t="s">
        <v>3</v>
      </c>
      <c r="C54" s="4">
        <v>694043</v>
      </c>
    </row>
    <row r="78" spans="2:3" x14ac:dyDescent="0.25">
      <c r="C78" s="5" t="s">
        <v>7</v>
      </c>
    </row>
    <row r="79" spans="2:3" x14ac:dyDescent="0.25">
      <c r="B79" s="3" t="s">
        <v>18</v>
      </c>
      <c r="C79" s="4">
        <v>0</v>
      </c>
    </row>
    <row r="80" spans="2:3" x14ac:dyDescent="0.25">
      <c r="B80" s="3" t="s">
        <v>13</v>
      </c>
      <c r="C80" s="4">
        <v>4237</v>
      </c>
    </row>
    <row r="81" spans="2:3" x14ac:dyDescent="0.25">
      <c r="B81" s="3" t="s">
        <v>14</v>
      </c>
      <c r="C81" s="4">
        <v>5857</v>
      </c>
    </row>
    <row r="82" spans="2:3" x14ac:dyDescent="0.25">
      <c r="B82" s="3" t="s">
        <v>15</v>
      </c>
      <c r="C82" s="4">
        <v>6406</v>
      </c>
    </row>
    <row r="83" spans="2:3" x14ac:dyDescent="0.25">
      <c r="B83" s="3" t="s">
        <v>16</v>
      </c>
      <c r="C83" s="4">
        <v>5872</v>
      </c>
    </row>
    <row r="84" spans="2:3" x14ac:dyDescent="0.25">
      <c r="B84" s="3" t="s">
        <v>17</v>
      </c>
      <c r="C84" s="4">
        <v>6217</v>
      </c>
    </row>
    <row r="85" spans="2:3" x14ac:dyDescent="0.25">
      <c r="B85" s="3" t="s">
        <v>19</v>
      </c>
      <c r="C85" s="4">
        <v>2654</v>
      </c>
    </row>
    <row r="86" spans="2:3" x14ac:dyDescent="0.25">
      <c r="B86" s="3" t="s">
        <v>3</v>
      </c>
      <c r="C86" s="4">
        <v>31243</v>
      </c>
    </row>
  </sheetData>
  <mergeCells count="3">
    <mergeCell ref="B3:E3"/>
    <mergeCell ref="B14:C14"/>
    <mergeCell ref="B33:C33"/>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Kypta Tomas</dc:creator>
  <cp:lastModifiedBy>Kypta Tomas</cp:lastModifiedBy>
  <dcterms:created xsi:type="dcterms:W3CDTF">2023-12-19T13:27:48Z</dcterms:created>
  <dcterms:modified xsi:type="dcterms:W3CDTF">2024-03-11T21:09:01Z</dcterms:modified>
</cp:coreProperties>
</file>