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2345" windowHeight="8250" tabRatio="934" firstSheet="1" activeTab="5"/>
  </bookViews>
  <sheets>
    <sheet name="C7_230HP_LEFT" sheetId="2" r:id="rId1"/>
    <sheet name="C9_COM_350HP" sheetId="15" r:id="rId2"/>
    <sheet name="C13_COM_430HP" sheetId="16" r:id="rId3"/>
    <sheet name="C7_225HP_D" sheetId="17" r:id="rId4"/>
    <sheet name="C9_350HP_D" sheetId="18" r:id="rId5"/>
    <sheet name="C13_475HP_D" sheetId="19" r:id="rId6"/>
    <sheet name="liquid_cooled_v8_1" sheetId="7" r:id="rId7"/>
    <sheet name="liquid_cooled_v10_1" sheetId="8" r:id="rId8"/>
    <sheet name="liquid_cooled_v10_2" sheetId="9" r:id="rId9"/>
    <sheet name="liquid_cooled_v12_1" sheetId="10" r:id="rId10"/>
    <sheet name="air_cooled_v10_1" sheetId="11" r:id="rId11"/>
    <sheet name="air_cooled_v12_1" sheetId="12" r:id="rId12"/>
    <sheet name="air_cooled_v12_2" sheetId="13" r:id="rId13"/>
    <sheet name="air_cooled_v12_3" sheetId="14" r:id="rId14"/>
    <sheet name="Dummy_2" sheetId="4" r:id="rId15"/>
    <sheet name="Dummy_Engine_1" sheetId="1" r:id="rId16"/>
    <sheet name="Dummy_4_256" sheetId="5" r:id="rId17"/>
  </sheets>
  <calcPr calcId="145621"/>
</workbook>
</file>

<file path=xl/calcChain.xml><?xml version="1.0" encoding="utf-8"?>
<calcChain xmlns="http://schemas.openxmlformats.org/spreadsheetml/2006/main">
  <c r="B4" i="19" l="1"/>
  <c r="B5" i="19" s="1"/>
  <c r="B6" i="19" s="1"/>
  <c r="B7" i="19" s="1"/>
  <c r="B8" i="19" s="1"/>
  <c r="B9" i="19" s="1"/>
  <c r="B10" i="19" s="1"/>
  <c r="B11" i="19" s="1"/>
  <c r="B12" i="19" s="1"/>
  <c r="B3" i="19"/>
  <c r="J12" i="19"/>
  <c r="F12" i="19"/>
  <c r="D12" i="19"/>
  <c r="C12" i="19"/>
  <c r="J11" i="19"/>
  <c r="F11" i="19"/>
  <c r="D11" i="19"/>
  <c r="C11" i="19"/>
  <c r="J10" i="19"/>
  <c r="F10" i="19"/>
  <c r="D10" i="19"/>
  <c r="C10" i="19"/>
  <c r="J9" i="19"/>
  <c r="F9" i="19"/>
  <c r="D9" i="19"/>
  <c r="C9" i="19"/>
  <c r="J8" i="19"/>
  <c r="F8" i="19"/>
  <c r="D8" i="19"/>
  <c r="C8" i="19"/>
  <c r="J7" i="19"/>
  <c r="F7" i="19"/>
  <c r="D7" i="19"/>
  <c r="C7" i="19"/>
  <c r="J6" i="19"/>
  <c r="F6" i="19"/>
  <c r="D6" i="19"/>
  <c r="C6" i="19"/>
  <c r="J5" i="19"/>
  <c r="F5" i="19"/>
  <c r="D5" i="19"/>
  <c r="C5" i="19"/>
  <c r="J4" i="19"/>
  <c r="F4" i="19"/>
  <c r="D4" i="19"/>
  <c r="C4" i="19"/>
  <c r="J3" i="19"/>
  <c r="F3" i="19"/>
  <c r="D3" i="19"/>
  <c r="C3" i="19"/>
  <c r="J2" i="19"/>
  <c r="F2" i="19"/>
  <c r="D2" i="19"/>
  <c r="C2" i="19"/>
  <c r="J12" i="18"/>
  <c r="L12" i="18" s="1"/>
  <c r="F12" i="18"/>
  <c r="D12" i="18"/>
  <c r="C12" i="18"/>
  <c r="B5" i="18"/>
  <c r="B6" i="18"/>
  <c r="B7" i="18" s="1"/>
  <c r="B8" i="18" s="1"/>
  <c r="B9" i="18" s="1"/>
  <c r="B10" i="18" s="1"/>
  <c r="B11" i="18" s="1"/>
  <c r="B12" i="18" s="1"/>
  <c r="J11" i="18"/>
  <c r="F11" i="18"/>
  <c r="D11" i="18"/>
  <c r="C11" i="18"/>
  <c r="J10" i="18"/>
  <c r="F10" i="18"/>
  <c r="D10" i="18"/>
  <c r="C10" i="18"/>
  <c r="J9" i="18"/>
  <c r="F9" i="18"/>
  <c r="D9" i="18"/>
  <c r="C9" i="18"/>
  <c r="J8" i="18"/>
  <c r="F8" i="18"/>
  <c r="D8" i="18"/>
  <c r="C8" i="18"/>
  <c r="J7" i="18"/>
  <c r="F7" i="18"/>
  <c r="D7" i="18"/>
  <c r="C7" i="18"/>
  <c r="J6" i="18"/>
  <c r="F6" i="18"/>
  <c r="D6" i="18"/>
  <c r="C6" i="18"/>
  <c r="J5" i="18"/>
  <c r="F5" i="18"/>
  <c r="D5" i="18"/>
  <c r="C5" i="18"/>
  <c r="J4" i="18"/>
  <c r="F4" i="18"/>
  <c r="D4" i="18"/>
  <c r="C4" i="18"/>
  <c r="J3" i="18"/>
  <c r="F3" i="18"/>
  <c r="D3" i="18"/>
  <c r="C3" i="18"/>
  <c r="J2" i="18"/>
  <c r="F2" i="18"/>
  <c r="D2" i="18"/>
  <c r="C2" i="18"/>
  <c r="L3" i="19" l="1"/>
  <c r="L4" i="19"/>
  <c r="L5" i="19"/>
  <c r="L6" i="19"/>
  <c r="L7" i="19"/>
  <c r="L8" i="19"/>
  <c r="L9" i="19"/>
  <c r="L11" i="19"/>
  <c r="L12" i="19"/>
  <c r="L10" i="19"/>
  <c r="L2" i="19"/>
  <c r="L10" i="18"/>
  <c r="L9" i="18"/>
  <c r="L8" i="18"/>
  <c r="L6" i="18"/>
  <c r="L4" i="18"/>
  <c r="L5" i="18"/>
  <c r="L2" i="18"/>
  <c r="L3" i="18"/>
  <c r="L7" i="18"/>
  <c r="L11" i="18"/>
  <c r="F11" i="17"/>
  <c r="F10" i="17"/>
  <c r="F9" i="17"/>
  <c r="F8" i="17"/>
  <c r="F7" i="17"/>
  <c r="F6" i="17"/>
  <c r="F5" i="17"/>
  <c r="F4" i="17"/>
  <c r="F3" i="17"/>
  <c r="F2" i="17"/>
  <c r="J11" i="17"/>
  <c r="J10" i="17"/>
  <c r="J9" i="17"/>
  <c r="J8" i="17"/>
  <c r="J7" i="17"/>
  <c r="J6" i="17"/>
  <c r="J5" i="17"/>
  <c r="J4" i="17"/>
  <c r="L4" i="17" s="1"/>
  <c r="J3" i="17"/>
  <c r="L3" i="17" s="1"/>
  <c r="J2" i="17"/>
  <c r="L2" i="17" l="1"/>
  <c r="L5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2" i="17"/>
  <c r="C2" i="17"/>
  <c r="B5" i="17"/>
  <c r="B6" i="17" s="1"/>
  <c r="B7" i="17" s="1"/>
  <c r="B8" i="17" s="1"/>
  <c r="B9" i="17" s="1"/>
  <c r="B10" i="17" s="1"/>
  <c r="B11" i="17" s="1"/>
  <c r="B4" i="17"/>
  <c r="L6" i="17" l="1"/>
  <c r="L7" i="17" l="1"/>
  <c r="L8" i="17" l="1"/>
  <c r="L9" i="17" l="1"/>
  <c r="L11" i="17" l="1"/>
  <c r="L10" i="17"/>
  <c r="F10" i="2" l="1"/>
  <c r="F11" i="2" s="1"/>
  <c r="F12" i="2" s="1"/>
  <c r="F3" i="2"/>
  <c r="F4" i="2" s="1"/>
  <c r="F5" i="2" s="1"/>
  <c r="F6" i="2" s="1"/>
  <c r="F7" i="2" s="1"/>
  <c r="F8" i="2" s="1"/>
  <c r="F9" i="2" s="1"/>
  <c r="F13" i="2" l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D2" i="16"/>
  <c r="C2" i="16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2" i="15"/>
  <c r="D6" i="14" l="1"/>
  <c r="D5" i="14"/>
  <c r="D4" i="14"/>
  <c r="D3" i="14"/>
  <c r="D2" i="14"/>
  <c r="D6" i="13"/>
  <c r="D5" i="13"/>
  <c r="D4" i="13"/>
  <c r="D3" i="13"/>
  <c r="D2" i="13"/>
  <c r="D6" i="12"/>
  <c r="D5" i="12"/>
  <c r="D4" i="12"/>
  <c r="D3" i="12"/>
  <c r="D2" i="12"/>
  <c r="D6" i="11"/>
  <c r="D5" i="11"/>
  <c r="D4" i="11"/>
  <c r="D3" i="11"/>
  <c r="D2" i="11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3" i="5"/>
  <c r="D4" i="5"/>
  <c r="D5" i="5"/>
  <c r="D6" i="5"/>
  <c r="D7" i="5"/>
  <c r="D8" i="5"/>
  <c r="D9" i="5"/>
  <c r="D10" i="5"/>
  <c r="D11" i="5"/>
  <c r="D2" i="5"/>
  <c r="H2" i="4" l="1"/>
  <c r="D2" i="4" s="1"/>
  <c r="H3" i="4"/>
  <c r="H4" i="4"/>
  <c r="D4" i="4" s="1"/>
  <c r="H5" i="4"/>
  <c r="D5" i="4" s="1"/>
  <c r="H6" i="4"/>
  <c r="D6" i="4" s="1"/>
  <c r="H7" i="4"/>
  <c r="D7" i="4" s="1"/>
  <c r="H8" i="4"/>
  <c r="D8" i="4" s="1"/>
  <c r="H9" i="4"/>
  <c r="D9" i="4" s="1"/>
  <c r="H10" i="4"/>
  <c r="H11" i="4"/>
  <c r="D11" i="4" s="1"/>
  <c r="H12" i="4"/>
  <c r="D12" i="4" s="1"/>
  <c r="H13" i="4"/>
  <c r="D13" i="4" s="1"/>
  <c r="H14" i="4"/>
  <c r="D14" i="4" s="1"/>
  <c r="H15" i="4"/>
  <c r="D15" i="4" s="1"/>
  <c r="H16" i="4"/>
  <c r="D16" i="4" s="1"/>
  <c r="H17" i="4"/>
  <c r="D17" i="4" s="1"/>
  <c r="H18" i="4"/>
  <c r="H19" i="4"/>
  <c r="H20" i="4"/>
  <c r="D20" i="4" s="1"/>
  <c r="H21" i="4"/>
  <c r="D21" i="4" s="1"/>
  <c r="H22" i="4"/>
  <c r="H23" i="4"/>
  <c r="D23" i="4" s="1"/>
  <c r="G3" i="4"/>
  <c r="C3" i="4" s="1"/>
  <c r="G4" i="4"/>
  <c r="G5" i="4"/>
  <c r="G6" i="4"/>
  <c r="C6" i="4" s="1"/>
  <c r="G7" i="4"/>
  <c r="C7" i="4" s="1"/>
  <c r="G8" i="4"/>
  <c r="C8" i="4" s="1"/>
  <c r="G9" i="4"/>
  <c r="C9" i="4" s="1"/>
  <c r="G10" i="4"/>
  <c r="C10" i="4" s="1"/>
  <c r="G11" i="4"/>
  <c r="G12" i="4"/>
  <c r="C12" i="4" s="1"/>
  <c r="G13" i="4"/>
  <c r="G14" i="4"/>
  <c r="C14" i="4" s="1"/>
  <c r="G15" i="4"/>
  <c r="C15" i="4" s="1"/>
  <c r="G16" i="4"/>
  <c r="G17" i="4"/>
  <c r="C17" i="4" s="1"/>
  <c r="G18" i="4"/>
  <c r="C18" i="4" s="1"/>
  <c r="G19" i="4"/>
  <c r="C19" i="4" s="1"/>
  <c r="G20" i="4"/>
  <c r="C20" i="4" s="1"/>
  <c r="G21" i="4"/>
  <c r="C21" i="4" s="1"/>
  <c r="G22" i="4"/>
  <c r="C22" i="4" s="1"/>
  <c r="G23" i="4"/>
  <c r="C23" i="4" s="1"/>
  <c r="G2" i="4"/>
  <c r="C2" i="4" s="1"/>
  <c r="D22" i="4"/>
  <c r="D19" i="4"/>
  <c r="D18" i="4"/>
  <c r="C16" i="4"/>
  <c r="C13" i="4"/>
  <c r="C11" i="4"/>
  <c r="D10" i="4"/>
  <c r="C5" i="4"/>
  <c r="C4" i="4"/>
  <c r="D3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C12" i="2" l="1"/>
  <c r="C2" i="2"/>
  <c r="C3" i="2"/>
  <c r="C4" i="2"/>
  <c r="C5" i="2"/>
  <c r="C6" i="2"/>
  <c r="C7" i="2"/>
  <c r="C8" i="2"/>
  <c r="C9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C2" i="1"/>
  <c r="C4" i="1"/>
  <c r="C5" i="1"/>
  <c r="C6" i="1"/>
  <c r="C7" i="1"/>
  <c r="C8" i="1"/>
  <c r="C9" i="1"/>
  <c r="C10" i="1"/>
  <c r="C11" i="1"/>
  <c r="C3" i="1"/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<sst xmlns="http://schemas.openxmlformats.org/spreadsheetml/2006/main" count="139" uniqueCount="21">
  <si>
    <t>RPM</t>
  </si>
  <si>
    <t>Power</t>
  </si>
  <si>
    <t>Torque</t>
  </si>
  <si>
    <t>sfc</t>
  </si>
  <si>
    <t>Torque (lb-ft)</t>
  </si>
  <si>
    <t>Power (bhp)</t>
  </si>
  <si>
    <t>bhp to kW</t>
  </si>
  <si>
    <t>ln-ft to Nm</t>
  </si>
  <si>
    <t>Power (kW)</t>
  </si>
  <si>
    <t>Torque (Nm)</t>
  </si>
  <si>
    <t>lb-ft to Nm</t>
  </si>
  <si>
    <t>Ne</t>
  </si>
  <si>
    <t>BSFC (lb/bhp-hr)</t>
  </si>
  <si>
    <t>Fuel Rate (gal/hr)</t>
  </si>
  <si>
    <t>from:</t>
  </si>
  <si>
    <t>C7_ACERT_168_bkW_225_+bhp_Industrial.pdf</t>
  </si>
  <si>
    <t>Hu(BTU/lb)</t>
  </si>
  <si>
    <t>BTU/hr to hp</t>
  </si>
  <si>
    <t>mf_dot (lb/hr)</t>
  </si>
  <si>
    <t>P = mf_dot*Hu*ηe</t>
  </si>
  <si>
    <t>C9_ACERT_261_bkW_350+bhp.pdf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</si>
</sst>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Power(bhp)</c:v>
          </c:tx>
          <c:marker>
            <c:symbol val="none"/>
          </c:marker>
          <c:cat>
            <c:numRef>
              <c:f>'C7_225HP_D'!$B$2:$B$11</c:f>
              <c:numCache>
                <c:formatCode>General</c:formatCode>
                <c:ptCount val="10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  <c:pt idx="8">
                  <c:v>2100</c:v>
                </c:pt>
                <c:pt idx="9">
                  <c:v>2200</c:v>
                </c:pt>
              </c:numCache>
            </c:numRef>
          </c:cat>
          <c:val>
            <c:numRef>
              <c:f>'C7_225HP_D'!$G$2:$G$11</c:f>
              <c:numCache>
                <c:formatCode>General</c:formatCode>
                <c:ptCount val="10"/>
                <c:pt idx="0">
                  <c:v>185</c:v>
                </c:pt>
                <c:pt idx="1">
                  <c:v>202</c:v>
                </c:pt>
                <c:pt idx="2">
                  <c:v>211</c:v>
                </c:pt>
                <c:pt idx="3">
                  <c:v>218</c:v>
                </c:pt>
                <c:pt idx="4">
                  <c:v>223</c:v>
                </c:pt>
                <c:pt idx="5">
                  <c:v>225</c:v>
                </c:pt>
                <c:pt idx="6">
                  <c:v>225</c:v>
                </c:pt>
                <c:pt idx="7">
                  <c:v>225</c:v>
                </c:pt>
                <c:pt idx="8">
                  <c:v>225</c:v>
                </c:pt>
                <c:pt idx="9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33664"/>
        <c:axId val="82526976"/>
      </c:lineChart>
      <c:catAx>
        <c:axId val="820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26976"/>
        <c:crosses val="autoZero"/>
        <c:auto val="1"/>
        <c:lblAlgn val="ctr"/>
        <c:lblOffset val="100"/>
        <c:noMultiLvlLbl val="0"/>
      </c:catAx>
      <c:valAx>
        <c:axId val="82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3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Torque(lb-ft)</c:v>
          </c:tx>
          <c:marker>
            <c:symbol val="none"/>
          </c:marker>
          <c:cat>
            <c:numRef>
              <c:f>'C7_225HP_D'!$B$2:$B$11</c:f>
              <c:numCache>
                <c:formatCode>General</c:formatCode>
                <c:ptCount val="10"/>
                <c:pt idx="0">
                  <c:v>1300</c:v>
                </c:pt>
                <c:pt idx="1">
                  <c:v>1400</c:v>
                </c:pt>
                <c:pt idx="2">
                  <c:v>1500</c:v>
                </c:pt>
                <c:pt idx="3">
                  <c:v>1600</c:v>
                </c:pt>
                <c:pt idx="4">
                  <c:v>1700</c:v>
                </c:pt>
                <c:pt idx="5">
                  <c:v>1800</c:v>
                </c:pt>
                <c:pt idx="6">
                  <c:v>1900</c:v>
                </c:pt>
                <c:pt idx="7">
                  <c:v>2000</c:v>
                </c:pt>
                <c:pt idx="8">
                  <c:v>2100</c:v>
                </c:pt>
                <c:pt idx="9">
                  <c:v>2200</c:v>
                </c:pt>
              </c:numCache>
            </c:numRef>
          </c:cat>
          <c:val>
            <c:numRef>
              <c:f>'C7_225HP_D'!$H$2:$H$11</c:f>
              <c:numCache>
                <c:formatCode>General</c:formatCode>
                <c:ptCount val="10"/>
                <c:pt idx="0">
                  <c:v>747</c:v>
                </c:pt>
                <c:pt idx="1">
                  <c:v>758</c:v>
                </c:pt>
                <c:pt idx="2">
                  <c:v>738</c:v>
                </c:pt>
                <c:pt idx="3">
                  <c:v>715</c:v>
                </c:pt>
                <c:pt idx="4">
                  <c:v>689</c:v>
                </c:pt>
                <c:pt idx="5">
                  <c:v>657</c:v>
                </c:pt>
                <c:pt idx="6">
                  <c:v>623</c:v>
                </c:pt>
                <c:pt idx="7">
                  <c:v>592</c:v>
                </c:pt>
                <c:pt idx="8">
                  <c:v>563</c:v>
                </c:pt>
                <c:pt idx="9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35168"/>
        <c:axId val="82536704"/>
      </c:lineChart>
      <c:catAx>
        <c:axId val="825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36704"/>
        <c:crosses val="autoZero"/>
        <c:auto val="1"/>
        <c:lblAlgn val="ctr"/>
        <c:lblOffset val="100"/>
        <c:noMultiLvlLbl val="0"/>
      </c:catAx>
      <c:valAx>
        <c:axId val="82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Power(bhp)</c:v>
          </c:tx>
          <c:marker>
            <c:symbol val="none"/>
          </c:marker>
          <c:cat>
            <c:numRef>
              <c:f>'C9_350HP_D'!$B$2:$B$11</c:f>
              <c:numCache>
                <c:formatCode>General</c:formatCode>
                <c:ptCount val="10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</c:numCache>
            </c:numRef>
          </c:cat>
          <c:val>
            <c:numRef>
              <c:f>'C9_350HP_D'!$G$2:$G$11</c:f>
              <c:numCache>
                <c:formatCode>General</c:formatCode>
                <c:ptCount val="10"/>
                <c:pt idx="0">
                  <c:v>253</c:v>
                </c:pt>
                <c:pt idx="1">
                  <c:v>277</c:v>
                </c:pt>
                <c:pt idx="2">
                  <c:v>306</c:v>
                </c:pt>
                <c:pt idx="3">
                  <c:v>319</c:v>
                </c:pt>
                <c:pt idx="4">
                  <c:v>331</c:v>
                </c:pt>
                <c:pt idx="5">
                  <c:v>341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9376"/>
        <c:axId val="82555264"/>
      </c:lineChart>
      <c:catAx>
        <c:axId val="825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555264"/>
        <c:crosses val="autoZero"/>
        <c:auto val="1"/>
        <c:lblAlgn val="ctr"/>
        <c:lblOffset val="100"/>
        <c:noMultiLvlLbl val="0"/>
      </c:catAx>
      <c:valAx>
        <c:axId val="8255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Torque(lb-ft)</c:v>
          </c:tx>
          <c:marker>
            <c:symbol val="none"/>
          </c:marker>
          <c:cat>
            <c:numRef>
              <c:f>'C9_350HP_D'!$B$2:$B$11</c:f>
              <c:numCache>
                <c:formatCode>General</c:formatCode>
                <c:ptCount val="10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</c:numCache>
            </c:numRef>
          </c:cat>
          <c:val>
            <c:numRef>
              <c:f>'C9_350HP_D'!$H$2:$H$11</c:f>
              <c:numCache>
                <c:formatCode>General</c:formatCode>
                <c:ptCount val="10"/>
                <c:pt idx="0">
                  <c:v>1107</c:v>
                </c:pt>
                <c:pt idx="1">
                  <c:v>1119</c:v>
                </c:pt>
                <c:pt idx="2">
                  <c:v>1148</c:v>
                </c:pt>
                <c:pt idx="3">
                  <c:v>1116</c:v>
                </c:pt>
                <c:pt idx="4">
                  <c:v>1087</c:v>
                </c:pt>
                <c:pt idx="5">
                  <c:v>1053</c:v>
                </c:pt>
                <c:pt idx="6">
                  <c:v>1022</c:v>
                </c:pt>
                <c:pt idx="7">
                  <c:v>968</c:v>
                </c:pt>
                <c:pt idx="8">
                  <c:v>919</c:v>
                </c:pt>
                <c:pt idx="9">
                  <c:v>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69504"/>
        <c:axId val="84871040"/>
      </c:lineChart>
      <c:catAx>
        <c:axId val="848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871040"/>
        <c:crosses val="autoZero"/>
        <c:auto val="1"/>
        <c:lblAlgn val="ctr"/>
        <c:lblOffset val="100"/>
        <c:noMultiLvlLbl val="0"/>
      </c:catAx>
      <c:valAx>
        <c:axId val="848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6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Power(bhp)</c:v>
          </c:tx>
          <c:marker>
            <c:symbol val="none"/>
          </c:marker>
          <c:cat>
            <c:numRef>
              <c:f>'C13_475HP_D'!$B$2:$B$11</c:f>
              <c:numCache>
                <c:formatCode>General</c:formatCode>
                <c:ptCount val="1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</c:numCache>
            </c:numRef>
          </c:cat>
          <c:val>
            <c:numRef>
              <c:f>'C13_475HP_D'!$G$2:$G$11</c:f>
              <c:numCache>
                <c:formatCode>General</c:formatCode>
                <c:ptCount val="10"/>
                <c:pt idx="0">
                  <c:v>222.7</c:v>
                </c:pt>
                <c:pt idx="1">
                  <c:v>251.1</c:v>
                </c:pt>
                <c:pt idx="2">
                  <c:v>280.7</c:v>
                </c:pt>
                <c:pt idx="3">
                  <c:v>307.10000000000002</c:v>
                </c:pt>
                <c:pt idx="4">
                  <c:v>320.60000000000002</c:v>
                </c:pt>
                <c:pt idx="5">
                  <c:v>332.9</c:v>
                </c:pt>
                <c:pt idx="6">
                  <c:v>344.2</c:v>
                </c:pt>
                <c:pt idx="7">
                  <c:v>354.3</c:v>
                </c:pt>
                <c:pt idx="8">
                  <c:v>354.3</c:v>
                </c:pt>
                <c:pt idx="9">
                  <c:v>354.3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4672"/>
        <c:axId val="85000192"/>
      </c:lineChart>
      <c:catAx>
        <c:axId val="8492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00192"/>
        <c:crosses val="autoZero"/>
        <c:auto val="1"/>
        <c:lblAlgn val="ctr"/>
        <c:lblOffset val="100"/>
        <c:noMultiLvlLbl val="0"/>
      </c:catAx>
      <c:valAx>
        <c:axId val="850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2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Torque(lb-ft)</c:v>
          </c:tx>
          <c:marker>
            <c:symbol val="none"/>
          </c:marker>
          <c:cat>
            <c:numRef>
              <c:f>'C13_475HP_D'!$B$2:$B$11</c:f>
              <c:numCache>
                <c:formatCode>General</c:formatCode>
                <c:ptCount val="10"/>
                <c:pt idx="0">
                  <c:v>1100</c:v>
                </c:pt>
                <c:pt idx="1">
                  <c:v>1200</c:v>
                </c:pt>
                <c:pt idx="2">
                  <c:v>1300</c:v>
                </c:pt>
                <c:pt idx="3">
                  <c:v>1400</c:v>
                </c:pt>
                <c:pt idx="4">
                  <c:v>1500</c:v>
                </c:pt>
                <c:pt idx="5">
                  <c:v>1600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</c:numCache>
            </c:numRef>
          </c:cat>
          <c:val>
            <c:numRef>
              <c:f>'C13_475HP_D'!$H$2:$H$11</c:f>
              <c:numCache>
                <c:formatCode>General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08384"/>
        <c:axId val="85009920"/>
      </c:lineChart>
      <c:catAx>
        <c:axId val="850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009920"/>
        <c:crosses val="autoZero"/>
        <c:auto val="1"/>
        <c:lblAlgn val="ctr"/>
        <c:lblOffset val="100"/>
        <c:noMultiLvlLbl val="0"/>
      </c:catAx>
      <c:valAx>
        <c:axId val="8500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00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80961</xdr:colOff>
      <xdr:row>12</xdr:row>
      <xdr:rowOff>123825</xdr:rowOff>
    </xdr:from>
    <xdr:to>
      <xdr:col>5</xdr:col>
      <xdr:colOff>295274</xdr:colOff>
      <xdr:row>26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12</xdr:row>
      <xdr:rowOff>123825</xdr:rowOff>
    </xdr:from>
    <xdr:to>
      <xdr:col>9</xdr:col>
      <xdr:colOff>4763</xdr:colOff>
      <xdr:row>26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80961</xdr:colOff>
      <xdr:row>12</xdr:row>
      <xdr:rowOff>123825</xdr:rowOff>
    </xdr:from>
    <xdr:to>
      <xdr:col>5</xdr:col>
      <xdr:colOff>295274</xdr:colOff>
      <xdr:row>26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12</xdr:row>
      <xdr:rowOff>123825</xdr:rowOff>
    </xdr:from>
    <xdr:to>
      <xdr:col>9</xdr:col>
      <xdr:colOff>485775</xdr:colOff>
      <xdr:row>26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80961</xdr:colOff>
      <xdr:row>12</xdr:row>
      <xdr:rowOff>123825</xdr:rowOff>
    </xdr:from>
    <xdr:to>
      <xdr:col>5</xdr:col>
      <xdr:colOff>295274</xdr:colOff>
      <xdr:row>26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12</xdr:row>
      <xdr:rowOff>123825</xdr:rowOff>
    </xdr:from>
    <xdr:to>
      <xdr:col>9</xdr:col>
      <xdr:colOff>485775</xdr:colOff>
      <xdr:row>26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"/>
  <sheetViews>
    <sheetView workbookViewId="0">
      <selection activeCell="C17" sqref="C17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F1" t="s">
        <v>11</v>
      </c>
      <c r="G1" t="s">
        <v>5</v>
      </c>
      <c r="H1" t="s">
        <v>4</v>
      </c>
      <c r="J1" t="s">
        <v>6</v>
      </c>
      <c r="K1" t="s">
        <v>7</v>
      </c>
    </row>
    <row r="2" spans="1:11" x14ac:dyDescent="0.25">
      <c r="A2">
        <v>1</v>
      </c>
      <c r="B2">
        <v>1450</v>
      </c>
      <c r="C2">
        <f t="shared" ref="C2:C23" si="0">G2*$J$2</f>
        <v>115.5835</v>
      </c>
      <c r="D2">
        <f t="shared" ref="D2:D23" si="1">H2*$K$2</f>
        <v>759.25805200000002</v>
      </c>
      <c r="E2">
        <v>-1</v>
      </c>
      <c r="F2">
        <v>0.37</v>
      </c>
      <c r="G2">
        <v>155</v>
      </c>
      <c r="H2">
        <v>560</v>
      </c>
      <c r="J2" s="1">
        <v>0.74570000000000003</v>
      </c>
      <c r="K2">
        <v>1.35581795</v>
      </c>
    </row>
    <row r="3" spans="1:11" x14ac:dyDescent="0.25">
      <c r="A3">
        <v>2</v>
      </c>
      <c r="B3">
        <f>B2+50</f>
        <v>1500</v>
      </c>
      <c r="C3">
        <f t="shared" si="0"/>
        <v>119.31200000000001</v>
      </c>
      <c r="D3">
        <f t="shared" si="1"/>
        <v>759.25805200000002</v>
      </c>
      <c r="E3">
        <v>-1</v>
      </c>
      <c r="F3">
        <f>F2+0.002</f>
        <v>0.372</v>
      </c>
      <c r="G3">
        <v>160</v>
      </c>
      <c r="H3">
        <v>560</v>
      </c>
    </row>
    <row r="4" spans="1:11" x14ac:dyDescent="0.25">
      <c r="A4">
        <v>3</v>
      </c>
      <c r="B4">
        <f t="shared" ref="B4:B22" si="2">B3+50</f>
        <v>1550</v>
      </c>
      <c r="C4">
        <f t="shared" si="0"/>
        <v>123.04050000000001</v>
      </c>
      <c r="D4">
        <f t="shared" si="1"/>
        <v>759.25805200000002</v>
      </c>
      <c r="E4">
        <v>-1</v>
      </c>
      <c r="F4">
        <f t="shared" ref="F4:F23" si="3">F3+0.002</f>
        <v>0.374</v>
      </c>
      <c r="G4">
        <v>165</v>
      </c>
      <c r="H4">
        <v>560</v>
      </c>
    </row>
    <row r="5" spans="1:11" x14ac:dyDescent="0.25">
      <c r="A5">
        <v>4</v>
      </c>
      <c r="B5">
        <f t="shared" si="2"/>
        <v>1600</v>
      </c>
      <c r="C5">
        <f t="shared" si="0"/>
        <v>128.2604</v>
      </c>
      <c r="D5">
        <f t="shared" si="1"/>
        <v>760.61386994999998</v>
      </c>
      <c r="E5">
        <v>-1</v>
      </c>
      <c r="F5">
        <f t="shared" si="3"/>
        <v>0.376</v>
      </c>
      <c r="G5">
        <v>172</v>
      </c>
      <c r="H5">
        <v>561</v>
      </c>
    </row>
    <row r="6" spans="1:11" x14ac:dyDescent="0.25">
      <c r="A6">
        <v>5</v>
      </c>
      <c r="B6">
        <f t="shared" si="2"/>
        <v>1650</v>
      </c>
      <c r="C6">
        <f t="shared" si="0"/>
        <v>132.7346</v>
      </c>
      <c r="D6">
        <f t="shared" si="1"/>
        <v>761.96968790000005</v>
      </c>
      <c r="E6">
        <v>-1</v>
      </c>
      <c r="F6">
        <f t="shared" si="3"/>
        <v>0.378</v>
      </c>
      <c r="G6">
        <v>178</v>
      </c>
      <c r="H6">
        <v>562</v>
      </c>
    </row>
    <row r="7" spans="1:11" x14ac:dyDescent="0.25">
      <c r="A7">
        <v>6</v>
      </c>
      <c r="B7">
        <f t="shared" si="2"/>
        <v>1700</v>
      </c>
      <c r="C7">
        <f t="shared" si="0"/>
        <v>134.9717</v>
      </c>
      <c r="D7">
        <f t="shared" si="1"/>
        <v>761.96968790000005</v>
      </c>
      <c r="E7">
        <v>-1</v>
      </c>
      <c r="F7">
        <f t="shared" si="3"/>
        <v>0.38</v>
      </c>
      <c r="G7">
        <v>181</v>
      </c>
      <c r="H7">
        <v>562</v>
      </c>
    </row>
    <row r="8" spans="1:11" x14ac:dyDescent="0.25">
      <c r="A8">
        <v>7</v>
      </c>
      <c r="B8">
        <f t="shared" si="2"/>
        <v>1750</v>
      </c>
      <c r="C8">
        <f t="shared" si="0"/>
        <v>137.9545</v>
      </c>
      <c r="D8">
        <f t="shared" si="1"/>
        <v>763.32550585000001</v>
      </c>
      <c r="E8">
        <v>-1</v>
      </c>
      <c r="F8">
        <f t="shared" si="3"/>
        <v>0.38200000000000001</v>
      </c>
      <c r="G8">
        <v>185</v>
      </c>
      <c r="H8">
        <v>563</v>
      </c>
    </row>
    <row r="9" spans="1:11" x14ac:dyDescent="0.25">
      <c r="A9">
        <v>8</v>
      </c>
      <c r="B9">
        <f t="shared" si="2"/>
        <v>1800</v>
      </c>
      <c r="C9">
        <f t="shared" si="0"/>
        <v>142.42869999999999</v>
      </c>
      <c r="D9">
        <f t="shared" si="1"/>
        <v>764.68132379999997</v>
      </c>
      <c r="E9">
        <v>-1</v>
      </c>
      <c r="F9">
        <f t="shared" si="3"/>
        <v>0.38400000000000001</v>
      </c>
      <c r="G9">
        <v>191</v>
      </c>
      <c r="H9">
        <v>564</v>
      </c>
    </row>
    <row r="10" spans="1:11" x14ac:dyDescent="0.25">
      <c r="A10">
        <v>9</v>
      </c>
      <c r="B10">
        <f t="shared" si="2"/>
        <v>1850</v>
      </c>
      <c r="C10">
        <f t="shared" si="0"/>
        <v>148.39430000000002</v>
      </c>
      <c r="D10">
        <f t="shared" si="1"/>
        <v>763.32550585000001</v>
      </c>
      <c r="E10">
        <v>-1</v>
      </c>
      <c r="F10">
        <f t="shared" si="3"/>
        <v>0.38600000000000001</v>
      </c>
      <c r="G10">
        <v>199</v>
      </c>
      <c r="H10">
        <v>563</v>
      </c>
    </row>
    <row r="11" spans="1:11" x14ac:dyDescent="0.25">
      <c r="A11">
        <v>10</v>
      </c>
      <c r="B11">
        <f t="shared" si="2"/>
        <v>1900</v>
      </c>
      <c r="C11">
        <f t="shared" si="0"/>
        <v>150.63140000000001</v>
      </c>
      <c r="D11">
        <f t="shared" si="1"/>
        <v>761.96968790000005</v>
      </c>
      <c r="E11">
        <v>-1</v>
      </c>
      <c r="F11">
        <f t="shared" si="3"/>
        <v>0.38800000000000001</v>
      </c>
      <c r="G11">
        <v>202</v>
      </c>
      <c r="H11">
        <v>562</v>
      </c>
    </row>
    <row r="12" spans="1:11" x14ac:dyDescent="0.25">
      <c r="A12">
        <v>11</v>
      </c>
      <c r="B12">
        <f t="shared" si="2"/>
        <v>1950</v>
      </c>
      <c r="C12">
        <f t="shared" si="0"/>
        <v>156.59700000000001</v>
      </c>
      <c r="D12">
        <f t="shared" si="1"/>
        <v>760.61386994999998</v>
      </c>
      <c r="E12">
        <v>-1</v>
      </c>
      <c r="F12">
        <f t="shared" si="3"/>
        <v>0.39</v>
      </c>
      <c r="G12">
        <v>210</v>
      </c>
      <c r="H12">
        <v>561</v>
      </c>
    </row>
    <row r="13" spans="1:11" x14ac:dyDescent="0.25">
      <c r="A13">
        <v>12</v>
      </c>
      <c r="B13">
        <f t="shared" si="2"/>
        <v>2000</v>
      </c>
      <c r="C13">
        <f t="shared" si="0"/>
        <v>160.32550000000001</v>
      </c>
      <c r="D13">
        <f t="shared" si="1"/>
        <v>759.25805200000002</v>
      </c>
      <c r="E13">
        <v>-1</v>
      </c>
      <c r="F13">
        <f t="shared" si="3"/>
        <v>0.39200000000000002</v>
      </c>
      <c r="G13">
        <v>215</v>
      </c>
      <c r="H13">
        <v>560</v>
      </c>
    </row>
    <row r="14" spans="1:11" x14ac:dyDescent="0.25">
      <c r="A14">
        <v>13</v>
      </c>
      <c r="B14">
        <f t="shared" si="2"/>
        <v>2050</v>
      </c>
      <c r="C14">
        <f t="shared" si="0"/>
        <v>163.3083</v>
      </c>
      <c r="D14">
        <f t="shared" si="1"/>
        <v>752.47896225</v>
      </c>
      <c r="E14">
        <v>-1</v>
      </c>
      <c r="F14">
        <f t="shared" si="3"/>
        <v>0.39400000000000002</v>
      </c>
      <c r="G14">
        <v>219</v>
      </c>
      <c r="H14">
        <v>555</v>
      </c>
    </row>
    <row r="15" spans="1:11" x14ac:dyDescent="0.25">
      <c r="A15">
        <v>14</v>
      </c>
      <c r="B15">
        <f>B14+50</f>
        <v>2100</v>
      </c>
      <c r="C15">
        <f t="shared" si="0"/>
        <v>164.7997</v>
      </c>
      <c r="D15">
        <f t="shared" si="1"/>
        <v>748.4115084</v>
      </c>
      <c r="E15">
        <v>-1</v>
      </c>
      <c r="F15">
        <f t="shared" si="3"/>
        <v>0.39600000000000002</v>
      </c>
      <c r="G15">
        <v>221</v>
      </c>
      <c r="H15">
        <v>552</v>
      </c>
    </row>
    <row r="16" spans="1:11" x14ac:dyDescent="0.25">
      <c r="A16">
        <v>15</v>
      </c>
      <c r="B16">
        <f t="shared" si="2"/>
        <v>2150</v>
      </c>
      <c r="C16">
        <f t="shared" si="0"/>
        <v>167.7825</v>
      </c>
      <c r="D16">
        <f t="shared" si="1"/>
        <v>745.69987250000008</v>
      </c>
      <c r="E16">
        <v>-1</v>
      </c>
      <c r="F16">
        <f t="shared" si="3"/>
        <v>0.39800000000000002</v>
      </c>
      <c r="G16">
        <v>225</v>
      </c>
      <c r="H16">
        <v>550</v>
      </c>
    </row>
    <row r="17" spans="1:8" x14ac:dyDescent="0.25">
      <c r="A17">
        <v>16</v>
      </c>
      <c r="B17">
        <f t="shared" si="2"/>
        <v>2200</v>
      </c>
      <c r="C17">
        <f t="shared" si="0"/>
        <v>171.511</v>
      </c>
      <c r="D17">
        <f t="shared" si="1"/>
        <v>725.36260325000001</v>
      </c>
      <c r="E17">
        <v>-1</v>
      </c>
      <c r="F17">
        <f t="shared" si="3"/>
        <v>0.4</v>
      </c>
      <c r="G17">
        <v>230</v>
      </c>
      <c r="H17">
        <v>535</v>
      </c>
    </row>
    <row r="18" spans="1:8" x14ac:dyDescent="0.25">
      <c r="A18">
        <v>17</v>
      </c>
      <c r="B18">
        <f t="shared" si="2"/>
        <v>2250</v>
      </c>
      <c r="C18">
        <f t="shared" si="0"/>
        <v>167.7825</v>
      </c>
      <c r="D18">
        <f t="shared" si="1"/>
        <v>711.80442375000007</v>
      </c>
      <c r="E18">
        <v>-1</v>
      </c>
      <c r="F18">
        <f t="shared" si="3"/>
        <v>0.40200000000000002</v>
      </c>
      <c r="G18">
        <v>225</v>
      </c>
      <c r="H18">
        <v>525</v>
      </c>
    </row>
    <row r="19" spans="1:8" x14ac:dyDescent="0.25">
      <c r="A19">
        <v>18</v>
      </c>
      <c r="B19">
        <f t="shared" si="2"/>
        <v>2300</v>
      </c>
      <c r="C19">
        <f t="shared" si="0"/>
        <v>165.5454</v>
      </c>
      <c r="D19">
        <f t="shared" si="1"/>
        <v>691.46715449999999</v>
      </c>
      <c r="E19">
        <v>-1</v>
      </c>
      <c r="F19">
        <f t="shared" si="3"/>
        <v>0.40400000000000003</v>
      </c>
      <c r="G19">
        <v>222</v>
      </c>
      <c r="H19">
        <v>510</v>
      </c>
    </row>
    <row r="20" spans="1:8" x14ac:dyDescent="0.25">
      <c r="A20">
        <v>19</v>
      </c>
      <c r="B20">
        <f t="shared" si="2"/>
        <v>2350</v>
      </c>
      <c r="C20">
        <f t="shared" si="0"/>
        <v>164.054</v>
      </c>
      <c r="D20">
        <f t="shared" si="1"/>
        <v>677.90897500000005</v>
      </c>
      <c r="E20">
        <v>-1</v>
      </c>
      <c r="F20">
        <f t="shared" si="3"/>
        <v>0.40600000000000003</v>
      </c>
      <c r="G20">
        <v>220</v>
      </c>
      <c r="H20">
        <v>500</v>
      </c>
    </row>
    <row r="21" spans="1:8" x14ac:dyDescent="0.25">
      <c r="A21">
        <v>20</v>
      </c>
      <c r="B21">
        <f>B20+50</f>
        <v>2400</v>
      </c>
      <c r="C21">
        <f t="shared" si="0"/>
        <v>163.3083</v>
      </c>
      <c r="D21">
        <f t="shared" si="1"/>
        <v>648.08098010000003</v>
      </c>
      <c r="E21">
        <v>-1</v>
      </c>
      <c r="F21">
        <f t="shared" si="3"/>
        <v>0.40800000000000003</v>
      </c>
      <c r="G21">
        <v>219</v>
      </c>
      <c r="H21">
        <v>478</v>
      </c>
    </row>
    <row r="22" spans="1:8" x14ac:dyDescent="0.25">
      <c r="A22">
        <v>21</v>
      </c>
      <c r="B22">
        <f t="shared" si="2"/>
        <v>2450</v>
      </c>
      <c r="C22">
        <f t="shared" si="0"/>
        <v>160.32550000000001</v>
      </c>
      <c r="D22">
        <f t="shared" si="1"/>
        <v>637.23443650000002</v>
      </c>
      <c r="E22">
        <v>-1</v>
      </c>
      <c r="F22">
        <f t="shared" si="3"/>
        <v>0.41000000000000003</v>
      </c>
      <c r="G22">
        <v>215</v>
      </c>
      <c r="H22">
        <v>470</v>
      </c>
    </row>
    <row r="23" spans="1:8" x14ac:dyDescent="0.25">
      <c r="A23">
        <v>22</v>
      </c>
      <c r="B23">
        <f>B22+50</f>
        <v>2500</v>
      </c>
      <c r="C23">
        <f t="shared" si="0"/>
        <v>156.59700000000001</v>
      </c>
      <c r="D23">
        <f t="shared" si="1"/>
        <v>616.89716725000005</v>
      </c>
      <c r="E23">
        <v>-1</v>
      </c>
      <c r="F23">
        <f t="shared" si="3"/>
        <v>0.41200000000000003</v>
      </c>
      <c r="G23">
        <v>210</v>
      </c>
      <c r="H23">
        <v>455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14"/>
  <sheetViews>
    <sheetView workbookViewId="0">
      <selection activeCell="E15" sqref="E15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1500</v>
      </c>
      <c r="C2">
        <v>530</v>
      </c>
      <c r="D2">
        <f>C2*1000/(B2*PI()/30)</f>
        <v>3374.0847935481811</v>
      </c>
      <c r="E2">
        <v>0.21440000000000001</v>
      </c>
      <c r="J2" s="1">
        <v>0.74570000000000003</v>
      </c>
      <c r="K2">
        <v>1.35581795</v>
      </c>
    </row>
    <row r="3" spans="1:11" x14ac:dyDescent="0.25">
      <c r="A3">
        <v>2</v>
      </c>
      <c r="B3">
        <v>1600</v>
      </c>
      <c r="C3">
        <v>615</v>
      </c>
      <c r="D3">
        <f t="shared" ref="D3:D14" si="0">C3*1000/(B3*PI()/30)</f>
        <v>3670.5108750568361</v>
      </c>
      <c r="E3">
        <v>0.21199999999999999</v>
      </c>
    </row>
    <row r="4" spans="1:11" x14ac:dyDescent="0.25">
      <c r="A4">
        <v>3</v>
      </c>
      <c r="B4">
        <v>1700</v>
      </c>
      <c r="C4">
        <v>700</v>
      </c>
      <c r="D4">
        <f t="shared" si="0"/>
        <v>3932.0632999174145</v>
      </c>
      <c r="E4">
        <v>0.21049999999999999</v>
      </c>
    </row>
    <row r="5" spans="1:11" x14ac:dyDescent="0.25">
      <c r="A5">
        <v>4</v>
      </c>
      <c r="B5">
        <v>1800</v>
      </c>
      <c r="C5">
        <v>770</v>
      </c>
      <c r="D5">
        <f t="shared" si="0"/>
        <v>4084.9768726919806</v>
      </c>
      <c r="E5">
        <v>0.20930000000000001</v>
      </c>
    </row>
    <row r="6" spans="1:11" x14ac:dyDescent="0.25">
      <c r="A6">
        <v>5</v>
      </c>
      <c r="B6">
        <v>1900</v>
      </c>
      <c r="C6">
        <v>830</v>
      </c>
      <c r="D6">
        <f t="shared" si="0"/>
        <v>4171.5348241980982</v>
      </c>
      <c r="E6">
        <v>0.20880000000000001</v>
      </c>
    </row>
    <row r="7" spans="1:11" x14ac:dyDescent="0.25">
      <c r="A7">
        <v>6</v>
      </c>
      <c r="B7">
        <v>2000</v>
      </c>
      <c r="C7">
        <v>870</v>
      </c>
      <c r="D7">
        <f t="shared" si="0"/>
        <v>4153.9440146984689</v>
      </c>
      <c r="E7">
        <v>0.20899999999999999</v>
      </c>
    </row>
    <row r="8" spans="1:11" x14ac:dyDescent="0.25">
      <c r="A8">
        <v>7</v>
      </c>
      <c r="B8">
        <v>2100</v>
      </c>
      <c r="C8">
        <v>885</v>
      </c>
      <c r="D8">
        <f t="shared" si="0"/>
        <v>4024.3464181807822</v>
      </c>
      <c r="E8">
        <v>0.20949999999999999</v>
      </c>
    </row>
    <row r="9" spans="1:11" x14ac:dyDescent="0.25">
      <c r="A9">
        <v>8</v>
      </c>
      <c r="B9">
        <v>2200</v>
      </c>
      <c r="C9">
        <v>890</v>
      </c>
      <c r="D9">
        <f t="shared" si="0"/>
        <v>3863.1245277760054</v>
      </c>
      <c r="E9">
        <v>0.2107</v>
      </c>
    </row>
    <row r="10" spans="1:11" x14ac:dyDescent="0.25">
      <c r="A10">
        <v>9</v>
      </c>
      <c r="B10">
        <v>2300</v>
      </c>
      <c r="C10">
        <v>893</v>
      </c>
      <c r="D10">
        <f t="shared" si="0"/>
        <v>3707.6181960277186</v>
      </c>
      <c r="E10">
        <v>0.21199999999999999</v>
      </c>
    </row>
    <row r="11" spans="1:11" x14ac:dyDescent="0.25">
      <c r="A11">
        <v>10</v>
      </c>
      <c r="B11">
        <v>2400</v>
      </c>
      <c r="C11">
        <v>895</v>
      </c>
      <c r="D11">
        <f t="shared" si="0"/>
        <v>3561.0918516811585</v>
      </c>
      <c r="E11">
        <v>0.2135</v>
      </c>
    </row>
    <row r="12" spans="1:11" x14ac:dyDescent="0.25">
      <c r="A12">
        <v>11</v>
      </c>
      <c r="B12">
        <v>2500</v>
      </c>
      <c r="C12">
        <v>897</v>
      </c>
      <c r="D12">
        <f t="shared" si="0"/>
        <v>3426.2876148823229</v>
      </c>
      <c r="E12">
        <v>0.21529999999999999</v>
      </c>
    </row>
    <row r="13" spans="1:11" x14ac:dyDescent="0.25">
      <c r="A13">
        <v>12</v>
      </c>
      <c r="B13">
        <v>2600</v>
      </c>
      <c r="C13">
        <v>899</v>
      </c>
      <c r="D13">
        <f t="shared" si="0"/>
        <v>3301.8529347603212</v>
      </c>
      <c r="E13">
        <v>0.2175</v>
      </c>
    </row>
    <row r="14" spans="1:11" x14ac:dyDescent="0.25">
      <c r="A14">
        <v>13</v>
      </c>
      <c r="B14">
        <v>2700</v>
      </c>
      <c r="C14">
        <v>900</v>
      </c>
      <c r="D14">
        <f t="shared" si="0"/>
        <v>3183.098861837907</v>
      </c>
      <c r="E14">
        <v>0.22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6"/>
  <sheetViews>
    <sheetView workbookViewId="0">
      <selection activeCell="E7" sqref="E7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1600</v>
      </c>
      <c r="C2">
        <v>637.20000000000005</v>
      </c>
      <c r="D2">
        <f>C2*1000/(B2*PI()/30)</f>
        <v>3803.0073651808389</v>
      </c>
      <c r="E2">
        <v>0.22320000000000001</v>
      </c>
      <c r="J2" s="1">
        <v>0.74570000000000003</v>
      </c>
      <c r="K2">
        <v>1.35581795</v>
      </c>
    </row>
    <row r="3" spans="1:11" x14ac:dyDescent="0.25">
      <c r="A3">
        <v>2</v>
      </c>
      <c r="B3">
        <v>1800</v>
      </c>
      <c r="C3">
        <v>805.5</v>
      </c>
      <c r="D3">
        <f t="shared" ref="D3:D6" si="0">C3*1000/(B3*PI()/30)</f>
        <v>4273.3102220173905</v>
      </c>
      <c r="E3">
        <v>0.22040000000000001</v>
      </c>
    </row>
    <row r="4" spans="1:11" x14ac:dyDescent="0.25">
      <c r="A4">
        <v>3</v>
      </c>
      <c r="B4">
        <v>2000</v>
      </c>
      <c r="C4">
        <v>939.6</v>
      </c>
      <c r="D4">
        <f t="shared" si="0"/>
        <v>4486.2595358743465</v>
      </c>
      <c r="E4">
        <v>0.21920000000000001</v>
      </c>
    </row>
    <row r="5" spans="1:11" x14ac:dyDescent="0.25">
      <c r="A5">
        <v>4</v>
      </c>
      <c r="B5">
        <v>2200</v>
      </c>
      <c r="C5">
        <v>1006.2</v>
      </c>
      <c r="D5">
        <f t="shared" si="0"/>
        <v>4367.5010110654121</v>
      </c>
      <c r="E5">
        <v>0.22170000000000001</v>
      </c>
    </row>
    <row r="6" spans="1:11" x14ac:dyDescent="0.25">
      <c r="A6">
        <v>5</v>
      </c>
      <c r="B6">
        <v>2400</v>
      </c>
      <c r="C6">
        <v>1007.1</v>
      </c>
      <c r="D6">
        <f t="shared" si="0"/>
        <v>4007.1235796961951</v>
      </c>
      <c r="E6">
        <v>0.23100000000000001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6"/>
  <sheetViews>
    <sheetView workbookViewId="0"/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1600</v>
      </c>
      <c r="C2">
        <v>578</v>
      </c>
      <c r="D2">
        <f>C2*1000/(B2*PI()/30)</f>
        <v>3449.6833915168313</v>
      </c>
      <c r="E2">
        <v>0.2104</v>
      </c>
      <c r="J2" s="1">
        <v>0.74570000000000003</v>
      </c>
      <c r="K2">
        <v>1.35581795</v>
      </c>
    </row>
    <row r="3" spans="1:11" x14ac:dyDescent="0.25">
      <c r="A3">
        <v>2</v>
      </c>
      <c r="B3">
        <v>1800</v>
      </c>
      <c r="C3">
        <v>708</v>
      </c>
      <c r="D3">
        <f t="shared" ref="D3:D6" si="0">C3*1000/(B3*PI()/30)</f>
        <v>3756.0566569687303</v>
      </c>
      <c r="E3">
        <v>0.20749999999999999</v>
      </c>
    </row>
    <row r="4" spans="1:11" x14ac:dyDescent="0.25">
      <c r="A4">
        <v>3</v>
      </c>
      <c r="B4">
        <v>2000</v>
      </c>
      <c r="C4">
        <v>820</v>
      </c>
      <c r="D4">
        <f t="shared" si="0"/>
        <v>3915.2116000606256</v>
      </c>
      <c r="E4">
        <v>0.2069</v>
      </c>
    </row>
    <row r="5" spans="1:11" x14ac:dyDescent="0.25">
      <c r="A5">
        <v>4</v>
      </c>
      <c r="B5">
        <v>2200</v>
      </c>
      <c r="C5">
        <v>876</v>
      </c>
      <c r="D5">
        <f t="shared" si="0"/>
        <v>3802.3562767772814</v>
      </c>
      <c r="E5">
        <v>0.20979999999999999</v>
      </c>
    </row>
    <row r="6" spans="1:11" x14ac:dyDescent="0.25">
      <c r="A6">
        <v>5</v>
      </c>
      <c r="B6">
        <v>2400</v>
      </c>
      <c r="C6">
        <v>895</v>
      </c>
      <c r="D6">
        <f t="shared" si="0"/>
        <v>3561.0918516811585</v>
      </c>
      <c r="E6">
        <v>0.21809999999999999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6"/>
  <sheetViews>
    <sheetView workbookViewId="0"/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1600</v>
      </c>
      <c r="C2">
        <v>637.20000000000005</v>
      </c>
      <c r="D2">
        <f>C2*1000/(B2*PI()/30)</f>
        <v>3803.0073651808389</v>
      </c>
      <c r="E2">
        <v>0.21790000000000001</v>
      </c>
      <c r="J2" s="1">
        <v>0.74570000000000003</v>
      </c>
      <c r="K2">
        <v>1.35581795</v>
      </c>
    </row>
    <row r="3" spans="1:11" x14ac:dyDescent="0.25">
      <c r="A3">
        <v>2</v>
      </c>
      <c r="B3">
        <v>1800</v>
      </c>
      <c r="C3">
        <v>805.5</v>
      </c>
      <c r="D3">
        <f t="shared" ref="D3:D6" si="0">C3*1000/(B3*PI()/30)</f>
        <v>4273.3102220173905</v>
      </c>
      <c r="E3">
        <v>0.21510000000000001</v>
      </c>
    </row>
    <row r="4" spans="1:11" x14ac:dyDescent="0.25">
      <c r="A4">
        <v>3</v>
      </c>
      <c r="B4">
        <v>2000</v>
      </c>
      <c r="C4">
        <v>939.6</v>
      </c>
      <c r="D4">
        <f t="shared" si="0"/>
        <v>4486.2595358743465</v>
      </c>
      <c r="E4">
        <v>0.214</v>
      </c>
    </row>
    <row r="5" spans="1:11" x14ac:dyDescent="0.25">
      <c r="A5">
        <v>4</v>
      </c>
      <c r="B5">
        <v>2200</v>
      </c>
      <c r="C5">
        <v>1006.2</v>
      </c>
      <c r="D5">
        <f t="shared" si="0"/>
        <v>4367.5010110654121</v>
      </c>
      <c r="E5">
        <v>0.21640000000000001</v>
      </c>
    </row>
    <row r="6" spans="1:11" x14ac:dyDescent="0.25">
      <c r="A6">
        <v>5</v>
      </c>
      <c r="B6">
        <v>2400</v>
      </c>
      <c r="C6">
        <v>1007.1</v>
      </c>
      <c r="D6">
        <f t="shared" si="0"/>
        <v>4007.1235796961951</v>
      </c>
      <c r="E6">
        <v>0.22550000000000001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6"/>
  <sheetViews>
    <sheetView workbookViewId="0"/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1600</v>
      </c>
      <c r="C2">
        <v>708</v>
      </c>
      <c r="D2">
        <f>C2*1000/(B2*PI()/30)</f>
        <v>4225.563739089821</v>
      </c>
      <c r="E2">
        <v>0.1895</v>
      </c>
      <c r="J2" s="1">
        <v>0.74570000000000003</v>
      </c>
      <c r="K2">
        <v>1.35581795</v>
      </c>
    </row>
    <row r="3" spans="1:11" x14ac:dyDescent="0.25">
      <c r="A3">
        <v>2</v>
      </c>
      <c r="B3">
        <v>1800</v>
      </c>
      <c r="C3">
        <v>895</v>
      </c>
      <c r="D3">
        <f t="shared" ref="D3:D6" si="0">C3*1000/(B3*PI()/30)</f>
        <v>4748.122468908211</v>
      </c>
      <c r="E3">
        <v>0.18729999999999999</v>
      </c>
    </row>
    <row r="4" spans="1:11" x14ac:dyDescent="0.25">
      <c r="A4">
        <v>3</v>
      </c>
      <c r="B4">
        <v>2000</v>
      </c>
      <c r="C4">
        <v>1044</v>
      </c>
      <c r="D4">
        <f t="shared" si="0"/>
        <v>4984.7328176381625</v>
      </c>
      <c r="E4">
        <v>0.18579999999999999</v>
      </c>
    </row>
    <row r="5" spans="1:11" x14ac:dyDescent="0.25">
      <c r="A5">
        <v>4</v>
      </c>
      <c r="B5">
        <v>2200</v>
      </c>
      <c r="C5">
        <v>1118</v>
      </c>
      <c r="D5">
        <f t="shared" si="0"/>
        <v>4852.7789011837904</v>
      </c>
      <c r="E5">
        <v>0.18729999999999999</v>
      </c>
    </row>
    <row r="6" spans="1:11" x14ac:dyDescent="0.25">
      <c r="A6">
        <v>5</v>
      </c>
      <c r="B6">
        <v>2400</v>
      </c>
      <c r="C6">
        <v>1119</v>
      </c>
      <c r="D6">
        <f t="shared" si="0"/>
        <v>4452.3595329957725</v>
      </c>
      <c r="E6">
        <v>0.1958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32" sqref="E32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G1" t="s">
        <v>5</v>
      </c>
      <c r="H1" t="s">
        <v>4</v>
      </c>
      <c r="J1" t="s">
        <v>6</v>
      </c>
      <c r="K1" t="s">
        <v>7</v>
      </c>
    </row>
    <row r="2" spans="1:11" x14ac:dyDescent="0.25">
      <c r="A2">
        <v>1</v>
      </c>
      <c r="B2">
        <v>1450</v>
      </c>
      <c r="C2">
        <f t="shared" ref="C2:C23" si="0">G2*$J$2</f>
        <v>231.167</v>
      </c>
      <c r="D2">
        <f t="shared" ref="D2:D23" si="1">H2*$K$2</f>
        <v>1518.516104</v>
      </c>
      <c r="E2">
        <v>-1</v>
      </c>
      <c r="G2">
        <f>'C7_230HP_LEFT'!G2*2</f>
        <v>310</v>
      </c>
      <c r="H2">
        <f>'C7_230HP_LEFT'!H2*2</f>
        <v>1120</v>
      </c>
      <c r="J2" s="1">
        <v>0.74570000000000003</v>
      </c>
      <c r="K2">
        <v>1.35581795</v>
      </c>
    </row>
    <row r="3" spans="1:11" x14ac:dyDescent="0.25">
      <c r="A3">
        <v>2</v>
      </c>
      <c r="B3">
        <f>B2+50</f>
        <v>1500</v>
      </c>
      <c r="C3">
        <f t="shared" si="0"/>
        <v>238.62400000000002</v>
      </c>
      <c r="D3">
        <f t="shared" si="1"/>
        <v>1518.516104</v>
      </c>
      <c r="E3">
        <v>-1</v>
      </c>
      <c r="G3">
        <f>'C7_230HP_LEFT'!G3*2</f>
        <v>320</v>
      </c>
      <c r="H3">
        <f>'C7_230HP_LEFT'!H3*2</f>
        <v>1120</v>
      </c>
    </row>
    <row r="4" spans="1:11" x14ac:dyDescent="0.25">
      <c r="A4">
        <v>3</v>
      </c>
      <c r="B4">
        <f t="shared" ref="B4:B22" si="2">B3+50</f>
        <v>1550</v>
      </c>
      <c r="C4">
        <f t="shared" si="0"/>
        <v>246.08100000000002</v>
      </c>
      <c r="D4">
        <f t="shared" si="1"/>
        <v>1518.516104</v>
      </c>
      <c r="E4">
        <v>-1</v>
      </c>
      <c r="G4">
        <f>'C7_230HP_LEFT'!G4*2</f>
        <v>330</v>
      </c>
      <c r="H4">
        <f>'C7_230HP_LEFT'!H4*2</f>
        <v>1120</v>
      </c>
    </row>
    <row r="5" spans="1:11" x14ac:dyDescent="0.25">
      <c r="A5">
        <v>4</v>
      </c>
      <c r="B5">
        <f t="shared" si="2"/>
        <v>1600</v>
      </c>
      <c r="C5">
        <f t="shared" si="0"/>
        <v>256.52080000000001</v>
      </c>
      <c r="D5">
        <f t="shared" si="1"/>
        <v>1521.2277399</v>
      </c>
      <c r="E5">
        <v>-1</v>
      </c>
      <c r="G5">
        <f>'C7_230HP_LEFT'!G5*2</f>
        <v>344</v>
      </c>
      <c r="H5">
        <f>'C7_230HP_LEFT'!H5*2</f>
        <v>1122</v>
      </c>
    </row>
    <row r="6" spans="1:11" x14ac:dyDescent="0.25">
      <c r="A6">
        <v>5</v>
      </c>
      <c r="B6">
        <f t="shared" si="2"/>
        <v>1650</v>
      </c>
      <c r="C6">
        <f t="shared" si="0"/>
        <v>265.4692</v>
      </c>
      <c r="D6">
        <f t="shared" si="1"/>
        <v>1523.9393758000001</v>
      </c>
      <c r="E6">
        <v>-1</v>
      </c>
      <c r="G6">
        <f>'C7_230HP_LEFT'!G6*2</f>
        <v>356</v>
      </c>
      <c r="H6">
        <f>'C7_230HP_LEFT'!H6*2</f>
        <v>1124</v>
      </c>
    </row>
    <row r="7" spans="1:11" x14ac:dyDescent="0.25">
      <c r="A7">
        <v>6</v>
      </c>
      <c r="B7">
        <f t="shared" si="2"/>
        <v>1700</v>
      </c>
      <c r="C7">
        <f t="shared" si="0"/>
        <v>269.9434</v>
      </c>
      <c r="D7">
        <f t="shared" si="1"/>
        <v>1523.9393758000001</v>
      </c>
      <c r="E7">
        <v>-1</v>
      </c>
      <c r="G7">
        <f>'C7_230HP_LEFT'!G7*2</f>
        <v>362</v>
      </c>
      <c r="H7">
        <f>'C7_230HP_LEFT'!H7*2</f>
        <v>1124</v>
      </c>
    </row>
    <row r="8" spans="1:11" x14ac:dyDescent="0.25">
      <c r="A8">
        <v>7</v>
      </c>
      <c r="B8">
        <f t="shared" si="2"/>
        <v>1750</v>
      </c>
      <c r="C8">
        <f t="shared" si="0"/>
        <v>275.90899999999999</v>
      </c>
      <c r="D8">
        <f t="shared" si="1"/>
        <v>1526.6510117</v>
      </c>
      <c r="E8">
        <v>-1</v>
      </c>
      <c r="G8">
        <f>'C7_230HP_LEFT'!G8*2</f>
        <v>370</v>
      </c>
      <c r="H8">
        <f>'C7_230HP_LEFT'!H8*2</f>
        <v>1126</v>
      </c>
    </row>
    <row r="9" spans="1:11" x14ac:dyDescent="0.25">
      <c r="A9">
        <v>8</v>
      </c>
      <c r="B9">
        <f t="shared" si="2"/>
        <v>1800</v>
      </c>
      <c r="C9">
        <f t="shared" si="0"/>
        <v>284.85739999999998</v>
      </c>
      <c r="D9">
        <f t="shared" si="1"/>
        <v>1529.3626475999999</v>
      </c>
      <c r="E9">
        <v>-1</v>
      </c>
      <c r="G9">
        <f>'C7_230HP_LEFT'!G9*2</f>
        <v>382</v>
      </c>
      <c r="H9">
        <f>'C7_230HP_LEFT'!H9*2</f>
        <v>1128</v>
      </c>
    </row>
    <row r="10" spans="1:11" x14ac:dyDescent="0.25">
      <c r="A10">
        <v>9</v>
      </c>
      <c r="B10">
        <f t="shared" si="2"/>
        <v>1850</v>
      </c>
      <c r="C10">
        <f t="shared" si="0"/>
        <v>296.78860000000003</v>
      </c>
      <c r="D10">
        <f t="shared" si="1"/>
        <v>1526.6510117</v>
      </c>
      <c r="E10">
        <v>-1</v>
      </c>
      <c r="G10">
        <f>'C7_230HP_LEFT'!G10*2</f>
        <v>398</v>
      </c>
      <c r="H10">
        <f>'C7_230HP_LEFT'!H10*2</f>
        <v>1126</v>
      </c>
    </row>
    <row r="11" spans="1:11" x14ac:dyDescent="0.25">
      <c r="A11">
        <v>10</v>
      </c>
      <c r="B11">
        <f t="shared" si="2"/>
        <v>1900</v>
      </c>
      <c r="C11">
        <f t="shared" si="0"/>
        <v>301.26280000000003</v>
      </c>
      <c r="D11">
        <f t="shared" si="1"/>
        <v>1523.9393758000001</v>
      </c>
      <c r="E11">
        <v>-1</v>
      </c>
      <c r="G11">
        <f>'C7_230HP_LEFT'!G11*2</f>
        <v>404</v>
      </c>
      <c r="H11">
        <f>'C7_230HP_LEFT'!H11*2</f>
        <v>1124</v>
      </c>
    </row>
    <row r="12" spans="1:11" x14ac:dyDescent="0.25">
      <c r="A12">
        <v>11</v>
      </c>
      <c r="B12">
        <f t="shared" si="2"/>
        <v>1950</v>
      </c>
      <c r="C12">
        <f t="shared" si="0"/>
        <v>313.19400000000002</v>
      </c>
      <c r="D12">
        <f t="shared" si="1"/>
        <v>1521.2277399</v>
      </c>
      <c r="E12">
        <v>-1</v>
      </c>
      <c r="G12">
        <f>'C7_230HP_LEFT'!G12*2</f>
        <v>420</v>
      </c>
      <c r="H12">
        <f>'C7_230HP_LEFT'!H12*2</f>
        <v>1122</v>
      </c>
    </row>
    <row r="13" spans="1:11" x14ac:dyDescent="0.25">
      <c r="A13">
        <v>12</v>
      </c>
      <c r="B13">
        <f t="shared" si="2"/>
        <v>2000</v>
      </c>
      <c r="C13">
        <f t="shared" si="0"/>
        <v>320.65100000000001</v>
      </c>
      <c r="D13">
        <f t="shared" si="1"/>
        <v>1518.516104</v>
      </c>
      <c r="E13">
        <v>-1</v>
      </c>
      <c r="G13">
        <f>'C7_230HP_LEFT'!G13*2</f>
        <v>430</v>
      </c>
      <c r="H13">
        <f>'C7_230HP_LEFT'!H13*2</f>
        <v>1120</v>
      </c>
    </row>
    <row r="14" spans="1:11" x14ac:dyDescent="0.25">
      <c r="A14">
        <v>13</v>
      </c>
      <c r="B14">
        <f t="shared" si="2"/>
        <v>2050</v>
      </c>
      <c r="C14">
        <f t="shared" si="0"/>
        <v>326.61660000000001</v>
      </c>
      <c r="D14">
        <f t="shared" si="1"/>
        <v>1504.9579245</v>
      </c>
      <c r="E14">
        <v>-1</v>
      </c>
      <c r="G14">
        <f>'C7_230HP_LEFT'!G14*2</f>
        <v>438</v>
      </c>
      <c r="H14">
        <f>'C7_230HP_LEFT'!H14*2</f>
        <v>1110</v>
      </c>
    </row>
    <row r="15" spans="1:11" x14ac:dyDescent="0.25">
      <c r="A15">
        <v>14</v>
      </c>
      <c r="B15">
        <f>B14+50</f>
        <v>2100</v>
      </c>
      <c r="C15">
        <f t="shared" si="0"/>
        <v>329.5994</v>
      </c>
      <c r="D15">
        <f t="shared" si="1"/>
        <v>1496.8230168</v>
      </c>
      <c r="E15">
        <v>-1</v>
      </c>
      <c r="G15">
        <f>'C7_230HP_LEFT'!G15*2</f>
        <v>442</v>
      </c>
      <c r="H15">
        <f>'C7_230HP_LEFT'!H15*2</f>
        <v>1104</v>
      </c>
    </row>
    <row r="16" spans="1:11" x14ac:dyDescent="0.25">
      <c r="A16">
        <v>15</v>
      </c>
      <c r="B16">
        <f t="shared" si="2"/>
        <v>2150</v>
      </c>
      <c r="C16">
        <f t="shared" si="0"/>
        <v>335.565</v>
      </c>
      <c r="D16">
        <f t="shared" si="1"/>
        <v>1491.3997450000002</v>
      </c>
      <c r="E16">
        <v>-1</v>
      </c>
      <c r="G16">
        <f>'C7_230HP_LEFT'!G16*2</f>
        <v>450</v>
      </c>
      <c r="H16">
        <f>'C7_230HP_LEFT'!H16*2</f>
        <v>1100</v>
      </c>
    </row>
    <row r="17" spans="1:8" x14ac:dyDescent="0.25">
      <c r="A17">
        <v>16</v>
      </c>
      <c r="B17">
        <f t="shared" si="2"/>
        <v>2200</v>
      </c>
      <c r="C17">
        <f t="shared" si="0"/>
        <v>343.02199999999999</v>
      </c>
      <c r="D17">
        <f t="shared" si="1"/>
        <v>1450.7252065</v>
      </c>
      <c r="E17">
        <v>-1</v>
      </c>
      <c r="G17">
        <f>'C7_230HP_LEFT'!G17*2</f>
        <v>460</v>
      </c>
      <c r="H17">
        <f>'C7_230HP_LEFT'!H17*2</f>
        <v>1070</v>
      </c>
    </row>
    <row r="18" spans="1:8" x14ac:dyDescent="0.25">
      <c r="A18">
        <v>17</v>
      </c>
      <c r="B18">
        <f t="shared" si="2"/>
        <v>2250</v>
      </c>
      <c r="C18">
        <f t="shared" si="0"/>
        <v>335.565</v>
      </c>
      <c r="D18">
        <f t="shared" si="1"/>
        <v>1423.6088475000001</v>
      </c>
      <c r="E18">
        <v>-1</v>
      </c>
      <c r="G18">
        <f>'C7_230HP_LEFT'!G18*2</f>
        <v>450</v>
      </c>
      <c r="H18">
        <f>'C7_230HP_LEFT'!H18*2</f>
        <v>1050</v>
      </c>
    </row>
    <row r="19" spans="1:8" x14ac:dyDescent="0.25">
      <c r="A19">
        <v>18</v>
      </c>
      <c r="B19">
        <f t="shared" si="2"/>
        <v>2300</v>
      </c>
      <c r="C19">
        <f t="shared" si="0"/>
        <v>331.0908</v>
      </c>
      <c r="D19">
        <f t="shared" si="1"/>
        <v>1382.934309</v>
      </c>
      <c r="E19">
        <v>-1</v>
      </c>
      <c r="G19">
        <f>'C7_230HP_LEFT'!G19*2</f>
        <v>444</v>
      </c>
      <c r="H19">
        <f>'C7_230HP_LEFT'!H19*2</f>
        <v>1020</v>
      </c>
    </row>
    <row r="20" spans="1:8" x14ac:dyDescent="0.25">
      <c r="A20">
        <v>19</v>
      </c>
      <c r="B20">
        <f t="shared" si="2"/>
        <v>2350</v>
      </c>
      <c r="C20">
        <f t="shared" si="0"/>
        <v>328.108</v>
      </c>
      <c r="D20">
        <f t="shared" si="1"/>
        <v>1355.8179500000001</v>
      </c>
      <c r="E20">
        <v>-1</v>
      </c>
      <c r="G20">
        <f>'C7_230HP_LEFT'!G20*2</f>
        <v>440</v>
      </c>
      <c r="H20">
        <f>'C7_230HP_LEFT'!H20*2</f>
        <v>1000</v>
      </c>
    </row>
    <row r="21" spans="1:8" x14ac:dyDescent="0.25">
      <c r="A21">
        <v>20</v>
      </c>
      <c r="B21">
        <f>B20+50</f>
        <v>2400</v>
      </c>
      <c r="C21">
        <f t="shared" si="0"/>
        <v>326.61660000000001</v>
      </c>
      <c r="D21">
        <f t="shared" si="1"/>
        <v>1296.1619602000001</v>
      </c>
      <c r="E21">
        <v>-1</v>
      </c>
      <c r="G21">
        <f>'C7_230HP_LEFT'!G21*2</f>
        <v>438</v>
      </c>
      <c r="H21">
        <f>'C7_230HP_LEFT'!H21*2</f>
        <v>956</v>
      </c>
    </row>
    <row r="22" spans="1:8" x14ac:dyDescent="0.25">
      <c r="A22">
        <v>21</v>
      </c>
      <c r="B22">
        <f t="shared" si="2"/>
        <v>2450</v>
      </c>
      <c r="C22">
        <f t="shared" si="0"/>
        <v>320.65100000000001</v>
      </c>
      <c r="D22">
        <f t="shared" si="1"/>
        <v>1274.468873</v>
      </c>
      <c r="E22">
        <v>-1</v>
      </c>
      <c r="G22">
        <f>'C7_230HP_LEFT'!G22*2</f>
        <v>430</v>
      </c>
      <c r="H22">
        <f>'C7_230HP_LEFT'!H22*2</f>
        <v>940</v>
      </c>
    </row>
    <row r="23" spans="1:8" x14ac:dyDescent="0.25">
      <c r="A23">
        <v>22</v>
      </c>
      <c r="B23">
        <f>B22+50</f>
        <v>2500</v>
      </c>
      <c r="C23">
        <f t="shared" si="0"/>
        <v>313.19400000000002</v>
      </c>
      <c r="D23">
        <f t="shared" si="1"/>
        <v>1233.7943345000001</v>
      </c>
      <c r="E23">
        <v>-1</v>
      </c>
      <c r="G23">
        <f>'C7_230HP_LEFT'!G23*2</f>
        <v>420</v>
      </c>
      <c r="H23">
        <f>'C7_230HP_LEFT'!H23*2</f>
        <v>910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A1:E11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800</v>
      </c>
      <c r="C2">
        <f>B2/10</f>
        <v>80</v>
      </c>
      <c r="D2">
        <f>-B2*0.05+400</f>
        <v>360</v>
      </c>
      <c r="E2">
        <f>B2*0.05</f>
        <v>40</v>
      </c>
    </row>
    <row r="3" spans="1:5" x14ac:dyDescent="0.25">
      <c r="A3">
        <v>2</v>
      </c>
      <c r="B3">
        <v>950</v>
      </c>
      <c r="C3">
        <f>B3/10</f>
        <v>95</v>
      </c>
      <c r="D3">
        <f t="shared" ref="D3:D11" si="0">-B3*0.05+400</f>
        <v>352.5</v>
      </c>
      <c r="E3">
        <f t="shared" ref="E3:E11" si="1">B3*0.05</f>
        <v>47.5</v>
      </c>
    </row>
    <row r="4" spans="1:5" x14ac:dyDescent="0.25">
      <c r="A4">
        <v>3</v>
      </c>
      <c r="B4">
        <v>1100</v>
      </c>
      <c r="C4">
        <f t="shared" ref="C4:C11" si="2">B4/10</f>
        <v>110</v>
      </c>
      <c r="D4">
        <f t="shared" si="0"/>
        <v>345</v>
      </c>
      <c r="E4">
        <f t="shared" si="1"/>
        <v>55</v>
      </c>
    </row>
    <row r="5" spans="1:5" x14ac:dyDescent="0.25">
      <c r="A5">
        <v>4</v>
      </c>
      <c r="B5">
        <v>1200</v>
      </c>
      <c r="C5">
        <f t="shared" si="2"/>
        <v>120</v>
      </c>
      <c r="D5">
        <f t="shared" si="0"/>
        <v>340</v>
      </c>
      <c r="E5">
        <f t="shared" si="1"/>
        <v>60</v>
      </c>
    </row>
    <row r="6" spans="1:5" x14ac:dyDescent="0.25">
      <c r="A6">
        <v>5</v>
      </c>
      <c r="B6">
        <v>1500</v>
      </c>
      <c r="C6">
        <f t="shared" si="2"/>
        <v>150</v>
      </c>
      <c r="D6">
        <f t="shared" si="0"/>
        <v>325</v>
      </c>
      <c r="E6">
        <f t="shared" si="1"/>
        <v>75</v>
      </c>
    </row>
    <row r="7" spans="1:5" x14ac:dyDescent="0.25">
      <c r="A7">
        <v>6</v>
      </c>
      <c r="B7">
        <v>1800</v>
      </c>
      <c r="C7">
        <f t="shared" si="2"/>
        <v>180</v>
      </c>
      <c r="D7">
        <f t="shared" si="0"/>
        <v>310</v>
      </c>
      <c r="E7">
        <f t="shared" si="1"/>
        <v>90</v>
      </c>
    </row>
    <row r="8" spans="1:5" x14ac:dyDescent="0.25">
      <c r="A8">
        <v>7</v>
      </c>
      <c r="B8">
        <v>2100</v>
      </c>
      <c r="C8">
        <f t="shared" si="2"/>
        <v>210</v>
      </c>
      <c r="D8">
        <f t="shared" si="0"/>
        <v>295</v>
      </c>
      <c r="E8">
        <f t="shared" si="1"/>
        <v>105</v>
      </c>
    </row>
    <row r="9" spans="1:5" x14ac:dyDescent="0.25">
      <c r="A9">
        <v>8</v>
      </c>
      <c r="B9">
        <v>2200</v>
      </c>
      <c r="C9">
        <f t="shared" si="2"/>
        <v>220</v>
      </c>
      <c r="D9">
        <f t="shared" si="0"/>
        <v>290</v>
      </c>
      <c r="E9">
        <f t="shared" si="1"/>
        <v>110</v>
      </c>
    </row>
    <row r="10" spans="1:5" x14ac:dyDescent="0.25">
      <c r="A10">
        <v>9</v>
      </c>
      <c r="B10">
        <v>2300</v>
      </c>
      <c r="C10">
        <f t="shared" si="2"/>
        <v>230</v>
      </c>
      <c r="D10">
        <f t="shared" si="0"/>
        <v>285</v>
      </c>
      <c r="E10">
        <f t="shared" si="1"/>
        <v>115</v>
      </c>
    </row>
    <row r="11" spans="1:5" x14ac:dyDescent="0.25">
      <c r="A11">
        <v>10</v>
      </c>
      <c r="B11">
        <v>2400</v>
      </c>
      <c r="C11">
        <f t="shared" si="2"/>
        <v>240</v>
      </c>
      <c r="D11">
        <f t="shared" si="0"/>
        <v>280</v>
      </c>
      <c r="E11">
        <f t="shared" si="1"/>
        <v>120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15" sqref="B15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1800</v>
      </c>
      <c r="C2">
        <v>520</v>
      </c>
      <c r="D2">
        <f>C2*1000/(B2*PI()/30)</f>
        <v>2758.6856802595194</v>
      </c>
      <c r="E2">
        <v>0.21329999999999999</v>
      </c>
      <c r="J2" s="1">
        <v>0.74570000000000003</v>
      </c>
      <c r="K2">
        <v>1.35581795</v>
      </c>
    </row>
    <row r="3" spans="1:11" x14ac:dyDescent="0.25">
      <c r="A3">
        <v>2</v>
      </c>
      <c r="B3">
        <v>1900</v>
      </c>
      <c r="C3">
        <v>583</v>
      </c>
      <c r="D3">
        <f t="shared" ref="D3:D11" si="0">C3*1000/(B3*PI()/30)</f>
        <v>2930.1262680813152</v>
      </c>
      <c r="E3">
        <v>0.21249999999999999</v>
      </c>
    </row>
    <row r="4" spans="1:11" x14ac:dyDescent="0.25">
      <c r="A4">
        <v>3</v>
      </c>
      <c r="B4">
        <v>2000</v>
      </c>
      <c r="C4">
        <v>630</v>
      </c>
      <c r="D4">
        <f t="shared" si="0"/>
        <v>3008.0284244368222</v>
      </c>
      <c r="E4">
        <v>0.21249999999999999</v>
      </c>
    </row>
    <row r="5" spans="1:11" x14ac:dyDescent="0.25">
      <c r="A5">
        <v>4</v>
      </c>
      <c r="B5">
        <v>2100</v>
      </c>
      <c r="C5">
        <v>660</v>
      </c>
      <c r="D5">
        <f t="shared" si="0"/>
        <v>3001.2074983043121</v>
      </c>
      <c r="E5">
        <v>0.21329999999999999</v>
      </c>
    </row>
    <row r="6" spans="1:11" x14ac:dyDescent="0.25">
      <c r="A6">
        <v>5</v>
      </c>
      <c r="B6">
        <v>2200</v>
      </c>
      <c r="C6">
        <v>680</v>
      </c>
      <c r="D6">
        <f t="shared" si="0"/>
        <v>2951.6007627951499</v>
      </c>
      <c r="E6">
        <v>0.215</v>
      </c>
    </row>
    <row r="7" spans="1:11" x14ac:dyDescent="0.25">
      <c r="A7">
        <v>6</v>
      </c>
      <c r="B7">
        <v>2300</v>
      </c>
      <c r="C7">
        <v>700</v>
      </c>
      <c r="D7">
        <f t="shared" si="0"/>
        <v>2906.3076564606977</v>
      </c>
      <c r="E7">
        <v>0.2167</v>
      </c>
    </row>
    <row r="8" spans="1:11" x14ac:dyDescent="0.25">
      <c r="A8">
        <v>7</v>
      </c>
      <c r="B8">
        <v>2400</v>
      </c>
      <c r="C8">
        <v>717</v>
      </c>
      <c r="D8">
        <f t="shared" si="0"/>
        <v>2852.8523549222241</v>
      </c>
      <c r="E8">
        <v>0.21879999999999999</v>
      </c>
    </row>
    <row r="9" spans="1:11" x14ac:dyDescent="0.25">
      <c r="A9">
        <v>8</v>
      </c>
      <c r="B9">
        <v>2500</v>
      </c>
      <c r="C9">
        <v>730</v>
      </c>
      <c r="D9">
        <f t="shared" si="0"/>
        <v>2788.3946029700064</v>
      </c>
      <c r="E9">
        <v>0.2213</v>
      </c>
    </row>
    <row r="10" spans="1:11" x14ac:dyDescent="0.25">
      <c r="A10">
        <v>9</v>
      </c>
      <c r="B10">
        <v>2600</v>
      </c>
      <c r="C10">
        <v>733</v>
      </c>
      <c r="D10">
        <f t="shared" si="0"/>
        <v>2692.1670758390605</v>
      </c>
      <c r="E10">
        <v>0.2233</v>
      </c>
    </row>
    <row r="11" spans="1:11" x14ac:dyDescent="0.25">
      <c r="A11">
        <v>10</v>
      </c>
      <c r="B11">
        <v>2700</v>
      </c>
      <c r="C11">
        <v>735</v>
      </c>
      <c r="D11">
        <f t="shared" si="0"/>
        <v>2599.530737167624</v>
      </c>
      <c r="E11">
        <v>0.22500000000000001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8"/>
  <sheetViews>
    <sheetView zoomScaleNormal="100" workbookViewId="0">
      <selection activeCell="D18" sqref="D18"/>
    </sheetView>
  </sheetViews>
  <sheetFormatPr defaultRowHeight="15" x14ac:dyDescent="0.25"/>
  <cols>
    <col min="3" max="3" width="11.42578125" bestFit="1" customWidth="1"/>
    <col min="4" max="4" width="12.28515625" bestFit="1" customWidth="1"/>
    <col min="7" max="7" width="12" bestFit="1" customWidth="1"/>
  </cols>
  <sheetData>
    <row r="1" spans="1:11" x14ac:dyDescent="0.25">
      <c r="B1" t="s">
        <v>0</v>
      </c>
      <c r="C1" t="s">
        <v>8</v>
      </c>
      <c r="D1" t="s">
        <v>9</v>
      </c>
      <c r="E1" t="s">
        <v>3</v>
      </c>
      <c r="G1" t="s">
        <v>5</v>
      </c>
      <c r="H1" t="s">
        <v>4</v>
      </c>
      <c r="J1" t="s">
        <v>6</v>
      </c>
      <c r="K1" t="s">
        <v>10</v>
      </c>
    </row>
    <row r="2" spans="1:11" x14ac:dyDescent="0.25">
      <c r="A2">
        <v>1</v>
      </c>
      <c r="B2">
        <v>1400</v>
      </c>
      <c r="C2">
        <f>G2*J$2</f>
        <v>248.31810000000002</v>
      </c>
      <c r="D2">
        <f>H2*K$2</f>
        <v>1559.1906425</v>
      </c>
      <c r="E2">
        <v>-1</v>
      </c>
      <c r="G2">
        <v>333</v>
      </c>
      <c r="H2">
        <v>1150</v>
      </c>
      <c r="J2" s="1">
        <v>0.74570000000000003</v>
      </c>
      <c r="K2">
        <v>1.35581795</v>
      </c>
    </row>
    <row r="3" spans="1:11" x14ac:dyDescent="0.25">
      <c r="A3">
        <v>2</v>
      </c>
      <c r="B3">
        <v>1450</v>
      </c>
      <c r="C3">
        <f t="shared" ref="C3:C18" si="0">G3*J$2</f>
        <v>251.30090000000001</v>
      </c>
      <c r="D3">
        <f t="shared" ref="D3:D18" si="1">H3*K$2</f>
        <v>1552.4115527500001</v>
      </c>
      <c r="E3">
        <v>-1</v>
      </c>
      <c r="G3">
        <v>337</v>
      </c>
      <c r="H3">
        <v>1145</v>
      </c>
    </row>
    <row r="4" spans="1:11" x14ac:dyDescent="0.25">
      <c r="A4">
        <v>3</v>
      </c>
      <c r="B4">
        <v>1500</v>
      </c>
      <c r="C4">
        <f t="shared" si="0"/>
        <v>255.02940000000001</v>
      </c>
      <c r="D4">
        <f t="shared" si="1"/>
        <v>1518.516104</v>
      </c>
      <c r="E4">
        <v>-1</v>
      </c>
      <c r="G4">
        <v>342</v>
      </c>
      <c r="H4">
        <v>1120</v>
      </c>
    </row>
    <row r="5" spans="1:11" x14ac:dyDescent="0.25">
      <c r="A5">
        <v>4</v>
      </c>
      <c r="B5">
        <v>1550</v>
      </c>
      <c r="C5">
        <f t="shared" si="0"/>
        <v>258.01220000000001</v>
      </c>
      <c r="D5">
        <f t="shared" si="1"/>
        <v>1502.2462886000001</v>
      </c>
      <c r="E5">
        <v>-1</v>
      </c>
      <c r="G5">
        <v>346</v>
      </c>
      <c r="H5">
        <v>1108</v>
      </c>
    </row>
    <row r="6" spans="1:11" x14ac:dyDescent="0.25">
      <c r="A6">
        <v>5</v>
      </c>
      <c r="B6">
        <v>1600</v>
      </c>
      <c r="C6">
        <f t="shared" si="0"/>
        <v>260.995</v>
      </c>
      <c r="D6">
        <f t="shared" si="1"/>
        <v>1477.8415655000001</v>
      </c>
      <c r="E6">
        <v>-1</v>
      </c>
      <c r="G6">
        <v>350</v>
      </c>
      <c r="H6">
        <v>1090</v>
      </c>
    </row>
    <row r="7" spans="1:11" x14ac:dyDescent="0.25">
      <c r="A7">
        <v>6</v>
      </c>
      <c r="B7">
        <v>1650</v>
      </c>
      <c r="C7">
        <f t="shared" si="0"/>
        <v>263.9778</v>
      </c>
      <c r="D7">
        <f t="shared" si="1"/>
        <v>1457.5042962500002</v>
      </c>
      <c r="E7">
        <v>-1</v>
      </c>
      <c r="G7">
        <v>354</v>
      </c>
      <c r="H7">
        <v>1075</v>
      </c>
    </row>
    <row r="8" spans="1:11" x14ac:dyDescent="0.25">
      <c r="A8">
        <v>7</v>
      </c>
      <c r="B8">
        <v>1700</v>
      </c>
      <c r="C8">
        <f t="shared" si="0"/>
        <v>266.9606</v>
      </c>
      <c r="D8">
        <f t="shared" si="1"/>
        <v>1423.6088475000001</v>
      </c>
      <c r="E8">
        <v>-1</v>
      </c>
      <c r="G8">
        <v>358</v>
      </c>
      <c r="H8">
        <v>1050</v>
      </c>
    </row>
    <row r="9" spans="1:11" x14ac:dyDescent="0.25">
      <c r="A9">
        <v>8</v>
      </c>
      <c r="B9">
        <v>1750</v>
      </c>
      <c r="C9">
        <f t="shared" si="0"/>
        <v>269.1977</v>
      </c>
      <c r="D9">
        <f t="shared" si="1"/>
        <v>1403.2715782499999</v>
      </c>
      <c r="E9">
        <v>-1</v>
      </c>
      <c r="G9">
        <v>361</v>
      </c>
      <c r="H9">
        <v>1035</v>
      </c>
    </row>
    <row r="10" spans="1:11" x14ac:dyDescent="0.25">
      <c r="A10">
        <v>9</v>
      </c>
      <c r="B10">
        <v>1800</v>
      </c>
      <c r="C10">
        <f t="shared" si="0"/>
        <v>270.6891</v>
      </c>
      <c r="D10">
        <f t="shared" si="1"/>
        <v>1362.59703975</v>
      </c>
      <c r="E10">
        <v>-1</v>
      </c>
      <c r="G10">
        <v>363</v>
      </c>
      <c r="H10">
        <v>1005</v>
      </c>
    </row>
    <row r="11" spans="1:11" x14ac:dyDescent="0.25">
      <c r="A11">
        <v>10</v>
      </c>
      <c r="B11">
        <v>1850</v>
      </c>
      <c r="C11">
        <f t="shared" si="0"/>
        <v>272.18049999999999</v>
      </c>
      <c r="D11">
        <f t="shared" si="1"/>
        <v>1339.5481346000001</v>
      </c>
      <c r="E11">
        <v>-1</v>
      </c>
      <c r="G11">
        <v>365</v>
      </c>
      <c r="H11">
        <v>988</v>
      </c>
    </row>
    <row r="12" spans="1:11" x14ac:dyDescent="0.25">
      <c r="A12">
        <v>11</v>
      </c>
      <c r="B12">
        <v>1900</v>
      </c>
      <c r="C12">
        <f t="shared" si="0"/>
        <v>269.9434</v>
      </c>
      <c r="D12">
        <f t="shared" si="1"/>
        <v>1301.5852320000001</v>
      </c>
      <c r="E12">
        <v>-1</v>
      </c>
      <c r="G12">
        <v>362</v>
      </c>
      <c r="H12">
        <v>960</v>
      </c>
    </row>
    <row r="13" spans="1:11" x14ac:dyDescent="0.25">
      <c r="A13">
        <v>12</v>
      </c>
      <c r="B13">
        <v>1950</v>
      </c>
      <c r="C13">
        <f t="shared" si="0"/>
        <v>267.7063</v>
      </c>
      <c r="D13">
        <f t="shared" si="1"/>
        <v>1274.468873</v>
      </c>
      <c r="E13">
        <v>-1</v>
      </c>
      <c r="G13">
        <v>359</v>
      </c>
      <c r="H13">
        <v>940</v>
      </c>
    </row>
    <row r="14" spans="1:11" x14ac:dyDescent="0.25">
      <c r="A14">
        <v>13</v>
      </c>
      <c r="B14">
        <v>2000</v>
      </c>
      <c r="C14">
        <f t="shared" si="0"/>
        <v>263.9778</v>
      </c>
      <c r="D14">
        <f t="shared" si="1"/>
        <v>1224.30360885</v>
      </c>
      <c r="E14">
        <v>-1</v>
      </c>
      <c r="G14">
        <v>354</v>
      </c>
      <c r="H14">
        <v>903</v>
      </c>
    </row>
    <row r="15" spans="1:11" x14ac:dyDescent="0.25">
      <c r="A15">
        <v>14</v>
      </c>
      <c r="B15">
        <v>2050</v>
      </c>
      <c r="C15">
        <f t="shared" si="0"/>
        <v>260.995</v>
      </c>
      <c r="D15">
        <f t="shared" si="1"/>
        <v>1193.119796</v>
      </c>
      <c r="E15">
        <v>-1</v>
      </c>
      <c r="G15">
        <v>350</v>
      </c>
      <c r="H15">
        <v>880</v>
      </c>
    </row>
    <row r="16" spans="1:11" x14ac:dyDescent="0.25">
      <c r="A16">
        <v>15</v>
      </c>
      <c r="B16">
        <v>2100</v>
      </c>
      <c r="C16">
        <f t="shared" si="0"/>
        <v>255.02940000000001</v>
      </c>
      <c r="D16">
        <f t="shared" si="1"/>
        <v>1138.887078</v>
      </c>
      <c r="E16">
        <v>-1</v>
      </c>
      <c r="G16">
        <v>342</v>
      </c>
      <c r="H16">
        <v>840</v>
      </c>
    </row>
    <row r="17" spans="1:8" x14ac:dyDescent="0.25">
      <c r="A17">
        <v>16</v>
      </c>
      <c r="B17">
        <v>2150</v>
      </c>
      <c r="C17">
        <f t="shared" si="0"/>
        <v>252.04660000000001</v>
      </c>
      <c r="D17">
        <f t="shared" si="1"/>
        <v>1084.65436</v>
      </c>
      <c r="E17">
        <v>-1</v>
      </c>
      <c r="G17">
        <v>338</v>
      </c>
      <c r="H17">
        <v>800</v>
      </c>
    </row>
    <row r="18" spans="1:8" x14ac:dyDescent="0.25">
      <c r="A18">
        <v>17</v>
      </c>
      <c r="B18">
        <v>2200</v>
      </c>
      <c r="C18">
        <f t="shared" si="0"/>
        <v>248.31810000000002</v>
      </c>
      <c r="D18">
        <f t="shared" si="1"/>
        <v>1030.421642</v>
      </c>
      <c r="E18">
        <v>-1</v>
      </c>
      <c r="G18">
        <v>333</v>
      </c>
      <c r="H18">
        <v>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2"/>
  <sheetViews>
    <sheetView workbookViewId="0">
      <selection activeCell="A23" sqref="A23"/>
    </sheetView>
  </sheetViews>
  <sheetFormatPr defaultRowHeight="15" x14ac:dyDescent="0.25"/>
  <cols>
    <col min="3" max="3" width="11.42578125" bestFit="1" customWidth="1"/>
    <col min="4" max="4" width="12.28515625" bestFit="1" customWidth="1"/>
    <col min="7" max="7" width="12" bestFit="1" customWidth="1"/>
    <col min="8" max="8" width="13.140625" bestFit="1" customWidth="1"/>
  </cols>
  <sheetData>
    <row r="1" spans="1:11" x14ac:dyDescent="0.25">
      <c r="B1" t="s">
        <v>0</v>
      </c>
      <c r="C1" t="s">
        <v>8</v>
      </c>
      <c r="D1" t="s">
        <v>9</v>
      </c>
      <c r="E1" t="s">
        <v>3</v>
      </c>
      <c r="G1" t="s">
        <v>5</v>
      </c>
      <c r="H1" t="s">
        <v>4</v>
      </c>
      <c r="J1" t="s">
        <v>6</v>
      </c>
      <c r="K1" t="s">
        <v>10</v>
      </c>
    </row>
    <row r="2" spans="1:11" x14ac:dyDescent="0.25">
      <c r="A2">
        <v>1</v>
      </c>
      <c r="B2">
        <v>600</v>
      </c>
      <c r="C2">
        <f>G2*J$2</f>
        <v>59.656000000000006</v>
      </c>
      <c r="D2">
        <f>H2*K$2</f>
        <v>921.95620600000007</v>
      </c>
      <c r="E2">
        <v>-1</v>
      </c>
      <c r="G2">
        <v>80</v>
      </c>
      <c r="H2">
        <v>680</v>
      </c>
      <c r="J2" s="1">
        <v>0.74570000000000003</v>
      </c>
      <c r="K2">
        <v>1.35581795</v>
      </c>
    </row>
    <row r="3" spans="1:11" x14ac:dyDescent="0.25">
      <c r="A3">
        <v>2</v>
      </c>
      <c r="B3">
        <v>675</v>
      </c>
      <c r="C3">
        <f t="shared" ref="C3:C22" si="0">G3*J$2</f>
        <v>74.570000000000007</v>
      </c>
      <c r="D3">
        <f t="shared" ref="D3:D22" si="1">H3*K$2</f>
        <v>1016.8634625000001</v>
      </c>
      <c r="E3">
        <v>-1</v>
      </c>
      <c r="G3">
        <v>100</v>
      </c>
      <c r="H3">
        <v>750</v>
      </c>
    </row>
    <row r="4" spans="1:11" x14ac:dyDescent="0.25">
      <c r="A4">
        <v>3</v>
      </c>
      <c r="B4">
        <v>750</v>
      </c>
      <c r="C4">
        <f t="shared" si="0"/>
        <v>90.975400000000008</v>
      </c>
      <c r="D4">
        <f t="shared" si="1"/>
        <v>1206.6779755</v>
      </c>
      <c r="E4">
        <v>-1</v>
      </c>
      <c r="G4">
        <v>122</v>
      </c>
      <c r="H4">
        <v>890</v>
      </c>
    </row>
    <row r="5" spans="1:11" x14ac:dyDescent="0.25">
      <c r="A5">
        <v>4</v>
      </c>
      <c r="B5">
        <v>825</v>
      </c>
      <c r="C5">
        <f t="shared" si="0"/>
        <v>126.76900000000001</v>
      </c>
      <c r="D5">
        <f t="shared" si="1"/>
        <v>1423.6088475000001</v>
      </c>
      <c r="E5">
        <v>-1</v>
      </c>
      <c r="G5">
        <v>170</v>
      </c>
      <c r="H5">
        <v>1050</v>
      </c>
    </row>
    <row r="6" spans="1:11" x14ac:dyDescent="0.25">
      <c r="A6">
        <v>5</v>
      </c>
      <c r="B6">
        <v>900</v>
      </c>
      <c r="C6">
        <f t="shared" si="0"/>
        <v>156.59700000000001</v>
      </c>
      <c r="D6">
        <f t="shared" si="1"/>
        <v>1660.87698875</v>
      </c>
      <c r="E6">
        <v>-1</v>
      </c>
      <c r="G6">
        <v>210</v>
      </c>
      <c r="H6">
        <v>1225</v>
      </c>
    </row>
    <row r="7" spans="1:11" x14ac:dyDescent="0.25">
      <c r="A7">
        <v>6</v>
      </c>
      <c r="B7">
        <v>975</v>
      </c>
      <c r="C7">
        <f t="shared" si="0"/>
        <v>199.8476</v>
      </c>
      <c r="D7">
        <f t="shared" si="1"/>
        <v>2026.94783525</v>
      </c>
      <c r="E7">
        <v>-1</v>
      </c>
      <c r="G7">
        <v>268</v>
      </c>
      <c r="H7">
        <v>1495</v>
      </c>
    </row>
    <row r="8" spans="1:11" x14ac:dyDescent="0.25">
      <c r="A8">
        <v>7</v>
      </c>
      <c r="B8">
        <v>1050</v>
      </c>
      <c r="C8">
        <f t="shared" si="0"/>
        <v>231.167</v>
      </c>
      <c r="D8">
        <f t="shared" si="1"/>
        <v>2087.9596430000001</v>
      </c>
      <c r="E8">
        <v>-1</v>
      </c>
      <c r="G8">
        <v>310</v>
      </c>
      <c r="H8">
        <v>1540</v>
      </c>
    </row>
    <row r="9" spans="1:11" x14ac:dyDescent="0.25">
      <c r="A9">
        <v>8</v>
      </c>
      <c r="B9">
        <v>1125</v>
      </c>
      <c r="C9">
        <f t="shared" si="0"/>
        <v>244.58960000000002</v>
      </c>
      <c r="D9">
        <f t="shared" si="1"/>
        <v>2083.8921891499999</v>
      </c>
      <c r="E9">
        <v>-1</v>
      </c>
      <c r="G9">
        <v>328</v>
      </c>
      <c r="H9">
        <v>1537</v>
      </c>
    </row>
    <row r="10" spans="1:11" x14ac:dyDescent="0.25">
      <c r="A10">
        <v>9</v>
      </c>
      <c r="B10">
        <v>1200</v>
      </c>
      <c r="C10">
        <f t="shared" si="0"/>
        <v>268.452</v>
      </c>
      <c r="D10">
        <f t="shared" si="1"/>
        <v>2081.1805532500002</v>
      </c>
      <c r="E10">
        <v>-1</v>
      </c>
      <c r="G10">
        <v>360</v>
      </c>
      <c r="H10">
        <v>1535</v>
      </c>
    </row>
    <row r="11" spans="1:11" x14ac:dyDescent="0.25">
      <c r="A11">
        <v>10</v>
      </c>
      <c r="B11">
        <v>1275</v>
      </c>
      <c r="C11">
        <f t="shared" si="0"/>
        <v>281.87459999999999</v>
      </c>
      <c r="D11">
        <f t="shared" si="1"/>
        <v>2083.8921891499999</v>
      </c>
      <c r="E11">
        <v>-1</v>
      </c>
      <c r="G11">
        <v>378</v>
      </c>
      <c r="H11">
        <v>1537</v>
      </c>
    </row>
    <row r="12" spans="1:11" x14ac:dyDescent="0.25">
      <c r="A12">
        <v>11</v>
      </c>
      <c r="B12">
        <v>1350</v>
      </c>
      <c r="C12">
        <f t="shared" si="0"/>
        <v>302.00850000000003</v>
      </c>
      <c r="D12">
        <f t="shared" si="1"/>
        <v>2087.9596430000001</v>
      </c>
      <c r="E12">
        <v>-1</v>
      </c>
      <c r="G12">
        <v>405</v>
      </c>
      <c r="H12">
        <v>1540</v>
      </c>
    </row>
    <row r="13" spans="1:11" x14ac:dyDescent="0.25">
      <c r="A13">
        <v>12</v>
      </c>
      <c r="B13">
        <v>1425</v>
      </c>
      <c r="C13">
        <f t="shared" si="0"/>
        <v>314.68540000000002</v>
      </c>
      <c r="D13">
        <f t="shared" si="1"/>
        <v>2087.9596430000001</v>
      </c>
      <c r="E13">
        <v>-1</v>
      </c>
      <c r="G13">
        <v>422</v>
      </c>
      <c r="H13">
        <v>1540</v>
      </c>
    </row>
    <row r="14" spans="1:11" x14ac:dyDescent="0.25">
      <c r="A14">
        <v>13</v>
      </c>
      <c r="B14">
        <v>1500</v>
      </c>
      <c r="C14">
        <f t="shared" si="0"/>
        <v>324.37950000000001</v>
      </c>
      <c r="D14">
        <f t="shared" si="1"/>
        <v>2047.2851045</v>
      </c>
      <c r="E14">
        <v>-1</v>
      </c>
      <c r="G14">
        <v>435</v>
      </c>
      <c r="H14">
        <v>1510</v>
      </c>
    </row>
    <row r="15" spans="1:11" x14ac:dyDescent="0.25">
      <c r="A15">
        <v>14</v>
      </c>
      <c r="B15">
        <v>1575</v>
      </c>
      <c r="C15">
        <f t="shared" si="0"/>
        <v>328.108</v>
      </c>
      <c r="D15">
        <f t="shared" si="1"/>
        <v>2020.1687455000001</v>
      </c>
      <c r="E15">
        <v>-1</v>
      </c>
      <c r="G15">
        <v>440</v>
      </c>
      <c r="H15">
        <v>1490</v>
      </c>
    </row>
    <row r="16" spans="1:11" x14ac:dyDescent="0.25">
      <c r="A16">
        <v>15</v>
      </c>
      <c r="B16">
        <v>1650</v>
      </c>
      <c r="C16">
        <f t="shared" si="0"/>
        <v>328.108</v>
      </c>
      <c r="D16">
        <f t="shared" si="1"/>
        <v>1945.5987582500002</v>
      </c>
      <c r="E16">
        <v>-1</v>
      </c>
      <c r="G16">
        <v>440</v>
      </c>
      <c r="H16">
        <v>1435</v>
      </c>
    </row>
    <row r="17" spans="1:8" x14ac:dyDescent="0.25">
      <c r="A17">
        <v>16</v>
      </c>
      <c r="B17">
        <v>1725</v>
      </c>
      <c r="C17">
        <f t="shared" si="0"/>
        <v>328.108</v>
      </c>
      <c r="D17">
        <f t="shared" si="1"/>
        <v>1871.028771</v>
      </c>
      <c r="E17">
        <v>-1</v>
      </c>
      <c r="G17">
        <v>440</v>
      </c>
      <c r="H17">
        <v>1380</v>
      </c>
    </row>
    <row r="18" spans="1:8" x14ac:dyDescent="0.25">
      <c r="A18">
        <v>17</v>
      </c>
      <c r="B18">
        <v>1800</v>
      </c>
      <c r="C18">
        <f t="shared" si="0"/>
        <v>328.108</v>
      </c>
      <c r="D18">
        <f t="shared" si="1"/>
        <v>1769.34242475</v>
      </c>
      <c r="E18">
        <v>-1</v>
      </c>
      <c r="G18">
        <v>440</v>
      </c>
      <c r="H18">
        <v>1305</v>
      </c>
    </row>
    <row r="19" spans="1:8" x14ac:dyDescent="0.25">
      <c r="A19">
        <v>18</v>
      </c>
      <c r="B19">
        <v>1875</v>
      </c>
      <c r="C19">
        <f t="shared" si="0"/>
        <v>328.108</v>
      </c>
      <c r="D19">
        <f t="shared" si="1"/>
        <v>1701.5515272500002</v>
      </c>
      <c r="E19">
        <v>-1</v>
      </c>
      <c r="G19">
        <v>440</v>
      </c>
      <c r="H19">
        <v>1255</v>
      </c>
    </row>
    <row r="20" spans="1:8" x14ac:dyDescent="0.25">
      <c r="A20">
        <v>19</v>
      </c>
      <c r="B20">
        <v>1950</v>
      </c>
      <c r="C20">
        <f t="shared" si="0"/>
        <v>324.37950000000001</v>
      </c>
      <c r="D20">
        <f t="shared" si="1"/>
        <v>1606.64427075</v>
      </c>
      <c r="E20">
        <v>-1</v>
      </c>
      <c r="G20">
        <v>435</v>
      </c>
      <c r="H20">
        <v>1185</v>
      </c>
    </row>
    <row r="21" spans="1:8" x14ac:dyDescent="0.25">
      <c r="A21">
        <v>20</v>
      </c>
      <c r="B21">
        <v>2025</v>
      </c>
      <c r="C21">
        <f t="shared" si="0"/>
        <v>320.65100000000001</v>
      </c>
      <c r="D21">
        <f t="shared" si="1"/>
        <v>1511.7370142500001</v>
      </c>
      <c r="E21">
        <v>-1</v>
      </c>
      <c r="G21">
        <v>430</v>
      </c>
      <c r="H21">
        <v>1115</v>
      </c>
    </row>
    <row r="22" spans="1:8" x14ac:dyDescent="0.25">
      <c r="A22">
        <v>21</v>
      </c>
      <c r="B22">
        <v>2100</v>
      </c>
      <c r="C22">
        <f t="shared" si="0"/>
        <v>319.15960000000001</v>
      </c>
      <c r="D22">
        <f t="shared" si="1"/>
        <v>1464.2833860000001</v>
      </c>
      <c r="E22">
        <v>-1</v>
      </c>
      <c r="G22">
        <v>428</v>
      </c>
      <c r="H22">
        <v>1080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9"/>
  <sheetViews>
    <sheetView workbookViewId="0">
      <selection activeCell="K16" sqref="K16"/>
    </sheetView>
  </sheetViews>
  <sheetFormatPr defaultRowHeight="15" x14ac:dyDescent="0.25"/>
  <cols>
    <col min="3" max="3" width="11.42578125" bestFit="1" customWidth="1"/>
    <col min="5" max="5" width="15.85546875" bestFit="1" customWidth="1"/>
    <col min="7" max="7" width="12" bestFit="1" customWidth="1"/>
    <col min="8" max="8" width="13.140625" bestFit="1" customWidth="1"/>
    <col min="9" max="9" width="18.5703125" customWidth="1"/>
    <col min="10" max="10" width="16.5703125" bestFit="1" customWidth="1"/>
    <col min="11" max="11" width="11.7109375" customWidth="1"/>
    <col min="12" max="12" width="17.42578125" bestFit="1" customWidth="1"/>
    <col min="14" max="14" width="11" bestFit="1" customWidth="1"/>
  </cols>
  <sheetData>
    <row r="1" spans="1:14" ht="27" customHeight="1" x14ac:dyDescent="0.25">
      <c r="B1" s="4" t="s">
        <v>0</v>
      </c>
      <c r="C1" t="s">
        <v>8</v>
      </c>
      <c r="D1" t="s">
        <v>2</v>
      </c>
      <c r="E1" s="4" t="s">
        <v>12</v>
      </c>
      <c r="F1" t="s">
        <v>11</v>
      </c>
      <c r="G1" s="4" t="s">
        <v>5</v>
      </c>
      <c r="H1" s="4" t="s">
        <v>4</v>
      </c>
      <c r="I1" s="4" t="s">
        <v>13</v>
      </c>
      <c r="J1" s="5" t="s">
        <v>18</v>
      </c>
      <c r="K1" s="6" t="s">
        <v>16</v>
      </c>
      <c r="L1" s="8" t="s">
        <v>19</v>
      </c>
      <c r="N1" t="s">
        <v>6</v>
      </c>
    </row>
    <row r="2" spans="1:14" x14ac:dyDescent="0.25">
      <c r="A2">
        <v>1</v>
      </c>
      <c r="B2">
        <v>1300</v>
      </c>
      <c r="C2">
        <f t="shared" ref="C2:C11" si="0">G2*$N$2</f>
        <v>137.9545</v>
      </c>
      <c r="D2">
        <f t="shared" ref="D2:D11" si="1">H2*$N$5</f>
        <v>1012.7960086500001</v>
      </c>
      <c r="E2" s="5">
        <v>0.36399999999999999</v>
      </c>
      <c r="F2" s="9">
        <f>1/(K2*E2*$N$8)</f>
        <v>0.37784876405410828</v>
      </c>
      <c r="G2">
        <v>185</v>
      </c>
      <c r="H2">
        <v>747</v>
      </c>
      <c r="I2" s="2">
        <v>9.6</v>
      </c>
      <c r="J2" s="2">
        <f>E2*G2</f>
        <v>67.34</v>
      </c>
      <c r="K2" s="7">
        <v>18500</v>
      </c>
      <c r="L2" s="3">
        <f>J2*K2*F2*$N$8</f>
        <v>185</v>
      </c>
      <c r="M2" s="9"/>
      <c r="N2" s="1">
        <v>0.74570000000000003</v>
      </c>
    </row>
    <row r="3" spans="1:14" x14ac:dyDescent="0.25">
      <c r="A3">
        <v>2</v>
      </c>
      <c r="B3">
        <v>1400</v>
      </c>
      <c r="C3">
        <f t="shared" si="0"/>
        <v>150.63140000000001</v>
      </c>
      <c r="D3">
        <f t="shared" si="1"/>
        <v>1027.7100061000001</v>
      </c>
      <c r="E3" s="5">
        <v>0.36299999999999999</v>
      </c>
      <c r="F3" s="9">
        <f t="shared" ref="F3:F11" si="2">1/(K3*E3*$N$8)</f>
        <v>0.37888966974020771</v>
      </c>
      <c r="G3">
        <v>202</v>
      </c>
      <c r="H3">
        <v>758</v>
      </c>
      <c r="I3" s="2">
        <v>10.5</v>
      </c>
      <c r="J3" s="2">
        <f t="shared" ref="J3:J11" si="3">E3*G3</f>
        <v>73.325999999999993</v>
      </c>
      <c r="K3" s="7">
        <v>18500</v>
      </c>
      <c r="L3" s="3">
        <f t="shared" ref="L3:L11" si="4">J3*K3*F3*$N$8</f>
        <v>201.99999999999994</v>
      </c>
      <c r="M3" s="9"/>
    </row>
    <row r="4" spans="1:14" x14ac:dyDescent="0.25">
      <c r="A4">
        <v>3</v>
      </c>
      <c r="B4">
        <f>B3+100</f>
        <v>1500</v>
      </c>
      <c r="C4">
        <f t="shared" si="0"/>
        <v>157.34270000000001</v>
      </c>
      <c r="D4">
        <f t="shared" si="1"/>
        <v>1000.5936471</v>
      </c>
      <c r="E4" s="5">
        <v>0.36299999999999999</v>
      </c>
      <c r="F4" s="9">
        <f t="shared" si="2"/>
        <v>0.37888966974020771</v>
      </c>
      <c r="G4">
        <v>211</v>
      </c>
      <c r="H4">
        <v>738</v>
      </c>
      <c r="I4" s="2">
        <v>10.9</v>
      </c>
      <c r="J4" s="2">
        <f t="shared" si="3"/>
        <v>76.593000000000004</v>
      </c>
      <c r="K4" s="7">
        <v>18500</v>
      </c>
      <c r="L4" s="3">
        <f t="shared" si="4"/>
        <v>211</v>
      </c>
      <c r="M4" s="9"/>
      <c r="N4" t="s">
        <v>10</v>
      </c>
    </row>
    <row r="5" spans="1:14" x14ac:dyDescent="0.25">
      <c r="A5">
        <v>4</v>
      </c>
      <c r="B5">
        <f t="shared" ref="B5:B11" si="5">B4+100</f>
        <v>1600</v>
      </c>
      <c r="C5">
        <f t="shared" si="0"/>
        <v>162.5626</v>
      </c>
      <c r="D5">
        <f t="shared" si="1"/>
        <v>969.40983425000002</v>
      </c>
      <c r="E5" s="5">
        <v>0.36299999999999999</v>
      </c>
      <c r="F5" s="9">
        <f t="shared" si="2"/>
        <v>0.37888966974020771</v>
      </c>
      <c r="G5">
        <v>218</v>
      </c>
      <c r="H5">
        <v>715</v>
      </c>
      <c r="I5" s="2">
        <v>11.3</v>
      </c>
      <c r="J5" s="2">
        <f t="shared" si="3"/>
        <v>79.134</v>
      </c>
      <c r="K5" s="7">
        <v>18500</v>
      </c>
      <c r="L5" s="3">
        <f t="shared" si="4"/>
        <v>218</v>
      </c>
      <c r="M5" s="9"/>
      <c r="N5">
        <v>1.35581795</v>
      </c>
    </row>
    <row r="6" spans="1:14" x14ac:dyDescent="0.25">
      <c r="A6">
        <v>5</v>
      </c>
      <c r="B6">
        <f t="shared" si="5"/>
        <v>1700</v>
      </c>
      <c r="C6">
        <f t="shared" si="0"/>
        <v>166.2911</v>
      </c>
      <c r="D6">
        <f t="shared" si="1"/>
        <v>934.15856755000004</v>
      </c>
      <c r="E6" s="5">
        <v>0.36299999999999999</v>
      </c>
      <c r="F6" s="9">
        <f t="shared" si="2"/>
        <v>0.37888966974020771</v>
      </c>
      <c r="G6">
        <v>223</v>
      </c>
      <c r="H6">
        <v>689</v>
      </c>
      <c r="I6" s="2">
        <v>11.6</v>
      </c>
      <c r="J6" s="2">
        <f t="shared" si="3"/>
        <v>80.948999999999998</v>
      </c>
      <c r="K6" s="7">
        <v>18500</v>
      </c>
      <c r="L6" s="3">
        <f t="shared" si="4"/>
        <v>223</v>
      </c>
      <c r="M6" s="9"/>
    </row>
    <row r="7" spans="1:14" x14ac:dyDescent="0.25">
      <c r="A7">
        <v>6</v>
      </c>
      <c r="B7">
        <f t="shared" si="5"/>
        <v>1800</v>
      </c>
      <c r="C7">
        <f t="shared" si="0"/>
        <v>167.7825</v>
      </c>
      <c r="D7">
        <f t="shared" si="1"/>
        <v>890.77239315000008</v>
      </c>
      <c r="E7" s="5">
        <v>0.36799999999999999</v>
      </c>
      <c r="F7" s="9">
        <f t="shared" si="2"/>
        <v>0.37374171227091141</v>
      </c>
      <c r="G7">
        <v>225</v>
      </c>
      <c r="H7">
        <v>657</v>
      </c>
      <c r="I7" s="2">
        <v>11.8</v>
      </c>
      <c r="J7" s="2">
        <f t="shared" si="3"/>
        <v>82.8</v>
      </c>
      <c r="K7" s="7">
        <v>18500</v>
      </c>
      <c r="L7" s="3">
        <f t="shared" si="4"/>
        <v>224.99999999999997</v>
      </c>
      <c r="M7" s="9"/>
      <c r="N7" t="s">
        <v>17</v>
      </c>
    </row>
    <row r="8" spans="1:14" x14ac:dyDescent="0.25">
      <c r="A8">
        <v>7</v>
      </c>
      <c r="B8">
        <f t="shared" si="5"/>
        <v>1900</v>
      </c>
      <c r="C8">
        <f t="shared" si="0"/>
        <v>167.7825</v>
      </c>
      <c r="D8">
        <f t="shared" si="1"/>
        <v>844.67458284999998</v>
      </c>
      <c r="E8" s="5">
        <v>0.373</v>
      </c>
      <c r="F8" s="9">
        <f t="shared" si="2"/>
        <v>0.3687317697471727</v>
      </c>
      <c r="G8">
        <v>225</v>
      </c>
      <c r="H8">
        <v>623</v>
      </c>
      <c r="I8" s="2">
        <v>12</v>
      </c>
      <c r="J8" s="2">
        <f t="shared" si="3"/>
        <v>83.924999999999997</v>
      </c>
      <c r="K8" s="7">
        <v>18500</v>
      </c>
      <c r="L8" s="3">
        <f t="shared" si="4"/>
        <v>225.00000000000003</v>
      </c>
      <c r="M8" s="9"/>
      <c r="N8">
        <v>3.9301477899999999E-4</v>
      </c>
    </row>
    <row r="9" spans="1:14" x14ac:dyDescent="0.25">
      <c r="A9">
        <v>8</v>
      </c>
      <c r="B9">
        <f t="shared" si="5"/>
        <v>2000</v>
      </c>
      <c r="C9">
        <f t="shared" si="0"/>
        <v>167.7825</v>
      </c>
      <c r="D9">
        <f t="shared" si="1"/>
        <v>802.64422639999998</v>
      </c>
      <c r="E9" s="5">
        <v>0.36299999999999999</v>
      </c>
      <c r="F9" s="9">
        <f t="shared" si="2"/>
        <v>0.37888966974020771</v>
      </c>
      <c r="G9">
        <v>225</v>
      </c>
      <c r="H9">
        <v>592</v>
      </c>
      <c r="I9" s="2">
        <v>12.2</v>
      </c>
      <c r="J9" s="2">
        <f t="shared" si="3"/>
        <v>81.674999999999997</v>
      </c>
      <c r="K9" s="7">
        <v>18500</v>
      </c>
      <c r="L9" s="3">
        <f t="shared" si="4"/>
        <v>224.99999999999997</v>
      </c>
      <c r="M9" s="9"/>
    </row>
    <row r="10" spans="1:14" x14ac:dyDescent="0.25">
      <c r="A10">
        <v>9</v>
      </c>
      <c r="B10">
        <f t="shared" si="5"/>
        <v>2100</v>
      </c>
      <c r="C10">
        <f t="shared" si="0"/>
        <v>167.7825</v>
      </c>
      <c r="D10">
        <f t="shared" si="1"/>
        <v>763.32550585000001</v>
      </c>
      <c r="E10" s="5">
        <v>0.38200000000000001</v>
      </c>
      <c r="F10" s="9">
        <f t="shared" si="2"/>
        <v>0.36004437203061629</v>
      </c>
      <c r="G10">
        <v>225</v>
      </c>
      <c r="H10">
        <v>563</v>
      </c>
      <c r="I10" s="2">
        <v>12.3</v>
      </c>
      <c r="J10" s="2">
        <f t="shared" si="3"/>
        <v>85.95</v>
      </c>
      <c r="K10" s="7">
        <v>18500</v>
      </c>
      <c r="L10" s="3">
        <f t="shared" si="4"/>
        <v>225.00000000000003</v>
      </c>
      <c r="M10" s="9"/>
    </row>
    <row r="11" spans="1:14" x14ac:dyDescent="0.25">
      <c r="A11">
        <v>10</v>
      </c>
      <c r="B11">
        <f t="shared" si="5"/>
        <v>2200</v>
      </c>
      <c r="C11">
        <f t="shared" si="0"/>
        <v>167.7825</v>
      </c>
      <c r="D11">
        <f t="shared" si="1"/>
        <v>729.4300571</v>
      </c>
      <c r="E11" s="5">
        <v>0.38300000000000001</v>
      </c>
      <c r="F11" s="9">
        <f t="shared" si="2"/>
        <v>0.35910430839607155</v>
      </c>
      <c r="G11">
        <v>225</v>
      </c>
      <c r="H11">
        <v>538</v>
      </c>
      <c r="I11" s="2">
        <v>12.3</v>
      </c>
      <c r="J11" s="2">
        <f t="shared" si="3"/>
        <v>86.174999999999997</v>
      </c>
      <c r="K11" s="7">
        <v>18500</v>
      </c>
      <c r="L11" s="3">
        <f t="shared" si="4"/>
        <v>224.99999999999997</v>
      </c>
      <c r="M11" s="9"/>
    </row>
    <row r="28" spans="2:2" x14ac:dyDescent="0.25">
      <c r="B28" t="s">
        <v>14</v>
      </c>
    </row>
    <row r="29" spans="2:2" x14ac:dyDescent="0.25">
      <c r="B29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9"/>
  <sheetViews>
    <sheetView workbookViewId="0">
      <selection activeCell="B30" sqref="B30"/>
    </sheetView>
  </sheetViews>
  <sheetFormatPr defaultRowHeight="15" x14ac:dyDescent="0.25"/>
  <cols>
    <col min="1" max="2" width="9.140625" style="9"/>
    <col min="3" max="3" width="11.42578125" style="9" bestFit="1" customWidth="1"/>
    <col min="4" max="4" width="9.140625" style="9"/>
    <col min="5" max="5" width="15.85546875" style="9" bestFit="1" customWidth="1"/>
    <col min="6" max="6" width="9.140625" style="9"/>
    <col min="7" max="7" width="12" style="9" bestFit="1" customWidth="1"/>
    <col min="8" max="8" width="13.140625" style="9" bestFit="1" customWidth="1"/>
    <col min="9" max="9" width="18.5703125" style="9" customWidth="1"/>
    <col min="10" max="10" width="16.5703125" style="9" bestFit="1" customWidth="1"/>
    <col min="11" max="11" width="11.7109375" style="9" customWidth="1"/>
    <col min="12" max="12" width="17.42578125" style="9" bestFit="1" customWidth="1"/>
    <col min="13" max="13" width="9.140625" style="9"/>
    <col min="14" max="14" width="11" style="9" bestFit="1" customWidth="1"/>
    <col min="15" max="16384" width="9.140625" style="9"/>
  </cols>
  <sheetData>
    <row r="1" spans="1:14" ht="27" customHeight="1" x14ac:dyDescent="0.25">
      <c r="B1" s="4" t="s">
        <v>0</v>
      </c>
      <c r="C1" s="9" t="s">
        <v>8</v>
      </c>
      <c r="D1" s="9" t="s">
        <v>2</v>
      </c>
      <c r="E1" s="4" t="s">
        <v>12</v>
      </c>
      <c r="F1" s="9" t="s">
        <v>11</v>
      </c>
      <c r="G1" s="4" t="s">
        <v>5</v>
      </c>
      <c r="H1" s="4" t="s">
        <v>4</v>
      </c>
      <c r="I1" s="4" t="s">
        <v>13</v>
      </c>
      <c r="J1" s="9" t="s">
        <v>18</v>
      </c>
      <c r="K1" s="9" t="s">
        <v>16</v>
      </c>
      <c r="L1" s="8" t="s">
        <v>19</v>
      </c>
      <c r="N1" s="9" t="s">
        <v>6</v>
      </c>
    </row>
    <row r="2" spans="1:14" x14ac:dyDescent="0.25">
      <c r="A2" s="9">
        <v>1</v>
      </c>
      <c r="B2" s="9">
        <v>1200</v>
      </c>
      <c r="C2" s="9">
        <f t="shared" ref="C2:C11" si="0">G2*$N$2</f>
        <v>188.66210000000001</v>
      </c>
      <c r="D2" s="9">
        <f t="shared" ref="D2:D11" si="1">H2*$N$5</f>
        <v>1500.89047065</v>
      </c>
      <c r="E2" s="9">
        <v>0.35299999999999998</v>
      </c>
      <c r="F2" s="9">
        <f>1/(K2*E2*$N$8)</f>
        <v>0.38962308814644592</v>
      </c>
      <c r="G2" s="9">
        <v>253</v>
      </c>
      <c r="H2" s="9">
        <v>1107</v>
      </c>
      <c r="I2" s="2">
        <v>12.8</v>
      </c>
      <c r="J2" s="2">
        <f>E2*G2</f>
        <v>89.308999999999997</v>
      </c>
      <c r="K2" s="9">
        <v>18500</v>
      </c>
      <c r="L2" s="3">
        <f>J2*K2*F2*$N$8</f>
        <v>253.00000000000003</v>
      </c>
      <c r="N2" s="1">
        <v>0.74570000000000003</v>
      </c>
    </row>
    <row r="3" spans="1:14" x14ac:dyDescent="0.25">
      <c r="A3" s="9">
        <v>2</v>
      </c>
      <c r="B3" s="9">
        <v>1300</v>
      </c>
      <c r="C3" s="9">
        <f t="shared" si="0"/>
        <v>206.55889999999999</v>
      </c>
      <c r="D3" s="9">
        <f t="shared" si="1"/>
        <v>1517.16028605</v>
      </c>
      <c r="E3" s="9">
        <v>0.34799999999999998</v>
      </c>
      <c r="F3" s="9">
        <f t="shared" ref="F3:F11" si="2">1/(K3*E3*$N$8)</f>
        <v>0.39522112102211326</v>
      </c>
      <c r="G3" s="9">
        <v>277</v>
      </c>
      <c r="H3" s="9">
        <v>1119</v>
      </c>
      <c r="I3" s="2">
        <v>13.8</v>
      </c>
      <c r="J3" s="2">
        <f t="shared" ref="J3:J11" si="3">E3*G3</f>
        <v>96.395999999999987</v>
      </c>
      <c r="K3" s="9">
        <v>18500</v>
      </c>
      <c r="L3" s="3">
        <f t="shared" ref="L3:L11" si="4">J3*K3*F3*$N$8</f>
        <v>277</v>
      </c>
    </row>
    <row r="4" spans="1:14" x14ac:dyDescent="0.25">
      <c r="A4" s="9">
        <v>3</v>
      </c>
      <c r="B4" s="9">
        <v>1400</v>
      </c>
      <c r="C4" s="9">
        <f t="shared" si="0"/>
        <v>228.1842</v>
      </c>
      <c r="D4" s="9">
        <f t="shared" si="1"/>
        <v>1556.4790066</v>
      </c>
      <c r="E4" s="9">
        <v>0.35</v>
      </c>
      <c r="F4" s="9">
        <f t="shared" si="2"/>
        <v>0.39296271461627258</v>
      </c>
      <c r="G4" s="9">
        <v>306</v>
      </c>
      <c r="H4" s="9">
        <v>1148</v>
      </c>
      <c r="I4" s="2">
        <v>15.3</v>
      </c>
      <c r="J4" s="2">
        <f t="shared" si="3"/>
        <v>107.1</v>
      </c>
      <c r="K4" s="9">
        <v>18500</v>
      </c>
      <c r="L4" s="3">
        <f t="shared" si="4"/>
        <v>306</v>
      </c>
      <c r="N4" s="9" t="s">
        <v>10</v>
      </c>
    </row>
    <row r="5" spans="1:14" x14ac:dyDescent="0.25">
      <c r="A5" s="9">
        <v>4</v>
      </c>
      <c r="B5" s="9">
        <f>B4+100</f>
        <v>1500</v>
      </c>
      <c r="C5" s="9">
        <f t="shared" si="0"/>
        <v>237.8783</v>
      </c>
      <c r="D5" s="9">
        <f t="shared" si="1"/>
        <v>1513.0928322</v>
      </c>
      <c r="E5" s="9">
        <v>0.34799999999999998</v>
      </c>
      <c r="F5" s="9">
        <f t="shared" si="2"/>
        <v>0.39522112102211326</v>
      </c>
      <c r="G5" s="9">
        <v>319</v>
      </c>
      <c r="H5" s="9">
        <v>1116</v>
      </c>
      <c r="I5" s="2">
        <v>15.9</v>
      </c>
      <c r="J5" s="2">
        <f t="shared" si="3"/>
        <v>111.01199999999999</v>
      </c>
      <c r="K5" s="9">
        <v>18500</v>
      </c>
      <c r="L5" s="3">
        <f t="shared" si="4"/>
        <v>318.99999999999994</v>
      </c>
      <c r="N5" s="9">
        <v>1.35581795</v>
      </c>
    </row>
    <row r="6" spans="1:14" x14ac:dyDescent="0.25">
      <c r="A6" s="9">
        <v>5</v>
      </c>
      <c r="B6" s="9">
        <f t="shared" ref="B6:B12" si="5">B5+100</f>
        <v>1600</v>
      </c>
      <c r="C6" s="9">
        <f t="shared" si="0"/>
        <v>246.82670000000002</v>
      </c>
      <c r="D6" s="9">
        <f t="shared" si="1"/>
        <v>1473.7741116500001</v>
      </c>
      <c r="E6" s="9">
        <v>0.34300000000000003</v>
      </c>
      <c r="F6" s="9">
        <f t="shared" si="2"/>
        <v>0.40098236185333935</v>
      </c>
      <c r="G6" s="9">
        <v>331</v>
      </c>
      <c r="H6" s="9">
        <v>1087</v>
      </c>
      <c r="I6" s="2">
        <v>16.2</v>
      </c>
      <c r="J6" s="2">
        <f t="shared" si="3"/>
        <v>113.53300000000002</v>
      </c>
      <c r="K6" s="9">
        <v>18500</v>
      </c>
      <c r="L6" s="3">
        <f t="shared" si="4"/>
        <v>331.00000000000006</v>
      </c>
    </row>
    <row r="7" spans="1:14" x14ac:dyDescent="0.25">
      <c r="A7" s="9">
        <v>6</v>
      </c>
      <c r="B7" s="9">
        <f t="shared" si="5"/>
        <v>1700</v>
      </c>
      <c r="C7" s="9">
        <f t="shared" si="0"/>
        <v>254.28370000000001</v>
      </c>
      <c r="D7" s="9">
        <f t="shared" si="1"/>
        <v>1427.6763013500001</v>
      </c>
      <c r="E7" s="9">
        <v>0.34499999999999997</v>
      </c>
      <c r="F7" s="9">
        <f t="shared" si="2"/>
        <v>0.39865782642230557</v>
      </c>
      <c r="G7" s="9">
        <v>341</v>
      </c>
      <c r="H7" s="9">
        <v>1053</v>
      </c>
      <c r="I7" s="2">
        <v>16.8</v>
      </c>
      <c r="J7" s="2">
        <f t="shared" si="3"/>
        <v>117.645</v>
      </c>
      <c r="K7" s="9">
        <v>18500</v>
      </c>
      <c r="L7" s="3">
        <f t="shared" si="4"/>
        <v>341.00000000000006</v>
      </c>
      <c r="N7" s="9" t="s">
        <v>17</v>
      </c>
    </row>
    <row r="8" spans="1:14" x14ac:dyDescent="0.25">
      <c r="A8" s="9">
        <v>7</v>
      </c>
      <c r="B8" s="9">
        <f t="shared" si="5"/>
        <v>1800</v>
      </c>
      <c r="C8" s="9">
        <f t="shared" si="0"/>
        <v>260.995</v>
      </c>
      <c r="D8" s="9">
        <f t="shared" si="1"/>
        <v>1385.6459449000001</v>
      </c>
      <c r="E8" s="9">
        <v>0.34899999999999998</v>
      </c>
      <c r="F8" s="9">
        <f t="shared" si="2"/>
        <v>0.39408868227992955</v>
      </c>
      <c r="G8" s="9">
        <v>350</v>
      </c>
      <c r="H8" s="9">
        <v>1022</v>
      </c>
      <c r="I8" s="2">
        <v>17.5</v>
      </c>
      <c r="J8" s="2">
        <f t="shared" si="3"/>
        <v>122.14999999999999</v>
      </c>
      <c r="K8" s="9">
        <v>18500</v>
      </c>
      <c r="L8" s="3">
        <f t="shared" si="4"/>
        <v>350</v>
      </c>
      <c r="N8" s="9">
        <v>3.9301477899999999E-4</v>
      </c>
    </row>
    <row r="9" spans="1:14" x14ac:dyDescent="0.25">
      <c r="A9" s="9">
        <v>8</v>
      </c>
      <c r="B9" s="9">
        <f t="shared" si="5"/>
        <v>1900</v>
      </c>
      <c r="C9" s="9">
        <f t="shared" si="0"/>
        <v>260.995</v>
      </c>
      <c r="D9" s="9">
        <f t="shared" si="1"/>
        <v>1312.4317756</v>
      </c>
      <c r="E9" s="9">
        <v>0.35399999999999998</v>
      </c>
      <c r="F9" s="9">
        <f t="shared" si="2"/>
        <v>0.3885224579539418</v>
      </c>
      <c r="G9" s="9">
        <v>350</v>
      </c>
      <c r="H9" s="9">
        <v>968</v>
      </c>
      <c r="I9" s="2">
        <v>17.7</v>
      </c>
      <c r="J9" s="2">
        <f t="shared" si="3"/>
        <v>123.89999999999999</v>
      </c>
      <c r="K9" s="9">
        <v>18500</v>
      </c>
      <c r="L9" s="3">
        <f t="shared" si="4"/>
        <v>349.99999999999994</v>
      </c>
    </row>
    <row r="10" spans="1:14" x14ac:dyDescent="0.25">
      <c r="A10" s="9">
        <v>9</v>
      </c>
      <c r="B10" s="9">
        <f t="shared" si="5"/>
        <v>2000</v>
      </c>
      <c r="C10" s="9">
        <f t="shared" si="0"/>
        <v>260.995</v>
      </c>
      <c r="D10" s="9">
        <f t="shared" si="1"/>
        <v>1245.9966960500001</v>
      </c>
      <c r="E10" s="9">
        <v>0.35899999999999999</v>
      </c>
      <c r="F10" s="9">
        <f t="shared" si="2"/>
        <v>0.38311128165931868</v>
      </c>
      <c r="G10" s="9">
        <v>350</v>
      </c>
      <c r="H10" s="9">
        <v>919</v>
      </c>
      <c r="I10" s="2">
        <v>17.899999999999999</v>
      </c>
      <c r="J10" s="2">
        <f t="shared" si="3"/>
        <v>125.64999999999999</v>
      </c>
      <c r="K10" s="9">
        <v>18500</v>
      </c>
      <c r="L10" s="3">
        <f t="shared" si="4"/>
        <v>350</v>
      </c>
    </row>
    <row r="11" spans="1:14" x14ac:dyDescent="0.25">
      <c r="A11" s="9">
        <v>10</v>
      </c>
      <c r="B11" s="9">
        <f t="shared" si="5"/>
        <v>2100</v>
      </c>
      <c r="C11" s="9">
        <f t="shared" si="0"/>
        <v>260.995</v>
      </c>
      <c r="D11" s="9">
        <f t="shared" si="1"/>
        <v>1186.34070625</v>
      </c>
      <c r="E11" s="9">
        <v>0.36699999999999999</v>
      </c>
      <c r="F11" s="9">
        <f t="shared" si="2"/>
        <v>0.37476008205911554</v>
      </c>
      <c r="G11" s="9">
        <v>350</v>
      </c>
      <c r="H11" s="9">
        <v>875</v>
      </c>
      <c r="I11" s="2">
        <v>18.3</v>
      </c>
      <c r="J11" s="2">
        <f t="shared" si="3"/>
        <v>128.44999999999999</v>
      </c>
      <c r="K11" s="9">
        <v>18500</v>
      </c>
      <c r="L11" s="3">
        <f t="shared" si="4"/>
        <v>349.99999999999994</v>
      </c>
    </row>
    <row r="12" spans="1:14" x14ac:dyDescent="0.25">
      <c r="A12" s="9">
        <v>11</v>
      </c>
      <c r="B12" s="9">
        <f t="shared" si="5"/>
        <v>2200</v>
      </c>
      <c r="C12" s="9">
        <f t="shared" ref="C12" si="6">G12*$N$2</f>
        <v>260.995</v>
      </c>
      <c r="D12" s="9">
        <f t="shared" ref="D12" si="7">H12*$N$5</f>
        <v>1133.4638062000001</v>
      </c>
      <c r="E12" s="9">
        <v>0.372</v>
      </c>
      <c r="F12" s="9">
        <f t="shared" ref="F12" si="8">1/(K12*E12*$N$8)</f>
        <v>0.36972298418197691</v>
      </c>
      <c r="G12" s="9">
        <v>350</v>
      </c>
      <c r="H12" s="9">
        <v>836</v>
      </c>
      <c r="I12" s="2">
        <v>18.600000000000001</v>
      </c>
      <c r="J12" s="2">
        <f t="shared" ref="J12" si="9">E12*G12</f>
        <v>130.19999999999999</v>
      </c>
      <c r="K12" s="9">
        <v>18500</v>
      </c>
      <c r="L12" s="3">
        <f t="shared" ref="L12" si="10">J12*K12*F12*$N$8</f>
        <v>350</v>
      </c>
    </row>
    <row r="28" spans="2:2" x14ac:dyDescent="0.25">
      <c r="B28" s="9" t="s">
        <v>14</v>
      </c>
    </row>
    <row r="29" spans="2:2" x14ac:dyDescent="0.25">
      <c r="B29" s="9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9"/>
  <sheetViews>
    <sheetView tabSelected="1" workbookViewId="0">
      <selection activeCell="H2" sqref="H2:H12"/>
    </sheetView>
  </sheetViews>
  <sheetFormatPr defaultRowHeight="15" x14ac:dyDescent="0.25"/>
  <cols>
    <col min="1" max="2" width="9.140625" style="9"/>
    <col min="3" max="3" width="11.42578125" style="9" bestFit="1" customWidth="1"/>
    <col min="4" max="4" width="9.140625" style="9"/>
    <col min="5" max="5" width="15.85546875" style="9" bestFit="1" customWidth="1"/>
    <col min="6" max="6" width="9.140625" style="9"/>
    <col min="7" max="7" width="12" style="9" bestFit="1" customWidth="1"/>
    <col min="8" max="8" width="13.140625" style="9" bestFit="1" customWidth="1"/>
    <col min="9" max="9" width="18.5703125" style="9" customWidth="1"/>
    <col min="10" max="10" width="16.5703125" style="9" bestFit="1" customWidth="1"/>
    <col min="11" max="11" width="11.7109375" style="9" customWidth="1"/>
    <col min="12" max="12" width="17.42578125" style="9" bestFit="1" customWidth="1"/>
    <col min="13" max="13" width="9.140625" style="9"/>
    <col min="14" max="14" width="11" style="9" bestFit="1" customWidth="1"/>
    <col min="15" max="16384" width="9.140625" style="9"/>
  </cols>
  <sheetData>
    <row r="1" spans="1:14" ht="27" customHeight="1" x14ac:dyDescent="0.25">
      <c r="B1" s="4" t="s">
        <v>0</v>
      </c>
      <c r="C1" s="9" t="s">
        <v>8</v>
      </c>
      <c r="D1" s="9" t="s">
        <v>2</v>
      </c>
      <c r="E1" s="4" t="s">
        <v>12</v>
      </c>
      <c r="F1" s="9" t="s">
        <v>11</v>
      </c>
      <c r="G1" s="4" t="s">
        <v>5</v>
      </c>
      <c r="H1" s="4" t="s">
        <v>4</v>
      </c>
      <c r="I1" s="4" t="s">
        <v>13</v>
      </c>
      <c r="J1" s="9" t="s">
        <v>18</v>
      </c>
      <c r="K1" s="9" t="s">
        <v>16</v>
      </c>
      <c r="L1" s="8" t="s">
        <v>19</v>
      </c>
      <c r="N1" s="9" t="s">
        <v>6</v>
      </c>
    </row>
    <row r="2" spans="1:14" x14ac:dyDescent="0.25">
      <c r="A2" s="9">
        <v>1</v>
      </c>
      <c r="B2" s="9">
        <v>1100</v>
      </c>
      <c r="C2" s="9">
        <f t="shared" ref="C2:C12" si="0">G2*$N$2</f>
        <v>166.06738999999999</v>
      </c>
      <c r="D2" s="9">
        <f t="shared" ref="D2:D12" si="1">H2*$N$5</f>
        <v>0</v>
      </c>
      <c r="E2" s="10">
        <v>0.37</v>
      </c>
      <c r="F2" s="9">
        <f>1/(K2*E2*$N$8)</f>
        <v>0.37172148679917677</v>
      </c>
      <c r="G2" s="9">
        <v>222.7</v>
      </c>
      <c r="I2" s="2"/>
      <c r="J2" s="2">
        <f>E2*G2</f>
        <v>82.399000000000001</v>
      </c>
      <c r="K2" s="9">
        <v>18500</v>
      </c>
      <c r="L2" s="3">
        <f>J2*K2*F2*$N$8</f>
        <v>222.7</v>
      </c>
      <c r="N2" s="1">
        <v>0.74570000000000003</v>
      </c>
    </row>
    <row r="3" spans="1:14" x14ac:dyDescent="0.25">
      <c r="A3" s="9">
        <v>2</v>
      </c>
      <c r="B3" s="9">
        <f t="shared" ref="B3:B4" si="2">B2+100</f>
        <v>1200</v>
      </c>
      <c r="C3" s="9">
        <f t="shared" si="0"/>
        <v>187.24527</v>
      </c>
      <c r="D3" s="9">
        <f t="shared" si="1"/>
        <v>0</v>
      </c>
      <c r="E3" s="10">
        <v>0.33500000000000002</v>
      </c>
      <c r="F3" s="9">
        <f t="shared" ref="F3:F12" si="3">1/(K3*E3*$N$8)</f>
        <v>0.41055806004685197</v>
      </c>
      <c r="G3" s="9">
        <v>251.1</v>
      </c>
      <c r="I3" s="2"/>
      <c r="J3" s="2">
        <f t="shared" ref="J3:J12" si="4">E3*G3</f>
        <v>84.118499999999997</v>
      </c>
      <c r="K3" s="9">
        <v>18500</v>
      </c>
      <c r="L3" s="3">
        <f t="shared" ref="L3:L12" si="5">J3*K3*F3*$N$8</f>
        <v>251.1</v>
      </c>
    </row>
    <row r="4" spans="1:14" x14ac:dyDescent="0.25">
      <c r="A4" s="9">
        <v>3</v>
      </c>
      <c r="B4" s="9">
        <f t="shared" si="2"/>
        <v>1300</v>
      </c>
      <c r="C4" s="9">
        <f t="shared" si="0"/>
        <v>209.31799000000001</v>
      </c>
      <c r="D4" s="9">
        <f t="shared" si="1"/>
        <v>0</v>
      </c>
      <c r="E4" s="10">
        <v>0.33900000000000002</v>
      </c>
      <c r="F4" s="9">
        <f t="shared" si="3"/>
        <v>0.40571371715544369</v>
      </c>
      <c r="G4" s="9">
        <v>280.7</v>
      </c>
      <c r="I4" s="2"/>
      <c r="J4" s="2">
        <f t="shared" si="4"/>
        <v>95.157300000000006</v>
      </c>
      <c r="K4" s="9">
        <v>18500</v>
      </c>
      <c r="L4" s="3">
        <f t="shared" si="5"/>
        <v>280.7</v>
      </c>
      <c r="N4" s="9" t="s">
        <v>10</v>
      </c>
    </row>
    <row r="5" spans="1:14" x14ac:dyDescent="0.25">
      <c r="A5" s="9">
        <v>4</v>
      </c>
      <c r="B5" s="9">
        <f>B4+100</f>
        <v>1400</v>
      </c>
      <c r="C5" s="9">
        <f t="shared" si="0"/>
        <v>229.00447000000003</v>
      </c>
      <c r="D5" s="9">
        <f t="shared" si="1"/>
        <v>0</v>
      </c>
      <c r="E5" s="10">
        <v>0.34100000000000003</v>
      </c>
      <c r="F5" s="9">
        <f t="shared" si="3"/>
        <v>0.40333416456215654</v>
      </c>
      <c r="G5" s="9">
        <v>307.10000000000002</v>
      </c>
      <c r="I5" s="2"/>
      <c r="J5" s="2">
        <f t="shared" si="4"/>
        <v>104.72110000000002</v>
      </c>
      <c r="K5" s="9">
        <v>18500</v>
      </c>
      <c r="L5" s="3">
        <f t="shared" si="5"/>
        <v>307.09999999999997</v>
      </c>
      <c r="N5" s="9">
        <v>1.35581795</v>
      </c>
    </row>
    <row r="6" spans="1:14" x14ac:dyDescent="0.25">
      <c r="A6" s="9">
        <v>5</v>
      </c>
      <c r="B6" s="9">
        <f t="shared" ref="B6:B12" si="6">B5+100</f>
        <v>1500</v>
      </c>
      <c r="C6" s="9">
        <f t="shared" si="0"/>
        <v>239.07142000000002</v>
      </c>
      <c r="D6" s="9">
        <f t="shared" si="1"/>
        <v>0</v>
      </c>
      <c r="E6" s="10">
        <v>0.34200000000000003</v>
      </c>
      <c r="F6" s="9">
        <f t="shared" si="3"/>
        <v>0.40215482489969412</v>
      </c>
      <c r="G6" s="9">
        <v>320.60000000000002</v>
      </c>
      <c r="I6" s="2"/>
      <c r="J6" s="2">
        <f t="shared" si="4"/>
        <v>109.64520000000002</v>
      </c>
      <c r="K6" s="9">
        <v>18500</v>
      </c>
      <c r="L6" s="3">
        <f t="shared" si="5"/>
        <v>320.60000000000002</v>
      </c>
    </row>
    <row r="7" spans="1:14" x14ac:dyDescent="0.25">
      <c r="A7" s="9">
        <v>6</v>
      </c>
      <c r="B7" s="9">
        <f t="shared" si="6"/>
        <v>1600</v>
      </c>
      <c r="C7" s="9">
        <f t="shared" si="0"/>
        <v>248.24352999999999</v>
      </c>
      <c r="D7" s="9">
        <f t="shared" si="1"/>
        <v>0</v>
      </c>
      <c r="E7" s="10">
        <v>0.34300000000000003</v>
      </c>
      <c r="F7" s="9">
        <f t="shared" si="3"/>
        <v>0.40098236185333935</v>
      </c>
      <c r="G7" s="9">
        <v>332.9</v>
      </c>
      <c r="I7" s="2"/>
      <c r="J7" s="2">
        <f t="shared" si="4"/>
        <v>114.18470000000001</v>
      </c>
      <c r="K7" s="9">
        <v>18500</v>
      </c>
      <c r="L7" s="3">
        <f t="shared" si="5"/>
        <v>332.90000000000003</v>
      </c>
      <c r="N7" s="9" t="s">
        <v>17</v>
      </c>
    </row>
    <row r="8" spans="1:14" x14ac:dyDescent="0.25">
      <c r="A8" s="9">
        <v>7</v>
      </c>
      <c r="B8" s="9">
        <f t="shared" si="6"/>
        <v>1700</v>
      </c>
      <c r="C8" s="9">
        <f t="shared" si="0"/>
        <v>256.66994</v>
      </c>
      <c r="D8" s="9">
        <f t="shared" si="1"/>
        <v>0</v>
      </c>
      <c r="E8" s="10">
        <v>0.34599999999999997</v>
      </c>
      <c r="F8" s="9">
        <f t="shared" si="3"/>
        <v>0.39750563617253015</v>
      </c>
      <c r="G8" s="9">
        <v>344.2</v>
      </c>
      <c r="I8" s="2"/>
      <c r="J8" s="2">
        <f t="shared" si="4"/>
        <v>119.09319999999998</v>
      </c>
      <c r="K8" s="9">
        <v>18500</v>
      </c>
      <c r="L8" s="3">
        <f t="shared" si="5"/>
        <v>344.2</v>
      </c>
      <c r="N8" s="9">
        <v>3.9301477899999999E-4</v>
      </c>
    </row>
    <row r="9" spans="1:14" x14ac:dyDescent="0.25">
      <c r="A9" s="9">
        <v>8</v>
      </c>
      <c r="B9" s="9">
        <f t="shared" si="6"/>
        <v>1800</v>
      </c>
      <c r="C9" s="9">
        <f t="shared" si="0"/>
        <v>264.20151000000004</v>
      </c>
      <c r="D9" s="9">
        <f t="shared" si="1"/>
        <v>0</v>
      </c>
      <c r="E9" s="10">
        <v>0.34899999999999998</v>
      </c>
      <c r="F9" s="9">
        <f t="shared" si="3"/>
        <v>0.39408868227992955</v>
      </c>
      <c r="G9" s="9">
        <v>354.3</v>
      </c>
      <c r="I9" s="2"/>
      <c r="J9" s="2">
        <f t="shared" si="4"/>
        <v>123.6507</v>
      </c>
      <c r="K9" s="9">
        <v>18500</v>
      </c>
      <c r="L9" s="3">
        <f t="shared" si="5"/>
        <v>354.3</v>
      </c>
    </row>
    <row r="10" spans="1:14" x14ac:dyDescent="0.25">
      <c r="A10" s="9">
        <v>9</v>
      </c>
      <c r="B10" s="9">
        <f t="shared" si="6"/>
        <v>1900</v>
      </c>
      <c r="C10" s="9">
        <f t="shared" si="0"/>
        <v>264.20151000000004</v>
      </c>
      <c r="D10" s="9">
        <f t="shared" si="1"/>
        <v>0</v>
      </c>
      <c r="E10" s="10">
        <v>0.35499999999999998</v>
      </c>
      <c r="F10" s="9">
        <f t="shared" si="3"/>
        <v>0.38742802849491664</v>
      </c>
      <c r="G10" s="9">
        <v>354.3</v>
      </c>
      <c r="I10" s="2"/>
      <c r="J10" s="2">
        <f t="shared" si="4"/>
        <v>125.7765</v>
      </c>
      <c r="K10" s="9">
        <v>18500</v>
      </c>
      <c r="L10" s="3">
        <f t="shared" si="5"/>
        <v>354.3</v>
      </c>
    </row>
    <row r="11" spans="1:14" x14ac:dyDescent="0.25">
      <c r="A11" s="9">
        <v>10</v>
      </c>
      <c r="B11" s="9">
        <f t="shared" si="6"/>
        <v>2000</v>
      </c>
      <c r="C11" s="9">
        <f t="shared" si="0"/>
        <v>264.20151000000004</v>
      </c>
      <c r="D11" s="9">
        <f t="shared" si="1"/>
        <v>0</v>
      </c>
      <c r="E11" s="10">
        <v>0.36199999999999999</v>
      </c>
      <c r="F11" s="9">
        <f t="shared" si="3"/>
        <v>0.37993632628645141</v>
      </c>
      <c r="G11" s="9">
        <v>354.3</v>
      </c>
      <c r="I11" s="2"/>
      <c r="J11" s="2">
        <f t="shared" si="4"/>
        <v>128.25659999999999</v>
      </c>
      <c r="K11" s="9">
        <v>18500</v>
      </c>
      <c r="L11" s="3">
        <f t="shared" si="5"/>
        <v>354.29999999999995</v>
      </c>
    </row>
    <row r="12" spans="1:14" x14ac:dyDescent="0.25">
      <c r="A12" s="9">
        <v>11</v>
      </c>
      <c r="B12" s="9">
        <f t="shared" si="6"/>
        <v>2100</v>
      </c>
      <c r="C12" s="9">
        <f t="shared" si="0"/>
        <v>264.20151000000004</v>
      </c>
      <c r="D12" s="9">
        <f t="shared" si="1"/>
        <v>0</v>
      </c>
      <c r="E12" s="10">
        <v>0.36699999999999999</v>
      </c>
      <c r="F12" s="9">
        <f t="shared" si="3"/>
        <v>0.37476008205911554</v>
      </c>
      <c r="G12" s="9">
        <v>354.3</v>
      </c>
      <c r="I12" s="2"/>
      <c r="J12" s="2">
        <f t="shared" si="4"/>
        <v>130.02809999999999</v>
      </c>
      <c r="K12" s="9">
        <v>18500</v>
      </c>
      <c r="L12" s="3">
        <f t="shared" si="5"/>
        <v>354.3</v>
      </c>
    </row>
    <row r="28" spans="2:2" x14ac:dyDescent="0.25">
      <c r="B28" s="9" t="s">
        <v>14</v>
      </c>
    </row>
    <row r="29" spans="2:2" x14ac:dyDescent="0.25">
      <c r="B29" s="9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11"/>
  <sheetViews>
    <sheetView workbookViewId="0">
      <selection activeCell="B14" sqref="B14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1800</v>
      </c>
      <c r="C2">
        <v>520</v>
      </c>
      <c r="D2">
        <f>C2*1000/(B2*PI()/30)</f>
        <v>2758.6856802595194</v>
      </c>
      <c r="E2">
        <v>0.21329999999999999</v>
      </c>
      <c r="J2" s="1">
        <v>0.74570000000000003</v>
      </c>
      <c r="K2">
        <v>1.35581795</v>
      </c>
    </row>
    <row r="3" spans="1:11" x14ac:dyDescent="0.25">
      <c r="A3">
        <v>2</v>
      </c>
      <c r="B3">
        <v>1900</v>
      </c>
      <c r="C3">
        <v>583</v>
      </c>
      <c r="D3">
        <f t="shared" ref="D3:D11" si="0">C3*1000/(B3*PI()/30)</f>
        <v>2930.1262680813152</v>
      </c>
      <c r="E3">
        <v>0.21249999999999999</v>
      </c>
    </row>
    <row r="4" spans="1:11" x14ac:dyDescent="0.25">
      <c r="A4">
        <v>3</v>
      </c>
      <c r="B4">
        <v>2000</v>
      </c>
      <c r="C4">
        <v>630</v>
      </c>
      <c r="D4">
        <f t="shared" si="0"/>
        <v>3008.0284244368222</v>
      </c>
      <c r="E4">
        <v>0.21249999999999999</v>
      </c>
    </row>
    <row r="5" spans="1:11" x14ac:dyDescent="0.25">
      <c r="A5">
        <v>4</v>
      </c>
      <c r="B5">
        <v>2100</v>
      </c>
      <c r="C5">
        <v>660</v>
      </c>
      <c r="D5">
        <f t="shared" si="0"/>
        <v>3001.2074983043121</v>
      </c>
      <c r="E5">
        <v>0.21329999999999999</v>
      </c>
    </row>
    <row r="6" spans="1:11" x14ac:dyDescent="0.25">
      <c r="A6">
        <v>5</v>
      </c>
      <c r="B6">
        <v>2200</v>
      </c>
      <c r="C6">
        <v>680</v>
      </c>
      <c r="D6">
        <f t="shared" si="0"/>
        <v>2951.6007627951499</v>
      </c>
      <c r="E6">
        <v>0.215</v>
      </c>
    </row>
    <row r="7" spans="1:11" x14ac:dyDescent="0.25">
      <c r="A7">
        <v>6</v>
      </c>
      <c r="B7">
        <v>2300</v>
      </c>
      <c r="C7">
        <v>700</v>
      </c>
      <c r="D7">
        <f t="shared" si="0"/>
        <v>2906.3076564606977</v>
      </c>
      <c r="E7">
        <v>0.2167</v>
      </c>
    </row>
    <row r="8" spans="1:11" x14ac:dyDescent="0.25">
      <c r="A8">
        <v>7</v>
      </c>
      <c r="B8">
        <v>2400</v>
      </c>
      <c r="C8">
        <v>717</v>
      </c>
      <c r="D8">
        <f t="shared" si="0"/>
        <v>2852.8523549222241</v>
      </c>
      <c r="E8">
        <v>0.21879999999999999</v>
      </c>
    </row>
    <row r="9" spans="1:11" x14ac:dyDescent="0.25">
      <c r="A9">
        <v>8</v>
      </c>
      <c r="B9">
        <v>2500</v>
      </c>
      <c r="C9">
        <v>730</v>
      </c>
      <c r="D9">
        <f t="shared" si="0"/>
        <v>2788.3946029700064</v>
      </c>
      <c r="E9">
        <v>0.2213</v>
      </c>
    </row>
    <row r="10" spans="1:11" x14ac:dyDescent="0.25">
      <c r="A10">
        <v>9</v>
      </c>
      <c r="B10">
        <v>2600</v>
      </c>
      <c r="C10">
        <v>733</v>
      </c>
      <c r="D10">
        <f t="shared" si="0"/>
        <v>2692.1670758390605</v>
      </c>
      <c r="E10">
        <v>0.2233</v>
      </c>
    </row>
    <row r="11" spans="1:11" x14ac:dyDescent="0.25">
      <c r="A11">
        <v>10</v>
      </c>
      <c r="B11">
        <v>2700</v>
      </c>
      <c r="C11">
        <v>735</v>
      </c>
      <c r="D11">
        <f t="shared" si="0"/>
        <v>2599.530737167624</v>
      </c>
      <c r="E11">
        <v>0.22500000000000001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11"/>
  <sheetViews>
    <sheetView workbookViewId="0">
      <selection activeCell="E12" sqref="E12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1500</v>
      </c>
      <c r="C2">
        <v>800</v>
      </c>
      <c r="D2">
        <f>C2*1000/(B2*PI()/30)</f>
        <v>5092.9581789406511</v>
      </c>
      <c r="E2">
        <v>0.215</v>
      </c>
      <c r="J2" s="1">
        <v>0.74570000000000003</v>
      </c>
      <c r="K2">
        <v>1.35581795</v>
      </c>
    </row>
    <row r="3" spans="1:11" x14ac:dyDescent="0.25">
      <c r="A3">
        <v>2</v>
      </c>
      <c r="B3">
        <v>1600</v>
      </c>
      <c r="C3">
        <v>825</v>
      </c>
      <c r="D3">
        <f t="shared" ref="D3:D11" si="0">C3*1000/(B3*PI()/30)</f>
        <v>4923.8560519055118</v>
      </c>
      <c r="E3">
        <v>0.216</v>
      </c>
    </row>
    <row r="4" spans="1:11" x14ac:dyDescent="0.25">
      <c r="A4">
        <v>3</v>
      </c>
      <c r="B4">
        <v>1700</v>
      </c>
      <c r="C4">
        <v>860</v>
      </c>
      <c r="D4">
        <f t="shared" si="0"/>
        <v>4830.8206256128242</v>
      </c>
      <c r="E4">
        <v>0.217</v>
      </c>
    </row>
    <row r="5" spans="1:11" x14ac:dyDescent="0.25">
      <c r="A5">
        <v>4</v>
      </c>
      <c r="B5">
        <v>1800</v>
      </c>
      <c r="C5">
        <v>875</v>
      </c>
      <c r="D5">
        <f t="shared" si="0"/>
        <v>4642.0191735136141</v>
      </c>
      <c r="E5">
        <v>219</v>
      </c>
    </row>
    <row r="6" spans="1:11" x14ac:dyDescent="0.25">
      <c r="A6">
        <v>5</v>
      </c>
      <c r="B6">
        <v>1900</v>
      </c>
      <c r="C6">
        <v>910</v>
      </c>
      <c r="D6">
        <f t="shared" si="0"/>
        <v>4573.6104699039397</v>
      </c>
      <c r="E6">
        <v>0.2225</v>
      </c>
    </row>
    <row r="7" spans="1:11" x14ac:dyDescent="0.25">
      <c r="A7">
        <v>6</v>
      </c>
      <c r="B7">
        <v>2000</v>
      </c>
      <c r="C7">
        <v>930</v>
      </c>
      <c r="D7">
        <f t="shared" si="0"/>
        <v>4440.4229122638799</v>
      </c>
      <c r="E7">
        <v>0.22750000000000001</v>
      </c>
    </row>
    <row r="8" spans="1:11" x14ac:dyDescent="0.25">
      <c r="A8">
        <v>7</v>
      </c>
      <c r="B8">
        <v>2100</v>
      </c>
      <c r="C8">
        <v>960</v>
      </c>
      <c r="D8">
        <f t="shared" si="0"/>
        <v>4365.3927248062728</v>
      </c>
      <c r="E8">
        <v>0.23250000000000001</v>
      </c>
    </row>
    <row r="9" spans="1:11" x14ac:dyDescent="0.25">
      <c r="A9">
        <v>8</v>
      </c>
      <c r="B9">
        <v>2200</v>
      </c>
      <c r="C9">
        <v>975</v>
      </c>
      <c r="D9">
        <f t="shared" si="0"/>
        <v>4232.0746231253988</v>
      </c>
      <c r="E9">
        <v>0.23599999999999999</v>
      </c>
    </row>
    <row r="10" spans="1:11" x14ac:dyDescent="0.25">
      <c r="A10">
        <v>9</v>
      </c>
      <c r="B10">
        <v>2300</v>
      </c>
      <c r="C10">
        <v>990</v>
      </c>
      <c r="D10">
        <f t="shared" si="0"/>
        <v>4110.3493998515578</v>
      </c>
      <c r="E10">
        <v>0.24210000000000001</v>
      </c>
    </row>
    <row r="11" spans="1:11" x14ac:dyDescent="0.25">
      <c r="A11">
        <v>10</v>
      </c>
      <c r="B11">
        <v>2400</v>
      </c>
      <c r="C11">
        <v>1000</v>
      </c>
      <c r="D11">
        <f t="shared" si="0"/>
        <v>3978.8735772973837</v>
      </c>
      <c r="E11">
        <v>0.245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K27"/>
  <sheetViews>
    <sheetView workbookViewId="0">
      <selection sqref="A1:E27"/>
    </sheetView>
  </sheetViews>
  <sheetFormatPr defaultRowHeight="15" x14ac:dyDescent="0.25"/>
  <cols>
    <col min="3" max="3" width="11.42578125" bestFit="1" customWidth="1"/>
    <col min="7" max="7" width="12" bestFit="1" customWidth="1"/>
    <col min="8" max="8" width="13.140625" bestFit="1" customWidth="1"/>
    <col min="10" max="10" width="10" bestFit="1" customWidth="1"/>
    <col min="11" max="11" width="11" bestFit="1" customWidth="1"/>
  </cols>
  <sheetData>
    <row r="1" spans="1:11" x14ac:dyDescent="0.25">
      <c r="B1" t="s">
        <v>0</v>
      </c>
      <c r="C1" t="s">
        <v>8</v>
      </c>
      <c r="D1" t="s">
        <v>2</v>
      </c>
      <c r="E1" t="s">
        <v>3</v>
      </c>
      <c r="J1" t="s">
        <v>6</v>
      </c>
      <c r="K1" t="s">
        <v>7</v>
      </c>
    </row>
    <row r="2" spans="1:11" x14ac:dyDescent="0.25">
      <c r="A2">
        <v>1</v>
      </c>
      <c r="B2">
        <v>1300</v>
      </c>
      <c r="C2">
        <v>283.8</v>
      </c>
      <c r="D2">
        <f>C2*1000/(B2*PI()/30)</f>
        <v>2084.6849007452261</v>
      </c>
      <c r="E2">
        <v>0.22</v>
      </c>
      <c r="J2" s="1">
        <v>0.74570000000000003</v>
      </c>
      <c r="K2">
        <v>1.35581795</v>
      </c>
    </row>
    <row r="3" spans="1:11" x14ac:dyDescent="0.25">
      <c r="A3">
        <v>2</v>
      </c>
      <c r="B3">
        <v>1400</v>
      </c>
      <c r="C3">
        <v>345.7</v>
      </c>
      <c r="D3">
        <f t="shared" ref="D3:D27" si="0">C3*1000/(B3*PI()/30)</f>
        <v>2357.9941640086386</v>
      </c>
      <c r="E3">
        <v>0.2185</v>
      </c>
    </row>
    <row r="4" spans="1:11" x14ac:dyDescent="0.25">
      <c r="A4">
        <v>3</v>
      </c>
      <c r="B4">
        <v>1500</v>
      </c>
      <c r="C4">
        <v>386</v>
      </c>
      <c r="D4">
        <f t="shared" si="0"/>
        <v>2457.3523213388639</v>
      </c>
      <c r="E4">
        <v>0.21709999999999999</v>
      </c>
    </row>
    <row r="5" spans="1:11" x14ac:dyDescent="0.25">
      <c r="A5">
        <v>4</v>
      </c>
      <c r="B5">
        <v>1600</v>
      </c>
      <c r="C5">
        <v>426.2</v>
      </c>
      <c r="D5">
        <f t="shared" si="0"/>
        <v>2543.6938779662173</v>
      </c>
      <c r="E5">
        <v>0.21590000000000001</v>
      </c>
    </row>
    <row r="6" spans="1:11" x14ac:dyDescent="0.25">
      <c r="A6">
        <v>5</v>
      </c>
      <c r="B6">
        <v>1700</v>
      </c>
      <c r="C6">
        <v>499.5</v>
      </c>
      <c r="D6">
        <f t="shared" si="0"/>
        <v>2805.808026155355</v>
      </c>
      <c r="E6">
        <v>0.215</v>
      </c>
    </row>
    <row r="7" spans="1:11" x14ac:dyDescent="0.25">
      <c r="A7">
        <v>6</v>
      </c>
      <c r="B7">
        <v>1800</v>
      </c>
      <c r="C7">
        <v>535.6</v>
      </c>
      <c r="D7">
        <f t="shared" si="0"/>
        <v>2841.4462506673049</v>
      </c>
      <c r="E7">
        <v>0.21410000000000001</v>
      </c>
    </row>
    <row r="8" spans="1:11" x14ac:dyDescent="0.25">
      <c r="A8">
        <v>7</v>
      </c>
      <c r="B8">
        <v>1900</v>
      </c>
      <c r="C8">
        <v>575.9</v>
      </c>
      <c r="D8">
        <f t="shared" si="0"/>
        <v>2894.4420545249218</v>
      </c>
      <c r="E8">
        <v>0.2135</v>
      </c>
    </row>
    <row r="9" spans="1:11" x14ac:dyDescent="0.25">
      <c r="A9">
        <v>8</v>
      </c>
      <c r="B9">
        <v>2000</v>
      </c>
      <c r="C9">
        <v>614</v>
      </c>
      <c r="D9">
        <f t="shared" si="0"/>
        <v>2931.6340517527124</v>
      </c>
      <c r="E9">
        <v>0.21290000000000001</v>
      </c>
    </row>
    <row r="10" spans="1:11" x14ac:dyDescent="0.25">
      <c r="A10">
        <v>9</v>
      </c>
      <c r="B10">
        <v>2100</v>
      </c>
      <c r="C10">
        <v>653.29999999999995</v>
      </c>
      <c r="D10">
        <f t="shared" si="0"/>
        <v>2970.7406949124352</v>
      </c>
      <c r="E10">
        <v>0.21260000000000001</v>
      </c>
    </row>
    <row r="11" spans="1:11" x14ac:dyDescent="0.25">
      <c r="A11">
        <v>10</v>
      </c>
      <c r="B11">
        <v>2200</v>
      </c>
      <c r="C11">
        <v>689.4</v>
      </c>
      <c r="D11">
        <f t="shared" si="0"/>
        <v>2992.4023027514359</v>
      </c>
      <c r="E11">
        <v>0.21240000000000001</v>
      </c>
    </row>
    <row r="12" spans="1:11" x14ac:dyDescent="0.25">
      <c r="A12">
        <v>11</v>
      </c>
      <c r="B12">
        <v>2300</v>
      </c>
      <c r="C12">
        <v>715.2</v>
      </c>
      <c r="D12">
        <f t="shared" si="0"/>
        <v>2969.4160512867011</v>
      </c>
      <c r="E12">
        <v>0.21240000000000001</v>
      </c>
    </row>
    <row r="13" spans="1:11" x14ac:dyDescent="0.25">
      <c r="A13">
        <v>12</v>
      </c>
      <c r="B13">
        <v>2400</v>
      </c>
      <c r="C13">
        <v>737.9</v>
      </c>
      <c r="D13">
        <f t="shared" si="0"/>
        <v>2936.0108126877394</v>
      </c>
      <c r="E13">
        <v>0.21249999999999999</v>
      </c>
    </row>
    <row r="14" spans="1:11" x14ac:dyDescent="0.25">
      <c r="A14">
        <v>13</v>
      </c>
      <c r="B14">
        <v>2500</v>
      </c>
      <c r="C14">
        <v>762.6</v>
      </c>
      <c r="D14">
        <f t="shared" si="0"/>
        <v>2912.9174304451053</v>
      </c>
      <c r="E14">
        <v>0.21279999999999999</v>
      </c>
    </row>
    <row r="15" spans="1:11" x14ac:dyDescent="0.25">
      <c r="A15">
        <v>14</v>
      </c>
      <c r="B15">
        <v>2600</v>
      </c>
      <c r="C15">
        <v>786.4</v>
      </c>
      <c r="D15">
        <f t="shared" si="0"/>
        <v>2888.2949364799961</v>
      </c>
      <c r="E15">
        <v>0.21340000000000001</v>
      </c>
    </row>
    <row r="16" spans="1:11" x14ac:dyDescent="0.25">
      <c r="A16">
        <v>15</v>
      </c>
      <c r="B16">
        <v>2700</v>
      </c>
      <c r="C16">
        <v>810.1</v>
      </c>
      <c r="D16">
        <f t="shared" si="0"/>
        <v>2865.1426533054314</v>
      </c>
      <c r="E16">
        <v>0.214</v>
      </c>
    </row>
    <row r="17" spans="1:5" x14ac:dyDescent="0.25">
      <c r="A17">
        <v>16</v>
      </c>
      <c r="B17">
        <v>2800</v>
      </c>
      <c r="C17">
        <v>830.8</v>
      </c>
      <c r="D17">
        <f t="shared" si="0"/>
        <v>2833.4127154445714</v>
      </c>
      <c r="E17">
        <v>0.21579999999999999</v>
      </c>
    </row>
    <row r="18" spans="1:5" x14ac:dyDescent="0.25">
      <c r="A18">
        <v>17</v>
      </c>
      <c r="B18">
        <v>2900</v>
      </c>
      <c r="C18">
        <v>854.5</v>
      </c>
      <c r="D18">
        <f t="shared" si="0"/>
        <v>2813.7496318349909</v>
      </c>
      <c r="E18">
        <v>0.21690000000000001</v>
      </c>
    </row>
    <row r="19" spans="1:5" x14ac:dyDescent="0.25">
      <c r="A19">
        <v>18</v>
      </c>
      <c r="B19">
        <v>3000</v>
      </c>
      <c r="C19">
        <v>872</v>
      </c>
      <c r="D19">
        <f t="shared" si="0"/>
        <v>2775.6622075226546</v>
      </c>
      <c r="E19">
        <v>0.21829999999999999</v>
      </c>
    </row>
    <row r="20" spans="1:5" x14ac:dyDescent="0.25">
      <c r="A20">
        <v>19</v>
      </c>
      <c r="B20">
        <v>3100</v>
      </c>
      <c r="C20">
        <v>889.6</v>
      </c>
      <c r="D20">
        <f t="shared" si="0"/>
        <v>2740.3400782170984</v>
      </c>
      <c r="E20">
        <v>0.2198</v>
      </c>
    </row>
    <row r="21" spans="1:5" x14ac:dyDescent="0.25">
      <c r="A21">
        <v>20</v>
      </c>
      <c r="B21">
        <v>3200</v>
      </c>
      <c r="C21">
        <v>904</v>
      </c>
      <c r="D21">
        <f t="shared" si="0"/>
        <v>2697.676285407626</v>
      </c>
      <c r="E21">
        <v>0.22140000000000001</v>
      </c>
    </row>
    <row r="22" spans="1:5" x14ac:dyDescent="0.25">
      <c r="A22">
        <v>21</v>
      </c>
      <c r="B22">
        <v>3300</v>
      </c>
      <c r="C22">
        <v>918.5</v>
      </c>
      <c r="D22">
        <f t="shared" si="0"/>
        <v>2657.8875496346523</v>
      </c>
      <c r="E22">
        <v>0.22320000000000001</v>
      </c>
    </row>
    <row r="23" spans="1:5" x14ac:dyDescent="0.25">
      <c r="A23">
        <v>22</v>
      </c>
      <c r="B23">
        <v>3400</v>
      </c>
      <c r="C23">
        <v>927.8</v>
      </c>
      <c r="D23">
        <f t="shared" si="0"/>
        <v>2605.8345211881265</v>
      </c>
      <c r="E23">
        <v>0.22520000000000001</v>
      </c>
    </row>
    <row r="24" spans="1:5" x14ac:dyDescent="0.25">
      <c r="A24">
        <v>23</v>
      </c>
      <c r="B24">
        <v>3500</v>
      </c>
      <c r="C24">
        <v>936</v>
      </c>
      <c r="D24">
        <f t="shared" si="0"/>
        <v>2553.7547440116696</v>
      </c>
      <c r="E24">
        <v>0.22739999999999999</v>
      </c>
    </row>
    <row r="25" spans="1:5" x14ac:dyDescent="0.25">
      <c r="A25">
        <v>24</v>
      </c>
      <c r="B25">
        <v>3600</v>
      </c>
      <c r="C25">
        <v>944.3</v>
      </c>
      <c r="D25">
        <f t="shared" si="0"/>
        <v>2504.8335460279463</v>
      </c>
      <c r="E25">
        <v>0.2296</v>
      </c>
    </row>
    <row r="26" spans="1:5" x14ac:dyDescent="0.25">
      <c r="A26">
        <v>25</v>
      </c>
      <c r="B26">
        <v>3700</v>
      </c>
      <c r="C26">
        <v>949.4</v>
      </c>
      <c r="D26">
        <f t="shared" si="0"/>
        <v>2450.2978860234393</v>
      </c>
      <c r="E26">
        <v>0.2321</v>
      </c>
    </row>
    <row r="27" spans="1:5" x14ac:dyDescent="0.25">
      <c r="A27">
        <v>26</v>
      </c>
      <c r="B27">
        <v>3800</v>
      </c>
      <c r="C27">
        <v>950</v>
      </c>
      <c r="D27">
        <f t="shared" si="0"/>
        <v>2387.3241463784298</v>
      </c>
      <c r="E27">
        <v>0.23749999999999999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C7_230HP_LEFT</vt:lpstr>
      <vt:lpstr>C9_COM_350HP</vt:lpstr>
      <vt:lpstr>C13_COM_430HP</vt:lpstr>
      <vt:lpstr>C7_225HP_D</vt:lpstr>
      <vt:lpstr>C9_350HP_D</vt:lpstr>
      <vt:lpstr>C13_475HP_D</vt:lpstr>
      <vt:lpstr>liquid_cooled_v8_1</vt:lpstr>
      <vt:lpstr>liquid_cooled_v10_1</vt:lpstr>
      <vt:lpstr>liquid_cooled_v10_2</vt:lpstr>
      <vt:lpstr>liquid_cooled_v12_1</vt:lpstr>
      <vt:lpstr>air_cooled_v10_1</vt:lpstr>
      <vt:lpstr>air_cooled_v12_1</vt:lpstr>
      <vt:lpstr>air_cooled_v12_2</vt:lpstr>
      <vt:lpstr>air_cooled_v12_3</vt:lpstr>
      <vt:lpstr>Dummy_2</vt:lpstr>
      <vt:lpstr>Dummy_Engine_1</vt:lpstr>
      <vt:lpstr>Dummy_4_256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Zsolt</dc:creator>
  <cp:lastModifiedBy>jscott</cp:lastModifiedBy>
  <dcterms:created xsi:type="dcterms:W3CDTF">2011-05-06T13:31:29Z</dcterms:created>
  <dcterms:modified xsi:type="dcterms:W3CDTF">2011-11-14T04:39:30Z</dcterms:modified>
</cp:coreProperties>
</file>