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vis\code\papers\japan\"/>
    </mc:Choice>
  </mc:AlternateContent>
  <xr:revisionPtr revIDLastSave="0" documentId="13_ncr:1_{514769D5-B433-48D5-94CD-3140A8F987A3}" xr6:coauthVersionLast="47" xr6:coauthVersionMax="47" xr10:uidLastSave="{00000000-0000-0000-0000-000000000000}"/>
  <bookViews>
    <workbookView xWindow="-120" yWindow="-120" windowWidth="77040" windowHeight="21120" xr2:uid="{2C59AE62-D58B-4EC4-8B88-FBA441D3B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7" i="1"/>
  <c r="E29" i="1"/>
  <c r="D29" i="1"/>
  <c r="C29" i="1"/>
  <c r="B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4" i="1"/>
  <c r="A5" i="1" s="1"/>
  <c r="A6" i="1" s="1"/>
  <c r="A7" i="1" s="1"/>
  <c r="A8" i="1" s="1"/>
  <c r="A9" i="1" s="1"/>
  <c r="A10" i="1" s="1"/>
  <c r="F29" i="1" l="1"/>
  <c r="M20" i="1"/>
  <c r="M21" i="1"/>
  <c r="M22" i="1"/>
  <c r="M23" i="1"/>
  <c r="M24" i="1"/>
  <c r="M27" i="1"/>
  <c r="M25" i="1"/>
  <c r="M5" i="1"/>
  <c r="M10" i="1"/>
  <c r="M12" i="1"/>
  <c r="M4" i="1"/>
  <c r="M17" i="1"/>
  <c r="M3" i="1"/>
  <c r="M6" i="1"/>
  <c r="M9" i="1"/>
  <c r="M13" i="1"/>
  <c r="M14" i="1"/>
  <c r="M15" i="1"/>
  <c r="M18" i="1"/>
  <c r="M7" i="1"/>
  <c r="M8" i="1"/>
  <c r="M11" i="1"/>
  <c r="M26" i="1"/>
  <c r="M16" i="1"/>
  <c r="M19" i="1"/>
  <c r="G29" i="1" l="1"/>
</calcChain>
</file>

<file path=xl/sharedStrings.xml><?xml version="1.0" encoding="utf-8"?>
<sst xmlns="http://schemas.openxmlformats.org/spreadsheetml/2006/main" count="14" uniqueCount="14">
  <si>
    <t>Year</t>
  </si>
  <si>
    <t>Capital Stock (K)</t>
  </si>
  <si>
    <t>Real GDP(Y)</t>
  </si>
  <si>
    <t>Captial's share of Y</t>
  </si>
  <si>
    <t>Estimated TPF(A)</t>
  </si>
  <si>
    <t>Y</t>
  </si>
  <si>
    <t>K</t>
  </si>
  <si>
    <t>L</t>
  </si>
  <si>
    <t>A</t>
  </si>
  <si>
    <t>Calculate Growth Rates</t>
  </si>
  <si>
    <t>GAGR</t>
  </si>
  <si>
    <t>Number of Employment</t>
  </si>
  <si>
    <t>Labour(L)</t>
  </si>
  <si>
    <t xml:space="preserve">Average annual hours per worker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</si>
</sst>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\-#,##0.0"/>
    <numFmt numFmtId="165" formatCode="0.0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Times New Roman"/>
      <family val="1"/>
    </font>
    <font>
      <sz val="11"/>
      <name val="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/>
  </cellStyleXfs>
  <cellXfs count="9">
    <xf numFmtId="0" fontId="0" fillId="0" borderId="0" xfId="0"/>
    <xf numFmtId="4" fontId="0" fillId="0" borderId="0" xfId="0" applyNumberFormat="1"/>
    <xf numFmtId="164" fontId="2" fillId="0" borderId="0" xfId="3" applyNumberFormat="1" applyFont="1" applyFill="1" applyBorder="1">
      <alignment vertical="center"/>
    </xf>
    <xf numFmtId="164" fontId="2" fillId="0" borderId="0" xfId="3" applyNumberFormat="1" applyFont="1" applyBorder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0" applyNumberFormat="1"/>
  </cellXfs>
  <cellStyles count="5">
    <cellStyle name="千位分隔[0] 2" xfId="3" xr:uid="{6A093B70-192E-4DA1-8996-FCE911BAC553}"/>
    <cellStyle name="常规" xfId="0" builtinId="0"/>
    <cellStyle name="常规 2" xfId="1" xr:uid="{553C0BAE-A02E-4209-8122-CED53C908214}"/>
    <cellStyle name="常规 3" xfId="4" xr:uid="{E8CD68BE-E496-4EE3-943A-7E1C0F80C324}"/>
    <cellStyle name="百分比 2" xfId="2" xr:uid="{C9345526-569C-404E-AFEC-5A380DBCE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50F9-70B3-430C-B5E0-B9FACDCA93E5}">
  <dimension ref="A1:M29"/>
  <sheetViews>
    <sheetView tabSelected="1" workbookViewId="0">
      <selection activeCell="K37" sqref="K37"/>
    </sheetView>
  </sheetViews>
  <sheetFormatPr defaultRowHeight="15"/>
  <cols>
    <col min="2" max="2" width="11.42578125" bestFit="1" customWidth="1"/>
    <col min="3" max="3" width="15.42578125" bestFit="1" customWidth="1"/>
    <col min="4" max="4" width="22.7109375" bestFit="1" customWidth="1"/>
    <col min="5" max="5" width="31.42578125" bestFit="1" customWidth="1"/>
    <col min="6" max="6" width="11.42578125" bestFit="1" customWidth="1"/>
    <col min="7" max="7" width="16.28515625" bestFit="1" customWidth="1"/>
    <col min="8" max="8" width="17.7109375" bestFit="1" customWidth="1"/>
  </cols>
  <sheetData>
    <row r="1" spans="1:13">
      <c r="A1" t="s">
        <v>0</v>
      </c>
      <c r="B1" t="s">
        <v>2</v>
      </c>
      <c r="C1" t="s">
        <v>1</v>
      </c>
      <c r="D1" t="s">
        <v>11</v>
      </c>
      <c r="E1" t="s">
        <v>13</v>
      </c>
      <c r="F1" t="s">
        <v>12</v>
      </c>
      <c r="G1" t="s">
        <v>4</v>
      </c>
      <c r="H1" t="s">
        <v>3</v>
      </c>
      <c r="J1" s="6" t="s">
        <v>9</v>
      </c>
      <c r="K1" s="6"/>
      <c r="L1" s="6"/>
      <c r="M1" s="6"/>
    </row>
    <row r="2" spans="1:13">
      <c r="A2">
        <v>1997</v>
      </c>
      <c r="B2" s="1">
        <v>477269.5</v>
      </c>
      <c r="C2" s="2">
        <v>1711955.8</v>
      </c>
      <c r="D2">
        <v>6794</v>
      </c>
      <c r="E2" s="2">
        <v>1865</v>
      </c>
      <c r="F2" s="2">
        <f>D2*E2</f>
        <v>12670810</v>
      </c>
      <c r="G2" s="8">
        <f>B2/C2^H2/(F2)^(1-H2)</f>
        <v>8.3884947159605705E-2</v>
      </c>
      <c r="H2">
        <v>0.4</v>
      </c>
      <c r="I2" s="4"/>
      <c r="J2" t="s">
        <v>5</v>
      </c>
      <c r="K2" t="s">
        <v>6</v>
      </c>
      <c r="L2" t="s">
        <v>7</v>
      </c>
      <c r="M2" t="s">
        <v>8</v>
      </c>
    </row>
    <row r="3" spans="1:13">
      <c r="A3">
        <v>1998</v>
      </c>
      <c r="B3" s="1">
        <v>471206.6</v>
      </c>
      <c r="C3" s="2">
        <v>1745217.9</v>
      </c>
      <c r="D3">
        <v>6779</v>
      </c>
      <c r="E3" s="2">
        <v>1842</v>
      </c>
      <c r="F3" s="2">
        <f t="shared" ref="F3:F27" si="0">D3*E3</f>
        <v>12486918</v>
      </c>
      <c r="G3" s="8">
        <f t="shared" ref="G3:G27" si="1">B3/C3^H3/(F3)^(1-H3)</f>
        <v>8.2908364000007784E-2</v>
      </c>
      <c r="H3">
        <v>0.4</v>
      </c>
      <c r="J3" s="5">
        <f t="shared" ref="J3:J27" si="2">100*(B3-B2)/B2</f>
        <v>-1.2703304946157303</v>
      </c>
      <c r="K3" s="5">
        <f t="shared" ref="K3:K27" si="3">100*(C3-C2)/C2</f>
        <v>1.9429298349875539</v>
      </c>
      <c r="L3" s="5">
        <f t="shared" ref="L3:L26" si="4">100*(F3-F2)/F2</f>
        <v>-1.4513042181202307</v>
      </c>
      <c r="M3">
        <f t="shared" ref="M3:M21" si="5">J3-H3*K3-(1-H3)*L3</f>
        <v>-1.1767198977386135</v>
      </c>
    </row>
    <row r="4" spans="1:13">
      <c r="A4">
        <f t="shared" ref="A4:A10" si="6">+A3+1</f>
        <v>1999</v>
      </c>
      <c r="B4" s="1">
        <v>469633.1</v>
      </c>
      <c r="C4" s="2">
        <v>1774679.1</v>
      </c>
      <c r="D4">
        <v>6770</v>
      </c>
      <c r="E4" s="2">
        <v>1810</v>
      </c>
      <c r="F4" s="2">
        <f t="shared" si="0"/>
        <v>12253700</v>
      </c>
      <c r="G4" s="8">
        <f t="shared" si="1"/>
        <v>8.3013823746242971E-2</v>
      </c>
      <c r="H4">
        <v>0.4</v>
      </c>
      <c r="J4" s="5">
        <f t="shared" si="2"/>
        <v>-0.3339299576873499</v>
      </c>
      <c r="K4" s="5">
        <f t="shared" si="3"/>
        <v>1.6881101208049831</v>
      </c>
      <c r="L4" s="5">
        <f t="shared" si="4"/>
        <v>-1.8676986587082578</v>
      </c>
      <c r="M4">
        <f t="shared" si="5"/>
        <v>0.11144518921561164</v>
      </c>
    </row>
    <row r="5" spans="1:13">
      <c r="A5">
        <f t="shared" si="6"/>
        <v>2000</v>
      </c>
      <c r="B5" s="1">
        <v>482616.8</v>
      </c>
      <c r="C5" s="2">
        <v>1803404</v>
      </c>
      <c r="D5">
        <v>6787</v>
      </c>
      <c r="E5" s="2">
        <v>1821</v>
      </c>
      <c r="F5" s="2">
        <f t="shared" si="0"/>
        <v>12359127</v>
      </c>
      <c r="G5" s="8">
        <f t="shared" si="1"/>
        <v>8.4328145039596278E-2</v>
      </c>
      <c r="H5">
        <v>0.4</v>
      </c>
      <c r="J5" s="5">
        <f t="shared" si="2"/>
        <v>2.7646475514609197</v>
      </c>
      <c r="K5" s="5">
        <f t="shared" si="3"/>
        <v>1.6185968494247724</v>
      </c>
      <c r="L5" s="5">
        <f t="shared" si="4"/>
        <v>0.86036870496258278</v>
      </c>
      <c r="M5">
        <f t="shared" si="5"/>
        <v>1.600987588713461</v>
      </c>
    </row>
    <row r="6" spans="1:13">
      <c r="A6">
        <f t="shared" si="6"/>
        <v>2001</v>
      </c>
      <c r="B6" s="1">
        <v>484480.2</v>
      </c>
      <c r="C6" s="2">
        <v>1828077.9</v>
      </c>
      <c r="D6">
        <v>6745</v>
      </c>
      <c r="E6" s="2">
        <v>1809</v>
      </c>
      <c r="F6" s="2">
        <f t="shared" si="0"/>
        <v>12201705</v>
      </c>
      <c r="G6" s="8">
        <f t="shared" si="1"/>
        <v>8.4844919291462859E-2</v>
      </c>
      <c r="H6">
        <v>0.4</v>
      </c>
      <c r="J6" s="5">
        <f t="shared" si="2"/>
        <v>0.38610342615508275</v>
      </c>
      <c r="K6" s="5">
        <f t="shared" si="3"/>
        <v>1.3681848326830763</v>
      </c>
      <c r="L6" s="5">
        <f t="shared" si="4"/>
        <v>-1.2737307416616077</v>
      </c>
      <c r="M6">
        <f t="shared" si="5"/>
        <v>0.60306793807881676</v>
      </c>
    </row>
    <row r="7" spans="1:13">
      <c r="A7">
        <f t="shared" si="6"/>
        <v>2002</v>
      </c>
      <c r="B7" s="1">
        <v>484683.5</v>
      </c>
      <c r="C7" s="2">
        <v>1843243.7</v>
      </c>
      <c r="D7">
        <v>6669</v>
      </c>
      <c r="E7" s="2">
        <v>1798</v>
      </c>
      <c r="F7" s="2">
        <f t="shared" si="0"/>
        <v>11990862</v>
      </c>
      <c r="G7" s="8">
        <f t="shared" si="1"/>
        <v>8.5489915769859495E-2</v>
      </c>
      <c r="H7">
        <v>0.4</v>
      </c>
      <c r="J7" s="5">
        <f t="shared" si="2"/>
        <v>4.1962499189850969E-2</v>
      </c>
      <c r="K7" s="5">
        <f t="shared" si="3"/>
        <v>0.82960359621436519</v>
      </c>
      <c r="L7" s="5">
        <f t="shared" si="4"/>
        <v>-1.7279798192137903</v>
      </c>
      <c r="M7">
        <f t="shared" si="5"/>
        <v>0.74690895223237908</v>
      </c>
    </row>
    <row r="8" spans="1:13">
      <c r="A8">
        <f t="shared" si="6"/>
        <v>2003</v>
      </c>
      <c r="B8" s="1">
        <v>492124</v>
      </c>
      <c r="C8" s="2">
        <v>1856725.8</v>
      </c>
      <c r="D8">
        <v>6659</v>
      </c>
      <c r="E8" s="2">
        <v>1799</v>
      </c>
      <c r="F8" s="2">
        <f t="shared" si="0"/>
        <v>11979541</v>
      </c>
      <c r="G8" s="8">
        <f t="shared" si="1"/>
        <v>8.6598691418837387E-2</v>
      </c>
      <c r="H8">
        <v>0.4</v>
      </c>
      <c r="J8" s="5">
        <f t="shared" si="2"/>
        <v>1.5351254994238508</v>
      </c>
      <c r="K8" s="5">
        <f t="shared" si="3"/>
        <v>0.73143339646299044</v>
      </c>
      <c r="L8" s="5">
        <f t="shared" si="4"/>
        <v>-9.4413562594582445E-2</v>
      </c>
      <c r="M8">
        <f t="shared" si="5"/>
        <v>1.299200278395404</v>
      </c>
    </row>
    <row r="9" spans="1:13">
      <c r="A9">
        <f t="shared" si="6"/>
        <v>2004</v>
      </c>
      <c r="B9" s="1">
        <v>502882.4</v>
      </c>
      <c r="C9" s="2">
        <v>1869642.2</v>
      </c>
      <c r="D9">
        <v>6632</v>
      </c>
      <c r="E9" s="2">
        <v>1785</v>
      </c>
      <c r="F9" s="2">
        <f t="shared" si="0"/>
        <v>11838120</v>
      </c>
      <c r="G9" s="8">
        <f t="shared" si="1"/>
        <v>8.887781981044858E-2</v>
      </c>
      <c r="H9">
        <v>0.4</v>
      </c>
      <c r="J9" s="5">
        <f t="shared" si="2"/>
        <v>2.1861156944184845</v>
      </c>
      <c r="K9" s="5">
        <f t="shared" si="3"/>
        <v>0.69565468417576282</v>
      </c>
      <c r="L9" s="5">
        <f t="shared" si="4"/>
        <v>-1.1805210233013101</v>
      </c>
      <c r="M9">
        <f t="shared" si="5"/>
        <v>2.6161664347289655</v>
      </c>
    </row>
    <row r="10" spans="1:13">
      <c r="A10">
        <f t="shared" si="6"/>
        <v>2005</v>
      </c>
      <c r="B10" s="1">
        <v>511953.9</v>
      </c>
      <c r="C10" s="2">
        <v>1885117.4</v>
      </c>
      <c r="D10">
        <v>6640</v>
      </c>
      <c r="E10" s="2">
        <v>1777</v>
      </c>
      <c r="F10" s="2">
        <f t="shared" si="0"/>
        <v>11799280</v>
      </c>
      <c r="G10" s="8">
        <f t="shared" si="1"/>
        <v>9.0361241796723057E-2</v>
      </c>
      <c r="H10">
        <v>0.4</v>
      </c>
      <c r="J10" s="5">
        <f t="shared" si="2"/>
        <v>1.8039008722516436</v>
      </c>
      <c r="K10" s="5">
        <f t="shared" si="3"/>
        <v>0.82770917344505568</v>
      </c>
      <c r="L10" s="5">
        <f t="shared" si="4"/>
        <v>-0.32809263633076874</v>
      </c>
      <c r="M10">
        <f t="shared" si="5"/>
        <v>1.6696727846720825</v>
      </c>
    </row>
    <row r="11" spans="1:13">
      <c r="A11">
        <v>2006</v>
      </c>
      <c r="B11" s="1">
        <v>518979.7</v>
      </c>
      <c r="C11" s="2">
        <v>1899502.2</v>
      </c>
      <c r="D11">
        <v>6667</v>
      </c>
      <c r="E11" s="2">
        <v>1786</v>
      </c>
      <c r="F11" s="2">
        <f t="shared" si="0"/>
        <v>11907262</v>
      </c>
      <c r="G11" s="8">
        <f t="shared" si="1"/>
        <v>9.082539692624518E-2</v>
      </c>
      <c r="H11">
        <v>0.4</v>
      </c>
      <c r="J11" s="5">
        <f t="shared" si="2"/>
        <v>1.3723501276189103</v>
      </c>
      <c r="K11" s="5">
        <f t="shared" si="3"/>
        <v>0.76307183839054515</v>
      </c>
      <c r="L11" s="5">
        <f t="shared" si="4"/>
        <v>0.91515753503603614</v>
      </c>
      <c r="M11">
        <f t="shared" si="5"/>
        <v>0.51802687124107061</v>
      </c>
    </row>
    <row r="12" spans="1:13">
      <c r="A12">
        <v>2007</v>
      </c>
      <c r="B12" s="1">
        <v>526681.19999999995</v>
      </c>
      <c r="C12" s="2">
        <v>1908967.5</v>
      </c>
      <c r="D12">
        <v>6702</v>
      </c>
      <c r="E12" s="2">
        <v>1785</v>
      </c>
      <c r="F12" s="2">
        <f t="shared" si="0"/>
        <v>11963070</v>
      </c>
      <c r="G12" s="8">
        <f t="shared" si="1"/>
        <v>9.1732412683724576E-2</v>
      </c>
      <c r="H12">
        <v>0.4</v>
      </c>
      <c r="J12" s="5">
        <f t="shared" si="2"/>
        <v>1.4839694115203237</v>
      </c>
      <c r="K12" s="5">
        <f t="shared" si="3"/>
        <v>0.49830423992138817</v>
      </c>
      <c r="L12" s="5">
        <f t="shared" si="4"/>
        <v>0.46868877160845207</v>
      </c>
      <c r="M12">
        <f t="shared" si="5"/>
        <v>1.0034344525866972</v>
      </c>
    </row>
    <row r="13" spans="1:13">
      <c r="A13">
        <v>2008</v>
      </c>
      <c r="B13" s="1">
        <v>520233.1</v>
      </c>
      <c r="C13" s="2">
        <v>1911305.9</v>
      </c>
      <c r="D13">
        <v>6681</v>
      </c>
      <c r="E13" s="2">
        <v>1771</v>
      </c>
      <c r="F13" s="2">
        <f t="shared" si="0"/>
        <v>11832051</v>
      </c>
      <c r="G13" s="8">
        <f t="shared" si="1"/>
        <v>9.1165366223565941E-2</v>
      </c>
      <c r="H13">
        <v>0.4</v>
      </c>
      <c r="J13" s="5">
        <f t="shared" si="2"/>
        <v>-1.2242890006326363</v>
      </c>
      <c r="K13" s="5">
        <f t="shared" si="3"/>
        <v>0.122495537509146</v>
      </c>
      <c r="L13" s="5">
        <f t="shared" si="4"/>
        <v>-1.095195464040585</v>
      </c>
      <c r="M13">
        <f t="shared" si="5"/>
        <v>-0.61616993721194369</v>
      </c>
    </row>
    <row r="14" spans="1:13">
      <c r="A14">
        <v>2009</v>
      </c>
      <c r="B14" s="1">
        <v>490615</v>
      </c>
      <c r="C14" s="2">
        <v>1898935.2</v>
      </c>
      <c r="D14">
        <v>6626</v>
      </c>
      <c r="E14" s="2">
        <v>1714</v>
      </c>
      <c r="F14" s="2">
        <f t="shared" si="0"/>
        <v>11356964</v>
      </c>
      <c r="G14" s="8">
        <f t="shared" si="1"/>
        <v>8.834447915940756E-2</v>
      </c>
      <c r="H14">
        <v>0.4</v>
      </c>
      <c r="J14" s="5">
        <f t="shared" si="2"/>
        <v>-5.6932363588552857</v>
      </c>
      <c r="K14" s="5">
        <f t="shared" si="3"/>
        <v>-0.64723810040035734</v>
      </c>
      <c r="L14" s="5">
        <f t="shared" si="4"/>
        <v>-4.0152548362071796</v>
      </c>
      <c r="M14">
        <f t="shared" si="5"/>
        <v>-3.0251882169708346</v>
      </c>
    </row>
    <row r="15" spans="1:13">
      <c r="A15">
        <v>2010</v>
      </c>
      <c r="B15" s="1">
        <v>510720</v>
      </c>
      <c r="C15" s="2">
        <v>1886622.8</v>
      </c>
      <c r="D15">
        <v>6626</v>
      </c>
      <c r="E15" s="2">
        <v>1733</v>
      </c>
      <c r="F15" s="2">
        <f t="shared" si="0"/>
        <v>11482858</v>
      </c>
      <c r="G15" s="8">
        <f t="shared" si="1"/>
        <v>9.1596491184229314E-2</v>
      </c>
      <c r="H15">
        <v>0.4</v>
      </c>
      <c r="J15" s="5">
        <f t="shared" si="2"/>
        <v>4.097917919346127</v>
      </c>
      <c r="K15" s="5">
        <f t="shared" si="3"/>
        <v>-0.64838442091125104</v>
      </c>
      <c r="L15" s="5">
        <f t="shared" si="4"/>
        <v>1.1085180863477246</v>
      </c>
      <c r="M15">
        <f t="shared" si="5"/>
        <v>3.6921608359019924</v>
      </c>
    </row>
    <row r="16" spans="1:13">
      <c r="A16">
        <v>2011</v>
      </c>
      <c r="B16" s="1">
        <v>510841.59999999998</v>
      </c>
      <c r="C16" s="2">
        <v>1868639.5</v>
      </c>
      <c r="D16">
        <v>6597</v>
      </c>
      <c r="E16" s="2">
        <v>1728</v>
      </c>
      <c r="F16" s="2">
        <f t="shared" si="0"/>
        <v>11399616</v>
      </c>
      <c r="G16" s="8">
        <f t="shared" si="1"/>
        <v>9.2372333143413268E-2</v>
      </c>
      <c r="H16">
        <v>0.4</v>
      </c>
      <c r="J16" s="5">
        <f t="shared" si="2"/>
        <v>2.3809523809519249E-2</v>
      </c>
      <c r="K16" s="5">
        <f t="shared" si="3"/>
        <v>-0.95320060798587014</v>
      </c>
      <c r="L16" s="5">
        <f t="shared" si="4"/>
        <v>-0.72492405636297164</v>
      </c>
      <c r="M16">
        <f t="shared" si="5"/>
        <v>0.84004420082165021</v>
      </c>
    </row>
    <row r="17" spans="1:13">
      <c r="A17">
        <v>2012</v>
      </c>
      <c r="B17" s="1">
        <v>517864.4</v>
      </c>
      <c r="C17" s="2">
        <v>1865378.8</v>
      </c>
      <c r="D17">
        <v>6542</v>
      </c>
      <c r="E17" s="2">
        <v>1745</v>
      </c>
      <c r="F17" s="2">
        <f t="shared" si="0"/>
        <v>11415790</v>
      </c>
      <c r="G17" s="8">
        <f t="shared" si="1"/>
        <v>9.362798128019148E-2</v>
      </c>
      <c r="H17">
        <v>0.4</v>
      </c>
      <c r="J17" s="5">
        <f t="shared" si="2"/>
        <v>1.3747509991355533</v>
      </c>
      <c r="K17" s="5">
        <f t="shared" si="3"/>
        <v>-0.17449593674970232</v>
      </c>
      <c r="L17" s="5">
        <f t="shared" si="4"/>
        <v>0.14188197216467643</v>
      </c>
      <c r="M17">
        <f t="shared" si="5"/>
        <v>1.3594201905366283</v>
      </c>
    </row>
    <row r="18" spans="1:13">
      <c r="A18">
        <v>2013</v>
      </c>
      <c r="B18" s="1">
        <v>528248.1</v>
      </c>
      <c r="C18" s="2">
        <v>1866980.7</v>
      </c>
      <c r="D18">
        <v>6601</v>
      </c>
      <c r="E18" s="2">
        <v>1734</v>
      </c>
      <c r="F18" s="2">
        <f t="shared" si="0"/>
        <v>11446134</v>
      </c>
      <c r="G18" s="8">
        <f t="shared" si="1"/>
        <v>9.5320588889901386E-2</v>
      </c>
      <c r="H18">
        <v>0.4</v>
      </c>
      <c r="J18" s="5">
        <f t="shared" si="2"/>
        <v>2.0051001768030305</v>
      </c>
      <c r="K18" s="5">
        <f t="shared" si="3"/>
        <v>8.5875319264907851E-2</v>
      </c>
      <c r="L18" s="5">
        <f t="shared" si="4"/>
        <v>0.26580727220805567</v>
      </c>
      <c r="M18">
        <f t="shared" si="5"/>
        <v>1.8112656857722338</v>
      </c>
    </row>
    <row r="19" spans="1:13">
      <c r="A19">
        <v>2014</v>
      </c>
      <c r="B19" s="1">
        <v>529812.80000000005</v>
      </c>
      <c r="C19" s="2">
        <v>1870693.1</v>
      </c>
      <c r="D19">
        <v>6625</v>
      </c>
      <c r="E19" s="2">
        <v>1729</v>
      </c>
      <c r="F19" s="2">
        <f t="shared" si="0"/>
        <v>11454625</v>
      </c>
      <c r="G19" s="8">
        <f t="shared" si="1"/>
        <v>9.548450546653911E-2</v>
      </c>
      <c r="H19">
        <v>0.4</v>
      </c>
      <c r="J19" s="5">
        <f t="shared" si="2"/>
        <v>0.29620551403782991</v>
      </c>
      <c r="K19" s="5">
        <f t="shared" si="3"/>
        <v>0.19884511928806439</v>
      </c>
      <c r="L19" s="5">
        <f t="shared" si="4"/>
        <v>7.4182252278367528E-2</v>
      </c>
      <c r="M19">
        <f t="shared" si="5"/>
        <v>0.17215811495558364</v>
      </c>
    </row>
    <row r="20" spans="1:13">
      <c r="A20">
        <v>2015</v>
      </c>
      <c r="B20" s="1">
        <v>538081.19999999995</v>
      </c>
      <c r="C20" s="2">
        <v>1876448.4</v>
      </c>
      <c r="D20">
        <v>6648</v>
      </c>
      <c r="E20" s="2">
        <v>1719</v>
      </c>
      <c r="F20" s="2">
        <f t="shared" si="0"/>
        <v>11427912</v>
      </c>
      <c r="G20" s="8">
        <f t="shared" si="1"/>
        <v>9.6991356984754848E-2</v>
      </c>
      <c r="H20">
        <v>0.4</v>
      </c>
      <c r="J20" s="5">
        <f t="shared" si="2"/>
        <v>1.560626696825729</v>
      </c>
      <c r="K20" s="5">
        <f t="shared" si="3"/>
        <v>0.30765602332097197</v>
      </c>
      <c r="L20" s="5">
        <f t="shared" si="4"/>
        <v>-0.2332071106649061</v>
      </c>
      <c r="M20">
        <f t="shared" si="5"/>
        <v>1.577488553896284</v>
      </c>
    </row>
    <row r="21" spans="1:13">
      <c r="A21">
        <v>2016</v>
      </c>
      <c r="B21" s="1">
        <v>542137.4</v>
      </c>
      <c r="C21" s="2">
        <v>1881904.2</v>
      </c>
      <c r="D21">
        <v>6722</v>
      </c>
      <c r="E21" s="2">
        <v>1714</v>
      </c>
      <c r="F21" s="2">
        <f t="shared" si="0"/>
        <v>11521508</v>
      </c>
      <c r="G21" s="8">
        <f t="shared" si="1"/>
        <v>9.7132545142097487E-2</v>
      </c>
      <c r="H21">
        <v>0.4</v>
      </c>
      <c r="J21" s="5">
        <f t="shared" si="2"/>
        <v>0.75382674585175435</v>
      </c>
      <c r="K21" s="5">
        <f t="shared" si="3"/>
        <v>0.29075140035825375</v>
      </c>
      <c r="L21" s="5">
        <f t="shared" si="4"/>
        <v>0.81901225700722935</v>
      </c>
      <c r="M21">
        <f t="shared" si="5"/>
        <v>0.14611883150411531</v>
      </c>
    </row>
    <row r="22" spans="1:13">
      <c r="A22">
        <v>2017</v>
      </c>
      <c r="B22" s="1">
        <v>551220</v>
      </c>
      <c r="C22" s="2">
        <v>1889728.2</v>
      </c>
      <c r="D22">
        <v>6761</v>
      </c>
      <c r="E22" s="2">
        <v>1709</v>
      </c>
      <c r="F22" s="2">
        <f t="shared" si="0"/>
        <v>11554549</v>
      </c>
      <c r="G22" s="8">
        <f t="shared" si="1"/>
        <v>9.8426814545967953E-2</v>
      </c>
      <c r="H22">
        <v>0.4</v>
      </c>
      <c r="J22" s="5">
        <f t="shared" si="2"/>
        <v>1.6753317516924633</v>
      </c>
      <c r="K22" s="5">
        <f t="shared" si="3"/>
        <v>0.41574911198986647</v>
      </c>
      <c r="L22" s="5">
        <f t="shared" si="4"/>
        <v>0.28677669624497071</v>
      </c>
      <c r="M22">
        <f>J22-H22*K22-(1-H22)*L22</f>
        <v>1.3369660891495343</v>
      </c>
    </row>
    <row r="23" spans="1:13">
      <c r="A23">
        <v>2018</v>
      </c>
      <c r="B23" s="1">
        <v>554766.5</v>
      </c>
      <c r="C23" s="2">
        <v>1897426</v>
      </c>
      <c r="D23">
        <v>6867</v>
      </c>
      <c r="E23" s="2">
        <v>1680</v>
      </c>
      <c r="F23" s="2">
        <f t="shared" si="0"/>
        <v>11536560</v>
      </c>
      <c r="G23" s="8">
        <f t="shared" si="1"/>
        <v>9.8991633684660449E-2</v>
      </c>
      <c r="H23">
        <v>0.4</v>
      </c>
      <c r="J23" s="5">
        <f t="shared" si="2"/>
        <v>0.64339102354776678</v>
      </c>
      <c r="K23" s="5">
        <f t="shared" si="3"/>
        <v>0.40734958604100036</v>
      </c>
      <c r="L23" s="5">
        <f t="shared" si="4"/>
        <v>-0.15568759974967436</v>
      </c>
      <c r="M23">
        <f t="shared" ref="M23:M27" si="7">J23-H23*K23-(1-H23)*L23</f>
        <v>0.57386374898117121</v>
      </c>
    </row>
    <row r="24" spans="1:13">
      <c r="A24">
        <v>2019</v>
      </c>
      <c r="B24" s="1">
        <v>552535.4</v>
      </c>
      <c r="C24" s="2">
        <v>1905045.4</v>
      </c>
      <c r="D24">
        <v>6941</v>
      </c>
      <c r="E24" s="2">
        <v>1644</v>
      </c>
      <c r="F24" s="2">
        <f t="shared" si="0"/>
        <v>11411004</v>
      </c>
      <c r="G24" s="8">
        <f t="shared" si="1"/>
        <v>9.9084029783973598E-2</v>
      </c>
      <c r="H24">
        <v>0.4</v>
      </c>
      <c r="J24" s="5">
        <f t="shared" si="2"/>
        <v>-0.4021692009160569</v>
      </c>
      <c r="K24" s="5">
        <f t="shared" si="3"/>
        <v>0.40156506762318567</v>
      </c>
      <c r="L24" s="5">
        <f t="shared" si="4"/>
        <v>-1.0883313570076349</v>
      </c>
      <c r="M24">
        <f t="shared" si="7"/>
        <v>9.0203586239249733E-2</v>
      </c>
    </row>
    <row r="25" spans="1:13">
      <c r="A25">
        <v>2020</v>
      </c>
      <c r="B25" s="1">
        <v>528894.6</v>
      </c>
      <c r="C25" s="3">
        <v>1906613.1</v>
      </c>
      <c r="D25">
        <v>6930</v>
      </c>
      <c r="E25" s="2">
        <v>1597</v>
      </c>
      <c r="F25" s="2">
        <f t="shared" si="0"/>
        <v>11067210</v>
      </c>
      <c r="G25" s="8">
        <f t="shared" si="1"/>
        <v>9.6569773634516132E-2</v>
      </c>
      <c r="H25">
        <v>0.4</v>
      </c>
      <c r="J25" s="5">
        <f t="shared" si="2"/>
        <v>-4.2786036876551341</v>
      </c>
      <c r="K25" s="5">
        <f t="shared" si="3"/>
        <v>8.2292002069881715E-2</v>
      </c>
      <c r="L25" s="5">
        <f t="shared" si="4"/>
        <v>-3.0128286695894593</v>
      </c>
      <c r="M25">
        <f t="shared" si="7"/>
        <v>-2.5038232867294115</v>
      </c>
    </row>
    <row r="26" spans="1:13">
      <c r="A26">
        <v>2021</v>
      </c>
      <c r="B26" s="1">
        <v>540309.69999999995</v>
      </c>
      <c r="C26" s="3">
        <v>1908173</v>
      </c>
      <c r="D26">
        <v>6904</v>
      </c>
      <c r="E26" s="2">
        <v>1607</v>
      </c>
      <c r="F26" s="2">
        <f t="shared" si="0"/>
        <v>11094728</v>
      </c>
      <c r="G26" s="8">
        <f t="shared" si="1"/>
        <v>9.847492758042474E-2</v>
      </c>
      <c r="H26">
        <v>0.4</v>
      </c>
      <c r="J26" s="5">
        <f t="shared" si="2"/>
        <v>2.1582939209437906</v>
      </c>
      <c r="K26" s="5">
        <f t="shared" si="3"/>
        <v>8.1815235613345291E-2</v>
      </c>
      <c r="L26" s="5">
        <f t="shared" si="4"/>
        <v>0.24864441896376774</v>
      </c>
      <c r="M26">
        <f t="shared" si="7"/>
        <v>1.9763811753201919</v>
      </c>
    </row>
    <row r="27" spans="1:13">
      <c r="A27">
        <v>2022</v>
      </c>
      <c r="B27" s="1">
        <v>545955.6</v>
      </c>
      <c r="C27" s="2">
        <v>1908286.6</v>
      </c>
      <c r="D27">
        <v>6899</v>
      </c>
      <c r="E27" s="2">
        <v>1607</v>
      </c>
      <c r="F27" s="2">
        <f t="shared" si="0"/>
        <v>11086693</v>
      </c>
      <c r="G27" s="8">
        <f t="shared" si="1"/>
        <v>9.9544821394324509E-2</v>
      </c>
      <c r="H27">
        <v>0.4</v>
      </c>
      <c r="J27" s="5">
        <f t="shared" si="2"/>
        <v>1.044937745889075</v>
      </c>
      <c r="K27" s="5">
        <f t="shared" si="3"/>
        <v>5.9533386123843662E-3</v>
      </c>
      <c r="L27" s="5">
        <f>100*(F27-F26)/F26</f>
        <v>-7.242178447276941E-2</v>
      </c>
      <c r="M27">
        <f t="shared" si="7"/>
        <v>1.0860094811277827</v>
      </c>
    </row>
    <row r="29" spans="1:13">
      <c r="A29" t="s">
        <v>10</v>
      </c>
      <c r="B29" s="7">
        <f>((B27/B2)^(1/25) -1)</f>
        <v>5.3927420833679296E-3</v>
      </c>
      <c r="C29" s="7">
        <f>((C27/C2)^(1/25) -1)</f>
        <v>4.3522159721467446E-3</v>
      </c>
      <c r="D29" s="7">
        <f>((D27/D2)^(1/25) -1)</f>
        <v>6.1365236064103712E-4</v>
      </c>
      <c r="E29" s="7">
        <f>((E27/E2)^(1/25) -1)</f>
        <v>-5.9379787552382712E-3</v>
      </c>
      <c r="F29" s="7">
        <f>((F27/F2)^(1/25) -1)</f>
        <v>-5.3279702492780023E-3</v>
      </c>
      <c r="G29" s="7">
        <f>((G27/G2)^(1/25) -1)</f>
        <v>6.869963703375781E-3</v>
      </c>
    </row>
  </sheetData>
  <mergeCells count="1">
    <mergeCell ref="J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wuvist</dc:creator>
  <cp:lastModifiedBy>wuvist</cp:lastModifiedBy>
  <dcterms:created xsi:type="dcterms:W3CDTF">2023-06-20T13:41:46Z</dcterms:created>
  <dcterms:modified xsi:type="dcterms:W3CDTF">2023-06-23T05:18:42Z</dcterms:modified>
</cp:coreProperties>
</file>